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REPRESENT/2-SS25/1-SAMPLE/2-STYLE-FILE/SPEC/CUSTOMER SENT/"/>
    </mc:Choice>
  </mc:AlternateContent>
  <xr:revisionPtr revIDLastSave="180" documentId="8_{1E3182B7-790D-B946-8B70-11559D567292}" xr6:coauthVersionLast="47" xr6:coauthVersionMax="47" xr10:uidLastSave="{B30F854C-7C7E-4829-8E1C-0D16F7F6B27A}"/>
  <bookViews>
    <workbookView xWindow="-120" yWindow="-120" windowWidth="20730" windowHeight="11040" xr2:uid="{00000000-000D-0000-FFFF-FFFF00000000}"/>
  </bookViews>
  <sheets>
    <sheet name="MINIMUN MAKES" sheetId="15" r:id="rId1"/>
    <sheet name="GUIDE TO MEASURE" sheetId="23" r:id="rId2"/>
    <sheet name="CAD" sheetId="17" r:id="rId3"/>
    <sheet name="SIZE SPEC" sheetId="4" r:id="rId4"/>
    <sheet name="PROTO" sheetId="38" r:id="rId5"/>
    <sheet name="2ND PROTO" sheetId="57" r:id="rId6"/>
    <sheet name="SMS" sheetId="39" r:id="rId7"/>
    <sheet name="TESTING REQUIREMENTS" sheetId="56" r:id="rId8"/>
    <sheet name="PPS" sheetId="58" r:id="rId9"/>
    <sheet name="SHIPMENT" sheetId="41" r:id="rId10"/>
    <sheet name="COMMENTS LIST" sheetId="59" r:id="rId11"/>
    <sheet name="LABELLING &amp; CARE INSTRUCTIONS" sheetId="60" r:id="rId12"/>
    <sheet name="ANNEX A" sheetId="52" r:id="rId13"/>
    <sheet name="ANNEX E - RSL DECLARATION" sheetId="53" r:id="rId14"/>
    <sheet name="ANNEX F - LEATH DECLARATION" sheetId="54" r:id="rId15"/>
    <sheet name="ANNEX G - FEATH DECLARATION" sheetId="55" state="hidden" r:id="rId16"/>
    <sheet name="POM" sheetId="63" r:id="rId17"/>
    <sheet name="TESTING STANDARDS" sheetId="62" r:id="rId18"/>
  </sheets>
  <definedNames>
    <definedName name="_xlnm._FilterDatabase" localSheetId="16" hidden="1">POM!$A$1:$J$70</definedName>
    <definedName name="Bleach_Icon">INDIRECT(#REF!)</definedName>
    <definedName name="Cleaning">#REF!</definedName>
    <definedName name="Country_OO">#REF!</definedName>
    <definedName name="Disclaimer">#REF!</definedName>
    <definedName name="Dry_clean">#REF!</definedName>
    <definedName name="Dry_Cleaning_Icon">INDIRECT(#REF!)</definedName>
    <definedName name="Drying">#REF!</definedName>
    <definedName name="Drying_Icon">INDIRECT(#REF!)</definedName>
    <definedName name="Fabrics">#REF!</definedName>
    <definedName name="Fibre">#REF!</definedName>
    <definedName name="Fire">#REF!</definedName>
    <definedName name="Ironing">#REF!</definedName>
    <definedName name="Ironing_I">#REF!</definedName>
    <definedName name="Ironing_Icon">INDIRECT(#REF!)</definedName>
    <definedName name="Other">#REF!</definedName>
    <definedName name="PODate_Order_Placed">#REF!</definedName>
    <definedName name="POPlanned_Delivery">#REF!</definedName>
    <definedName name="POSupplierRef">#REF!</definedName>
    <definedName name="Pre_cleaning">#REF!</definedName>
    <definedName name="_xlnm.Print_Area" localSheetId="5">'2ND PROTO'!$A$2:$K$143</definedName>
    <definedName name="_xlnm.Print_Area" localSheetId="13">'ANNEX E - RSL DECLARATION'!$A$1:$L$66</definedName>
    <definedName name="_xlnm.Print_Area" localSheetId="14">'ANNEX F - LEATH DECLARATION'!$A$1:$L$66</definedName>
    <definedName name="_xlnm.Print_Area" localSheetId="15">'ANNEX G - FEATH DECLARATION'!$A$1:$L$62</definedName>
    <definedName name="_xlnm.Print_Area" localSheetId="10">'COMMENTS LIST'!$A$1:$J$139</definedName>
    <definedName name="_xlnm.Print_Area" localSheetId="16">POM!$A$1:$J$183</definedName>
    <definedName name="_xlnm.Print_Area" localSheetId="8">PPS!$A$2:$Q$159</definedName>
    <definedName name="_xlnm.Print_Area" localSheetId="4">PROTO!$A$2:$J$107</definedName>
    <definedName name="_xlnm.Print_Area" localSheetId="9">SHIPMENT!$A$2:$J$130</definedName>
    <definedName name="_xlnm.Print_Area" localSheetId="3">'SIZE SPEC'!$A$2:$U$64</definedName>
    <definedName name="_xlnm.Print_Area" localSheetId="6">SMS!$A$2:$O$147</definedName>
    <definedName name="_xlnm.Print_Area" localSheetId="7">'TESTING REQUIREMENTS'!$A$1:$K$34</definedName>
    <definedName name="ProductTemplate" localSheetId="5">'2ND PROTO'!#REF!</definedName>
    <definedName name="ProductTemplate" localSheetId="11">#REF!</definedName>
    <definedName name="ProductTemplate" localSheetId="8">PPS!#REF!</definedName>
    <definedName name="ProductTemplate" localSheetId="4">PROTO!#REF!</definedName>
    <definedName name="ProductTemplate" localSheetId="9">SHIPMENT!#REF!</definedName>
    <definedName name="ProductTemplate" localSheetId="6">SMS!$S$2</definedName>
    <definedName name="ProductTemplate" localSheetId="7">#REF!</definedName>
    <definedName name="ProductTemplate">#REF!</definedName>
    <definedName name="Side1_SetImage">INDIRECT(#REF!)</definedName>
    <definedName name="Side2_SetImage">INDIRECT(#REF!)</definedName>
    <definedName name="Side3_SetImage">INDIRECT(#REF!)</definedName>
    <definedName name="Side4_SetImage">INDIRECT(#REF!)</definedName>
    <definedName name="Side5_SetImage">INDIRECT(#REF!)</definedName>
    <definedName name="Side6_SetImage">INDIRECT(#REF!)</definedName>
    <definedName name="Side7_SetImage">INDIRECT(#REF!)</definedName>
    <definedName name="SIZESETREQ">#REF!</definedName>
    <definedName name="Sizing">#REF!</definedName>
    <definedName name="Sizing_Label">INDIRECT(#REF!)</definedName>
    <definedName name="Sizing_Lookup">#REF!</definedName>
    <definedName name="StyleName">#REF!</definedName>
    <definedName name="StyleSupplierSKU">#REF!</definedName>
    <definedName name="Swim_Bk_Top_Sporty_Sng_Size" localSheetId="11">#REF!</definedName>
    <definedName name="Swim_Bk_Top_Sporty_Sng_Size" localSheetId="7">#REF!</definedName>
    <definedName name="Swim_Bk_Top_Sporty_Sng_Size">#REF!</definedName>
    <definedName name="TemplateFriendlyName" localSheetId="5">'2ND PROTO'!#REF!</definedName>
    <definedName name="TemplateFriendlyName" localSheetId="11">#REF!</definedName>
    <definedName name="TemplateFriendlyName" localSheetId="8">PPS!#REF!</definedName>
    <definedName name="TemplateFriendlyName" localSheetId="4">PROTO!#REF!</definedName>
    <definedName name="TemplateFriendlyName" localSheetId="9">SHIPMENT!#REF!</definedName>
    <definedName name="TemplateFriendlyName" localSheetId="6">SMS!#REF!</definedName>
    <definedName name="TemplateFriendlyName" localSheetId="7">#REF!</definedName>
    <definedName name="TemplateFriendlyName">#REF!</definedName>
    <definedName name="TEMPLATES" localSheetId="11">#REF!</definedName>
    <definedName name="TEMPLATES" localSheetId="7">#REF!</definedName>
    <definedName name="TEMPLATES">#REF!</definedName>
    <definedName name="Translations">#REF!</definedName>
    <definedName name="Trim">#REF!</definedName>
    <definedName name="Tumble">#REF!</definedName>
    <definedName name="Wash">#REF!</definedName>
    <definedName name="Washing_Icon">INDIRECT(#REF!)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9" i="4" l="1"/>
  <c r="N19" i="4"/>
  <c r="O19" i="4"/>
  <c r="G19" i="4" s="1"/>
  <c r="F19" i="4" s="1"/>
  <c r="E19" i="4" s="1"/>
  <c r="D19" i="4" s="1"/>
  <c r="P19" i="4"/>
  <c r="Q19" i="4"/>
  <c r="M20" i="4"/>
  <c r="N20" i="4"/>
  <c r="O20" i="4"/>
  <c r="G20" i="4" s="1"/>
  <c r="F20" i="4" s="1"/>
  <c r="P20" i="4"/>
  <c r="Q20" i="4"/>
  <c r="A19" i="4"/>
  <c r="A20" i="4"/>
  <c r="Q11" i="4"/>
  <c r="Q12" i="4"/>
  <c r="Q13" i="4"/>
  <c r="Q14" i="4"/>
  <c r="Q15" i="4"/>
  <c r="Q16" i="4"/>
  <c r="Q17" i="4"/>
  <c r="Q18"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10" i="4"/>
  <c r="I4" i="63"/>
  <c r="I5" i="63"/>
  <c r="I6" i="63"/>
  <c r="I7" i="63"/>
  <c r="I8" i="63"/>
  <c r="I9" i="63"/>
  <c r="I10" i="63"/>
  <c r="I11" i="63"/>
  <c r="I12" i="63"/>
  <c r="I14" i="63"/>
  <c r="I27" i="63"/>
  <c r="I33" i="63"/>
  <c r="I35" i="63"/>
  <c r="H14"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9" i="39"/>
  <c r="H10" i="39"/>
  <c r="H11" i="39"/>
  <c r="H12" i="39"/>
  <c r="H13" i="39"/>
  <c r="H14" i="39"/>
  <c r="H15" i="39"/>
  <c r="H16" i="39"/>
  <c r="H17" i="39"/>
  <c r="H18" i="39"/>
  <c r="H19" i="39"/>
  <c r="H20" i="39"/>
  <c r="H21" i="39"/>
  <c r="H22" i="39"/>
  <c r="H23" i="39"/>
  <c r="H2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H53" i="39"/>
  <c r="H54" i="39"/>
  <c r="H55" i="39"/>
  <c r="H56" i="39"/>
  <c r="H57" i="39"/>
  <c r="H58" i="39"/>
  <c r="H59" i="39"/>
  <c r="H60" i="39"/>
  <c r="H9" i="58"/>
  <c r="H10" i="58"/>
  <c r="H11" i="58"/>
  <c r="H12" i="58"/>
  <c r="H13" i="58"/>
  <c r="H14" i="58"/>
  <c r="H15" i="58"/>
  <c r="H16" i="58"/>
  <c r="H17" i="58"/>
  <c r="H18" i="58"/>
  <c r="H19" i="58"/>
  <c r="H20" i="58"/>
  <c r="H21" i="58"/>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G2" i="60"/>
  <c r="M11" i="4"/>
  <c r="N11" i="4"/>
  <c r="O11" i="4"/>
  <c r="G11" i="4" s="1"/>
  <c r="P11" i="4"/>
  <c r="M12" i="4"/>
  <c r="N12" i="4"/>
  <c r="O12" i="4"/>
  <c r="G12" i="4" s="1"/>
  <c r="P12" i="4"/>
  <c r="M13" i="4"/>
  <c r="N13" i="4"/>
  <c r="O13" i="4"/>
  <c r="G13" i="4" s="1"/>
  <c r="P13" i="4"/>
  <c r="M14" i="4"/>
  <c r="N14" i="4"/>
  <c r="O14" i="4"/>
  <c r="P14" i="4"/>
  <c r="M15" i="4"/>
  <c r="N15" i="4"/>
  <c r="O15" i="4"/>
  <c r="G15" i="4" s="1"/>
  <c r="P15" i="4"/>
  <c r="M16" i="4"/>
  <c r="N16" i="4"/>
  <c r="O16" i="4"/>
  <c r="G16" i="4" s="1"/>
  <c r="P16" i="4"/>
  <c r="M17" i="4"/>
  <c r="N17" i="4"/>
  <c r="O17" i="4"/>
  <c r="G17" i="4" s="1"/>
  <c r="P17" i="4"/>
  <c r="M18" i="4"/>
  <c r="N18" i="4"/>
  <c r="O18" i="4"/>
  <c r="G18" i="4" s="1"/>
  <c r="P18" i="4"/>
  <c r="B2" i="39"/>
  <c r="F3" i="17"/>
  <c r="F2" i="17"/>
  <c r="F4" i="23"/>
  <c r="F3" i="23"/>
  <c r="F2" i="23"/>
  <c r="F4" i="15"/>
  <c r="F3" i="15"/>
  <c r="F2" i="15"/>
  <c r="E20" i="4" l="1"/>
  <c r="D20" i="4" s="1"/>
  <c r="I19" i="4"/>
  <c r="J19" i="4" s="1"/>
  <c r="K19" i="4" s="1"/>
  <c r="L19" i="4" s="1"/>
  <c r="I20" i="4"/>
  <c r="J20" i="4" s="1"/>
  <c r="K20" i="4" s="1"/>
  <c r="L20" i="4" s="1"/>
  <c r="G14" i="4"/>
  <c r="B10" i="41"/>
  <c r="B11" i="41"/>
  <c r="B12" i="41"/>
  <c r="B13" i="41"/>
  <c r="B14" i="41"/>
  <c r="B15" i="41"/>
  <c r="B16" i="41"/>
  <c r="B17" i="41"/>
  <c r="B18" i="41"/>
  <c r="B19" i="41"/>
  <c r="B20" i="41"/>
  <c r="B21" i="41"/>
  <c r="B22" i="41"/>
  <c r="B23" i="41"/>
  <c r="B24" i="41"/>
  <c r="B25" i="41"/>
  <c r="B26" i="41"/>
  <c r="B27" i="41"/>
  <c r="B28" i="41"/>
  <c r="B29" i="41"/>
  <c r="B30" i="41"/>
  <c r="B31" i="41"/>
  <c r="B32" i="41"/>
  <c r="B33" i="41"/>
  <c r="B34" i="41"/>
  <c r="B35" i="41"/>
  <c r="B36" i="41"/>
  <c r="B37" i="41"/>
  <c r="B38" i="41"/>
  <c r="A39" i="41"/>
  <c r="B39" i="41"/>
  <c r="A40" i="41"/>
  <c r="B40" i="41"/>
  <c r="A41" i="41"/>
  <c r="B41" i="41"/>
  <c r="A42" i="41"/>
  <c r="B42" i="41"/>
  <c r="A43" i="41"/>
  <c r="B43" i="41"/>
  <c r="A44" i="41"/>
  <c r="B44" i="41"/>
  <c r="A45" i="41"/>
  <c r="B45" i="41"/>
  <c r="A46" i="41"/>
  <c r="B46" i="41"/>
  <c r="A47" i="41"/>
  <c r="B47" i="41"/>
  <c r="A48" i="41"/>
  <c r="B48" i="41"/>
  <c r="A49" i="41"/>
  <c r="B49" i="41"/>
  <c r="A50" i="41"/>
  <c r="B50" i="41"/>
  <c r="A51" i="41"/>
  <c r="B51" i="41"/>
  <c r="A52" i="41"/>
  <c r="B52" i="41"/>
  <c r="A53" i="41"/>
  <c r="B53" i="41"/>
  <c r="B2" i="41"/>
  <c r="B2" i="58"/>
  <c r="B10" i="58"/>
  <c r="B11" i="58"/>
  <c r="B12" i="58"/>
  <c r="B13" i="58"/>
  <c r="B14" i="58"/>
  <c r="B15" i="58"/>
  <c r="B16" i="58"/>
  <c r="B17" i="58"/>
  <c r="B18" i="58"/>
  <c r="B19" i="58"/>
  <c r="B20" i="58"/>
  <c r="B21" i="58"/>
  <c r="B22" i="58"/>
  <c r="B23" i="58"/>
  <c r="B24" i="58"/>
  <c r="B25" i="58"/>
  <c r="B26" i="58"/>
  <c r="B27" i="58"/>
  <c r="B28" i="58"/>
  <c r="B29" i="58"/>
  <c r="B30" i="58"/>
  <c r="B31" i="58"/>
  <c r="B32" i="58"/>
  <c r="B33" i="58"/>
  <c r="B34" i="58"/>
  <c r="B35" i="58"/>
  <c r="B36" i="58"/>
  <c r="B37" i="58"/>
  <c r="B38" i="58"/>
  <c r="A39" i="58"/>
  <c r="B39" i="58"/>
  <c r="A40" i="58"/>
  <c r="B40" i="58"/>
  <c r="A41" i="58"/>
  <c r="B41" i="58"/>
  <c r="A42" i="58"/>
  <c r="B42" i="58"/>
  <c r="A43" i="58"/>
  <c r="B43" i="58"/>
  <c r="A44" i="58"/>
  <c r="B44" i="58"/>
  <c r="A45" i="58"/>
  <c r="B45" i="58"/>
  <c r="A46" i="58"/>
  <c r="B46" i="58"/>
  <c r="A47" i="58"/>
  <c r="B47" i="58"/>
  <c r="A48" i="58"/>
  <c r="B48" i="58"/>
  <c r="A49" i="58"/>
  <c r="B49" i="58"/>
  <c r="A50" i="58"/>
  <c r="B50" i="58"/>
  <c r="A51" i="58"/>
  <c r="B51" i="58"/>
  <c r="A52" i="58"/>
  <c r="B52" i="58"/>
  <c r="A53" i="58"/>
  <c r="B53" i="58"/>
  <c r="A54" i="58"/>
  <c r="B54" i="58"/>
  <c r="A55" i="58"/>
  <c r="B55" i="58"/>
  <c r="A56" i="58"/>
  <c r="B56" i="58"/>
  <c r="A57" i="58"/>
  <c r="B57" i="58"/>
  <c r="A58" i="58"/>
  <c r="B58" i="58"/>
  <c r="A59" i="58"/>
  <c r="B59" i="58"/>
  <c r="A60" i="58"/>
  <c r="B60" i="58"/>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B10" i="57"/>
  <c r="B11" i="57"/>
  <c r="B12" i="57"/>
  <c r="B13" i="57"/>
  <c r="B14" i="57"/>
  <c r="B15" i="57"/>
  <c r="B16" i="57"/>
  <c r="B17" i="57"/>
  <c r="B18" i="57"/>
  <c r="B19" i="57"/>
  <c r="B20" i="57"/>
  <c r="B21" i="57"/>
  <c r="B22" i="57"/>
  <c r="B23" i="57"/>
  <c r="B24" i="57"/>
  <c r="B25" i="57"/>
  <c r="B26" i="57"/>
  <c r="B27" i="57"/>
  <c r="B28" i="57"/>
  <c r="B29" i="57"/>
  <c r="B30" i="57"/>
  <c r="B31" i="57"/>
  <c r="B32" i="57"/>
  <c r="B33" i="57"/>
  <c r="B34" i="57"/>
  <c r="B35" i="57"/>
  <c r="B36" i="57"/>
  <c r="B37"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B36" i="38"/>
  <c r="B37" i="38"/>
  <c r="B38" i="38"/>
  <c r="A39" i="38"/>
  <c r="B39" i="38"/>
  <c r="A40" i="38"/>
  <c r="B40" i="38"/>
  <c r="A41" i="38"/>
  <c r="B41" i="38"/>
  <c r="A42" i="38"/>
  <c r="B42" i="38"/>
  <c r="A43" i="38"/>
  <c r="B43" i="38"/>
  <c r="A44" i="38"/>
  <c r="B44" i="38"/>
  <c r="A45" i="38"/>
  <c r="B45" i="38"/>
  <c r="A46" i="38"/>
  <c r="B46" i="38"/>
  <c r="A47" i="38"/>
  <c r="B47" i="38"/>
  <c r="A48" i="38"/>
  <c r="B48" i="38"/>
  <c r="A49" i="38"/>
  <c r="B49" i="38"/>
  <c r="A50" i="38"/>
  <c r="B50" i="38"/>
  <c r="A51" i="38"/>
  <c r="B51" i="38"/>
  <c r="A52" i="38"/>
  <c r="B52" i="38"/>
  <c r="A53" i="38"/>
  <c r="B53" i="38"/>
  <c r="A54" i="38"/>
  <c r="B54" i="38"/>
  <c r="A55" i="38"/>
  <c r="B55" i="38"/>
  <c r="A56" i="38"/>
  <c r="B56" i="38"/>
  <c r="A57" i="38"/>
  <c r="B57" i="38"/>
  <c r="A58" i="38"/>
  <c r="B58" i="38"/>
  <c r="A59" i="38"/>
  <c r="B59" i="38"/>
  <c r="A60" i="38"/>
  <c r="B60" i="38"/>
  <c r="J34" i="56"/>
  <c r="I34" i="56"/>
  <c r="H34" i="56"/>
  <c r="G34" i="56"/>
  <c r="B7" i="56"/>
  <c r="C7" i="56"/>
  <c r="D7" i="56"/>
  <c r="E7" i="56"/>
  <c r="F7" i="56"/>
  <c r="G7" i="56"/>
  <c r="H7" i="56"/>
  <c r="I7" i="56"/>
  <c r="J7" i="56"/>
  <c r="B8" i="56"/>
  <c r="C8" i="56"/>
  <c r="D8" i="56"/>
  <c r="E8" i="56"/>
  <c r="F8" i="56"/>
  <c r="G8" i="56"/>
  <c r="H8" i="56"/>
  <c r="I8" i="56"/>
  <c r="J8" i="56"/>
  <c r="B9" i="56"/>
  <c r="C9" i="56"/>
  <c r="D9" i="56"/>
  <c r="E9" i="56"/>
  <c r="F9" i="56"/>
  <c r="G9" i="56"/>
  <c r="H9" i="56"/>
  <c r="I9" i="56"/>
  <c r="J9" i="56"/>
  <c r="B10" i="56"/>
  <c r="C10" i="56"/>
  <c r="D10" i="56"/>
  <c r="E10" i="56"/>
  <c r="F10" i="56"/>
  <c r="G10" i="56"/>
  <c r="H10" i="56"/>
  <c r="I10" i="56"/>
  <c r="J10" i="56"/>
  <c r="B11" i="56"/>
  <c r="C11" i="56"/>
  <c r="D11" i="56"/>
  <c r="E11" i="56"/>
  <c r="F11" i="56"/>
  <c r="G11" i="56"/>
  <c r="H11" i="56"/>
  <c r="I11" i="56"/>
  <c r="J11" i="56"/>
  <c r="B12" i="56"/>
  <c r="C12" i="56"/>
  <c r="D12" i="56"/>
  <c r="E12" i="56"/>
  <c r="F12" i="56"/>
  <c r="G12" i="56"/>
  <c r="H12" i="56"/>
  <c r="I12" i="56"/>
  <c r="J12" i="56"/>
  <c r="B13" i="56"/>
  <c r="C13" i="56"/>
  <c r="D13" i="56"/>
  <c r="E13" i="56"/>
  <c r="F13" i="56"/>
  <c r="G13" i="56"/>
  <c r="H13" i="56"/>
  <c r="I13" i="56"/>
  <c r="J13" i="56"/>
  <c r="B14" i="56"/>
  <c r="C14" i="56"/>
  <c r="D14" i="56"/>
  <c r="E14" i="56"/>
  <c r="F14" i="56"/>
  <c r="G14" i="56"/>
  <c r="H14" i="56"/>
  <c r="I14" i="56"/>
  <c r="J14" i="56"/>
  <c r="B15" i="56"/>
  <c r="C15" i="56"/>
  <c r="D15" i="56"/>
  <c r="E15" i="56"/>
  <c r="F15" i="56"/>
  <c r="G15" i="56"/>
  <c r="H15" i="56"/>
  <c r="I15" i="56"/>
  <c r="J15" i="56"/>
  <c r="B16" i="56"/>
  <c r="C16" i="56"/>
  <c r="D16" i="56"/>
  <c r="E16" i="56"/>
  <c r="F16" i="56"/>
  <c r="G16" i="56"/>
  <c r="H16" i="56"/>
  <c r="I16" i="56"/>
  <c r="J16" i="56"/>
  <c r="B17" i="56"/>
  <c r="C17" i="56"/>
  <c r="D17" i="56"/>
  <c r="E17" i="56"/>
  <c r="F17" i="56"/>
  <c r="G17" i="56"/>
  <c r="H17" i="56"/>
  <c r="I17" i="56"/>
  <c r="J17" i="56"/>
  <c r="B18" i="56"/>
  <c r="C18" i="56"/>
  <c r="D18" i="56"/>
  <c r="E18" i="56"/>
  <c r="F18" i="56"/>
  <c r="G18" i="56"/>
  <c r="H18" i="56"/>
  <c r="I18" i="56"/>
  <c r="J18" i="56"/>
  <c r="B19" i="56"/>
  <c r="C19" i="56"/>
  <c r="D19" i="56"/>
  <c r="E19" i="56"/>
  <c r="F19" i="56"/>
  <c r="G19" i="56"/>
  <c r="H19" i="56"/>
  <c r="I19" i="56"/>
  <c r="J19" i="56"/>
  <c r="B20" i="56"/>
  <c r="C20" i="56"/>
  <c r="D20" i="56"/>
  <c r="E20" i="56"/>
  <c r="F20" i="56"/>
  <c r="G20" i="56"/>
  <c r="H20" i="56"/>
  <c r="I20" i="56"/>
  <c r="J20" i="56"/>
  <c r="B21" i="56"/>
  <c r="C21" i="56"/>
  <c r="D21" i="56"/>
  <c r="E21" i="56"/>
  <c r="F21" i="56"/>
  <c r="G21" i="56"/>
  <c r="H21" i="56"/>
  <c r="I21" i="56"/>
  <c r="J21" i="56"/>
  <c r="B22" i="56"/>
  <c r="C22" i="56"/>
  <c r="D22" i="56"/>
  <c r="E22" i="56"/>
  <c r="F22" i="56"/>
  <c r="G22" i="56"/>
  <c r="H22" i="56"/>
  <c r="I22" i="56"/>
  <c r="J22" i="56"/>
  <c r="B23" i="56"/>
  <c r="C23" i="56"/>
  <c r="D23" i="56"/>
  <c r="E23" i="56"/>
  <c r="F23" i="56"/>
  <c r="G23" i="56"/>
  <c r="H23" i="56"/>
  <c r="I23" i="56"/>
  <c r="J23" i="56"/>
  <c r="B24" i="56"/>
  <c r="C24" i="56"/>
  <c r="D24" i="56"/>
  <c r="E24" i="56"/>
  <c r="F24" i="56"/>
  <c r="G24" i="56"/>
  <c r="H24" i="56"/>
  <c r="I24" i="56"/>
  <c r="J24" i="56"/>
  <c r="B25" i="56"/>
  <c r="C25" i="56"/>
  <c r="D25" i="56"/>
  <c r="E25" i="56"/>
  <c r="F25" i="56"/>
  <c r="G25" i="56"/>
  <c r="H25" i="56"/>
  <c r="I25" i="56"/>
  <c r="J25" i="56"/>
  <c r="B26" i="56"/>
  <c r="C26" i="56"/>
  <c r="D26" i="56"/>
  <c r="E26" i="56"/>
  <c r="F26" i="56"/>
  <c r="G26" i="56"/>
  <c r="H26" i="56"/>
  <c r="I26" i="56"/>
  <c r="J26" i="56"/>
  <c r="B27" i="56"/>
  <c r="C27" i="56"/>
  <c r="D27" i="56"/>
  <c r="E27" i="56"/>
  <c r="F27" i="56"/>
  <c r="G27" i="56"/>
  <c r="H27" i="56"/>
  <c r="I27" i="56"/>
  <c r="J27" i="56"/>
  <c r="B28" i="56"/>
  <c r="C28" i="56"/>
  <c r="D28" i="56"/>
  <c r="E28" i="56"/>
  <c r="F28" i="56"/>
  <c r="G28" i="56"/>
  <c r="H28" i="56"/>
  <c r="I28" i="56"/>
  <c r="J28" i="56"/>
  <c r="B29" i="56"/>
  <c r="C29" i="56"/>
  <c r="D29" i="56"/>
  <c r="E29" i="56"/>
  <c r="F29" i="56"/>
  <c r="G29" i="56"/>
  <c r="H29" i="56"/>
  <c r="I29" i="56"/>
  <c r="J29" i="56"/>
  <c r="B30" i="56"/>
  <c r="C30" i="56"/>
  <c r="D30" i="56"/>
  <c r="E30" i="56"/>
  <c r="F30" i="56"/>
  <c r="G30" i="56"/>
  <c r="H30" i="56"/>
  <c r="I30" i="56"/>
  <c r="J30" i="56"/>
  <c r="B31" i="56"/>
  <c r="C31" i="56"/>
  <c r="D31" i="56"/>
  <c r="E31" i="56"/>
  <c r="F31" i="56"/>
  <c r="G31" i="56"/>
  <c r="H31" i="56"/>
  <c r="I31" i="56"/>
  <c r="J31" i="56"/>
  <c r="B32" i="56"/>
  <c r="C32" i="56"/>
  <c r="D32" i="56"/>
  <c r="E32" i="56"/>
  <c r="F32" i="56"/>
  <c r="G32" i="56"/>
  <c r="H32" i="56"/>
  <c r="I32" i="56"/>
  <c r="J32" i="56"/>
  <c r="B33" i="56"/>
  <c r="C33" i="56"/>
  <c r="D33" i="56"/>
  <c r="E33" i="56"/>
  <c r="F33" i="56"/>
  <c r="G33" i="56"/>
  <c r="H33" i="56"/>
  <c r="I33" i="56"/>
  <c r="J33" i="56"/>
  <c r="J6" i="56"/>
  <c r="I6" i="56"/>
  <c r="H6" i="56"/>
  <c r="G6" i="56"/>
  <c r="F6" i="56"/>
  <c r="E6" i="56"/>
  <c r="D6" i="56"/>
  <c r="C6" i="56"/>
  <c r="B6" i="56"/>
  <c r="A10" i="4" l="1"/>
  <c r="A11" i="4"/>
  <c r="A12" i="4"/>
  <c r="A13" i="4"/>
  <c r="D5" i="41"/>
  <c r="A12" i="58" l="1"/>
  <c r="A12" i="57"/>
  <c r="A12" i="38"/>
  <c r="A12" i="39"/>
  <c r="A12" i="41"/>
  <c r="A11" i="58"/>
  <c r="A11" i="38"/>
  <c r="A11" i="57"/>
  <c r="A11" i="39"/>
  <c r="A11" i="41"/>
  <c r="A10" i="38"/>
  <c r="A10" i="58"/>
  <c r="A10" i="39"/>
  <c r="A10" i="41"/>
  <c r="A10" i="57"/>
  <c r="M10" i="4"/>
  <c r="C89" i="41"/>
  <c r="B75" i="41"/>
  <c r="B76" i="41"/>
  <c r="B77" i="41"/>
  <c r="B78" i="41"/>
  <c r="B79" i="41"/>
  <c r="B80" i="41"/>
  <c r="B81" i="41"/>
  <c r="B82" i="41"/>
  <c r="B83" i="41"/>
  <c r="B84" i="41"/>
  <c r="B85" i="41"/>
  <c r="B86" i="41"/>
  <c r="B87" i="41"/>
  <c r="B88" i="41"/>
  <c r="B74" i="41"/>
  <c r="B59" i="41"/>
  <c r="B60" i="41"/>
  <c r="B61" i="41"/>
  <c r="B62" i="41"/>
  <c r="B63" i="41"/>
  <c r="B64" i="41"/>
  <c r="B65" i="41"/>
  <c r="B66" i="41"/>
  <c r="B67" i="41"/>
  <c r="B68" i="41"/>
  <c r="B69" i="41"/>
  <c r="B70" i="41"/>
  <c r="B71" i="41"/>
  <c r="B72" i="41"/>
  <c r="B58" i="41"/>
  <c r="A88" i="41" l="1"/>
  <c r="A87" i="41"/>
  <c r="A80" i="41"/>
  <c r="A81" i="41"/>
  <c r="A82" i="41"/>
  <c r="A83" i="41"/>
  <c r="A84" i="41"/>
  <c r="A85" i="41"/>
  <c r="A86" i="41"/>
  <c r="A78" i="41"/>
  <c r="A79" i="41"/>
  <c r="A76" i="41"/>
  <c r="A77" i="41"/>
  <c r="A75" i="41"/>
  <c r="A72" i="41"/>
  <c r="A71" i="41"/>
  <c r="A69" i="41"/>
  <c r="A70" i="41"/>
  <c r="A67" i="41"/>
  <c r="A68" i="41"/>
  <c r="A65" i="41"/>
  <c r="A66" i="41"/>
  <c r="A59" i="41"/>
  <c r="A60" i="41"/>
  <c r="A61" i="41"/>
  <c r="A62" i="41"/>
  <c r="A63" i="41"/>
  <c r="A64" i="41"/>
  <c r="C45" i="41"/>
  <c r="C46" i="41"/>
  <c r="C47" i="41"/>
  <c r="C48" i="41"/>
  <c r="C49" i="41"/>
  <c r="C50" i="41"/>
  <c r="C51" i="41"/>
  <c r="C52" i="41"/>
  <c r="C53" i="41"/>
  <c r="C41" i="41"/>
  <c r="C42" i="41"/>
  <c r="C43" i="41"/>
  <c r="C44" i="41"/>
  <c r="P155" i="58"/>
  <c r="N155" i="58"/>
  <c r="Q147" i="58"/>
  <c r="O147" i="58"/>
  <c r="L147" i="58"/>
  <c r="N29" i="58"/>
  <c r="F10" i="58"/>
  <c r="J10" i="58"/>
  <c r="M10" i="58"/>
  <c r="F11" i="58"/>
  <c r="J11" i="58"/>
  <c r="M11" i="58"/>
  <c r="F12" i="58"/>
  <c r="J12" i="58"/>
  <c r="M12" i="58"/>
  <c r="F13" i="58"/>
  <c r="J13" i="58"/>
  <c r="M13" i="58"/>
  <c r="F14" i="58"/>
  <c r="J14" i="58"/>
  <c r="M14" i="58"/>
  <c r="F15" i="58"/>
  <c r="J15" i="58"/>
  <c r="M15" i="58"/>
  <c r="C16" i="58"/>
  <c r="F16" i="58"/>
  <c r="J16" i="58"/>
  <c r="M16" i="58"/>
  <c r="F17" i="58"/>
  <c r="J17" i="58"/>
  <c r="M17" i="58"/>
  <c r="F18" i="58"/>
  <c r="J18" i="58"/>
  <c r="M18" i="58"/>
  <c r="F19" i="58"/>
  <c r="J19" i="58"/>
  <c r="M19" i="58"/>
  <c r="F20" i="58"/>
  <c r="J20" i="58"/>
  <c r="M20" i="58"/>
  <c r="F21" i="58"/>
  <c r="J21" i="58"/>
  <c r="M21" i="58"/>
  <c r="F22" i="58"/>
  <c r="J22" i="58"/>
  <c r="M22" i="58"/>
  <c r="F23" i="58"/>
  <c r="J23" i="58"/>
  <c r="M23" i="58"/>
  <c r="F24" i="58"/>
  <c r="J24" i="58"/>
  <c r="M24" i="58"/>
  <c r="F25" i="58"/>
  <c r="J25" i="58"/>
  <c r="M25" i="58"/>
  <c r="F26" i="58"/>
  <c r="J26" i="58"/>
  <c r="M26" i="58"/>
  <c r="F27" i="58"/>
  <c r="J27" i="58"/>
  <c r="M27" i="58"/>
  <c r="F28" i="58"/>
  <c r="J28" i="58"/>
  <c r="M28" i="58"/>
  <c r="F29" i="58"/>
  <c r="J29" i="58"/>
  <c r="M29" i="58"/>
  <c r="F30" i="58"/>
  <c r="J30" i="58"/>
  <c r="M30" i="58"/>
  <c r="F31" i="58"/>
  <c r="J31" i="58"/>
  <c r="M31" i="58"/>
  <c r="F32" i="58"/>
  <c r="J32" i="58"/>
  <c r="M32" i="58"/>
  <c r="F33" i="58"/>
  <c r="J33" i="58"/>
  <c r="M33" i="58"/>
  <c r="F34" i="58"/>
  <c r="J34" i="58"/>
  <c r="M34" i="58"/>
  <c r="F35" i="58"/>
  <c r="J35" i="58"/>
  <c r="M35" i="58"/>
  <c r="F36" i="58"/>
  <c r="J36" i="58"/>
  <c r="M36" i="58"/>
  <c r="F37" i="58"/>
  <c r="J37" i="58"/>
  <c r="M37" i="58"/>
  <c r="F38" i="58"/>
  <c r="J38" i="58"/>
  <c r="M38" i="58"/>
  <c r="F39" i="58"/>
  <c r="J39" i="58"/>
  <c r="M39" i="58"/>
  <c r="F40" i="58"/>
  <c r="J40" i="58"/>
  <c r="M40" i="58"/>
  <c r="C41" i="58"/>
  <c r="F41" i="58"/>
  <c r="J41" i="58"/>
  <c r="M41" i="58"/>
  <c r="C42" i="58"/>
  <c r="F42" i="58"/>
  <c r="J42" i="58"/>
  <c r="M42" i="58"/>
  <c r="C43" i="58"/>
  <c r="F43" i="58"/>
  <c r="J43" i="58"/>
  <c r="M43" i="58"/>
  <c r="C44" i="58"/>
  <c r="F44" i="58"/>
  <c r="J44" i="58"/>
  <c r="M44" i="58"/>
  <c r="C45" i="58"/>
  <c r="F45" i="58"/>
  <c r="J45" i="58"/>
  <c r="M45" i="58"/>
  <c r="C46" i="58"/>
  <c r="F46" i="58"/>
  <c r="J46" i="58"/>
  <c r="M46" i="58"/>
  <c r="C47" i="58"/>
  <c r="F47" i="58"/>
  <c r="J47" i="58"/>
  <c r="M47" i="58"/>
  <c r="C48" i="58"/>
  <c r="F48" i="58"/>
  <c r="J48" i="58"/>
  <c r="M48" i="58"/>
  <c r="C49" i="58"/>
  <c r="F49" i="58"/>
  <c r="J49" i="58"/>
  <c r="M49" i="58"/>
  <c r="C50" i="58"/>
  <c r="F50" i="58"/>
  <c r="J50" i="58"/>
  <c r="M50" i="58"/>
  <c r="C51" i="58"/>
  <c r="F51" i="58"/>
  <c r="J51" i="58"/>
  <c r="M51" i="58"/>
  <c r="C52" i="58"/>
  <c r="F52" i="58"/>
  <c r="J52" i="58"/>
  <c r="M52" i="58"/>
  <c r="C53" i="58"/>
  <c r="F53" i="58"/>
  <c r="J53" i="58"/>
  <c r="M53" i="58"/>
  <c r="C54" i="58"/>
  <c r="F54" i="58"/>
  <c r="J54" i="58"/>
  <c r="M54" i="58"/>
  <c r="C55" i="58"/>
  <c r="F55" i="58"/>
  <c r="J55" i="58"/>
  <c r="M55" i="58"/>
  <c r="C56" i="58"/>
  <c r="F56" i="58"/>
  <c r="J56" i="58"/>
  <c r="M56" i="58"/>
  <c r="C57" i="58"/>
  <c r="F57" i="58"/>
  <c r="J57" i="58"/>
  <c r="M57" i="58"/>
  <c r="C58" i="58"/>
  <c r="F58" i="58"/>
  <c r="J58" i="58"/>
  <c r="M58" i="58"/>
  <c r="C59" i="58"/>
  <c r="F59" i="58"/>
  <c r="J59" i="58"/>
  <c r="M59" i="58"/>
  <c r="C60" i="58"/>
  <c r="F60" i="58"/>
  <c r="J60" i="58"/>
  <c r="M60" i="58"/>
  <c r="N10" i="39"/>
  <c r="N10" i="58" s="1"/>
  <c r="N11" i="39"/>
  <c r="N11" i="58" s="1"/>
  <c r="N12" i="39"/>
  <c r="N12" i="58" s="1"/>
  <c r="N13" i="39"/>
  <c r="N13" i="58" s="1"/>
  <c r="N14" i="39"/>
  <c r="N14" i="58" s="1"/>
  <c r="N15" i="39"/>
  <c r="N15" i="58" s="1"/>
  <c r="N16" i="39"/>
  <c r="N16" i="58" s="1"/>
  <c r="N17" i="39"/>
  <c r="N17" i="58" s="1"/>
  <c r="N18" i="39"/>
  <c r="N18" i="58" s="1"/>
  <c r="N19" i="39"/>
  <c r="N19" i="58" s="1"/>
  <c r="N20" i="39"/>
  <c r="N20" i="58" s="1"/>
  <c r="N21" i="39"/>
  <c r="N21" i="58" s="1"/>
  <c r="N22" i="39"/>
  <c r="N22" i="58" s="1"/>
  <c r="N23" i="39"/>
  <c r="N23" i="58" s="1"/>
  <c r="N24" i="39"/>
  <c r="N24" i="58" s="1"/>
  <c r="N25" i="39"/>
  <c r="N25" i="58" s="1"/>
  <c r="N26" i="39"/>
  <c r="N26" i="58" s="1"/>
  <c r="N27" i="39"/>
  <c r="N27" i="58" s="1"/>
  <c r="N28" i="39"/>
  <c r="N28" i="58" s="1"/>
  <c r="N29" i="39"/>
  <c r="N30" i="39"/>
  <c r="N30" i="58" s="1"/>
  <c r="N31" i="39"/>
  <c r="N31" i="58" s="1"/>
  <c r="N32" i="39"/>
  <c r="N32" i="58" s="1"/>
  <c r="N33" i="39"/>
  <c r="N33" i="58" s="1"/>
  <c r="N34" i="39"/>
  <c r="N34" i="58" s="1"/>
  <c r="N35" i="39"/>
  <c r="N35" i="58" s="1"/>
  <c r="N36" i="39"/>
  <c r="N36" i="58" s="1"/>
  <c r="N37" i="39"/>
  <c r="N37" i="58" s="1"/>
  <c r="N38" i="39"/>
  <c r="N38" i="58" s="1"/>
  <c r="N39" i="39"/>
  <c r="N39" i="58" s="1"/>
  <c r="N40" i="39"/>
  <c r="N40" i="58" s="1"/>
  <c r="N41" i="39"/>
  <c r="N41" i="58" s="1"/>
  <c r="N42" i="39"/>
  <c r="N42" i="58" s="1"/>
  <c r="N43" i="39"/>
  <c r="N43" i="58" s="1"/>
  <c r="N44" i="39"/>
  <c r="N44" i="58" s="1"/>
  <c r="N45" i="39"/>
  <c r="N45" i="58" s="1"/>
  <c r="N46" i="39"/>
  <c r="N46" i="58" s="1"/>
  <c r="N47" i="39"/>
  <c r="N47" i="58" s="1"/>
  <c r="N48" i="39"/>
  <c r="N48" i="58" s="1"/>
  <c r="N49" i="39"/>
  <c r="N49" i="58" s="1"/>
  <c r="N50" i="39"/>
  <c r="N50" i="58" s="1"/>
  <c r="N51" i="39"/>
  <c r="N51" i="58" s="1"/>
  <c r="N52" i="39"/>
  <c r="N52" i="58" s="1"/>
  <c r="N53" i="39"/>
  <c r="N53" i="58" s="1"/>
  <c r="N54" i="39"/>
  <c r="N54" i="58" s="1"/>
  <c r="N55" i="39"/>
  <c r="N55" i="58" s="1"/>
  <c r="N56" i="39"/>
  <c r="N56" i="58" s="1"/>
  <c r="N57" i="39"/>
  <c r="N57" i="58" s="1"/>
  <c r="N58" i="39"/>
  <c r="N58" i="58" s="1"/>
  <c r="N59" i="39"/>
  <c r="N59" i="58" s="1"/>
  <c r="N60" i="39"/>
  <c r="N60" i="58" s="1"/>
  <c r="C41" i="39"/>
  <c r="F41" i="39"/>
  <c r="J41" i="39"/>
  <c r="M41" i="39"/>
  <c r="C42" i="39"/>
  <c r="F42" i="39"/>
  <c r="J42" i="39"/>
  <c r="M42" i="39"/>
  <c r="C43" i="39"/>
  <c r="F43" i="39"/>
  <c r="J43" i="39"/>
  <c r="M43" i="39"/>
  <c r="C44" i="39"/>
  <c r="F44" i="39"/>
  <c r="J44" i="39"/>
  <c r="M44" i="39"/>
  <c r="C45" i="39"/>
  <c r="F45" i="39"/>
  <c r="J45" i="39"/>
  <c r="M45" i="39"/>
  <c r="C46" i="39"/>
  <c r="F46" i="39"/>
  <c r="J46" i="39"/>
  <c r="M46" i="39"/>
  <c r="C47" i="39"/>
  <c r="F47" i="39"/>
  <c r="J47" i="39"/>
  <c r="M47" i="39"/>
  <c r="C48" i="39"/>
  <c r="F48" i="39"/>
  <c r="J48" i="39"/>
  <c r="M48" i="39"/>
  <c r="C49" i="39"/>
  <c r="F49" i="39"/>
  <c r="J49" i="39"/>
  <c r="M49" i="39"/>
  <c r="C50" i="39"/>
  <c r="F50" i="39"/>
  <c r="J50" i="39"/>
  <c r="M50" i="39"/>
  <c r="C51" i="39"/>
  <c r="F51" i="39"/>
  <c r="J51" i="39"/>
  <c r="M51" i="39"/>
  <c r="C52" i="39"/>
  <c r="F52" i="39"/>
  <c r="J52" i="39"/>
  <c r="M52" i="39"/>
  <c r="C53" i="39"/>
  <c r="F53" i="39"/>
  <c r="J53" i="39"/>
  <c r="M53" i="39"/>
  <c r="C54" i="39"/>
  <c r="F54" i="39"/>
  <c r="J54" i="39"/>
  <c r="M54" i="39"/>
  <c r="C55" i="39"/>
  <c r="F55" i="39"/>
  <c r="J55" i="39"/>
  <c r="M55" i="39"/>
  <c r="C56" i="39"/>
  <c r="F56" i="39"/>
  <c r="J56" i="39"/>
  <c r="M56" i="39"/>
  <c r="C57" i="39"/>
  <c r="F57" i="39"/>
  <c r="J57" i="39"/>
  <c r="M57" i="39"/>
  <c r="C58" i="39"/>
  <c r="F58" i="39"/>
  <c r="J58" i="39"/>
  <c r="M58" i="39"/>
  <c r="C59" i="39"/>
  <c r="F59" i="39"/>
  <c r="J59" i="39"/>
  <c r="M59" i="39"/>
  <c r="C60" i="39"/>
  <c r="F60" i="39"/>
  <c r="J60" i="39"/>
  <c r="M60" i="39"/>
  <c r="F10" i="39"/>
  <c r="J10" i="39"/>
  <c r="M10" i="39"/>
  <c r="F11" i="39"/>
  <c r="J11" i="39"/>
  <c r="M11" i="39"/>
  <c r="F12" i="39"/>
  <c r="J12" i="39"/>
  <c r="M12" i="39"/>
  <c r="F13" i="39"/>
  <c r="J13" i="39"/>
  <c r="M13" i="39"/>
  <c r="F14" i="39"/>
  <c r="J14" i="39"/>
  <c r="M14" i="39"/>
  <c r="F15" i="39"/>
  <c r="J15" i="39"/>
  <c r="M15" i="39"/>
  <c r="F16" i="39"/>
  <c r="J16" i="39"/>
  <c r="M16" i="39"/>
  <c r="F17" i="39"/>
  <c r="J17" i="39"/>
  <c r="M17" i="39"/>
  <c r="F18" i="39"/>
  <c r="J18" i="39"/>
  <c r="M18" i="39"/>
  <c r="F19" i="39"/>
  <c r="J19" i="39"/>
  <c r="M19" i="39"/>
  <c r="F20" i="39"/>
  <c r="J20" i="39"/>
  <c r="M20" i="39"/>
  <c r="F21" i="39"/>
  <c r="J21" i="39"/>
  <c r="M21" i="39"/>
  <c r="F22" i="39"/>
  <c r="J22" i="39"/>
  <c r="M22" i="39"/>
  <c r="F23" i="39"/>
  <c r="J23" i="39"/>
  <c r="M23" i="39"/>
  <c r="F24" i="39"/>
  <c r="J24" i="39"/>
  <c r="M24" i="39"/>
  <c r="F25" i="39"/>
  <c r="J25" i="39"/>
  <c r="M25" i="39"/>
  <c r="F26" i="39"/>
  <c r="J26" i="39"/>
  <c r="M26" i="39"/>
  <c r="F27" i="39"/>
  <c r="J27" i="39"/>
  <c r="M27" i="39"/>
  <c r="F28" i="39"/>
  <c r="J28" i="39"/>
  <c r="M28" i="39"/>
  <c r="F29" i="39"/>
  <c r="J29" i="39"/>
  <c r="M29" i="39"/>
  <c r="F30" i="39"/>
  <c r="J30" i="39"/>
  <c r="M30" i="39"/>
  <c r="F31" i="39"/>
  <c r="J31" i="39"/>
  <c r="M31" i="39"/>
  <c r="F32" i="39"/>
  <c r="J32" i="39"/>
  <c r="M32" i="39"/>
  <c r="F33" i="39"/>
  <c r="J33" i="39"/>
  <c r="M33" i="39"/>
  <c r="F34" i="39"/>
  <c r="J34" i="39"/>
  <c r="M34" i="39"/>
  <c r="F35" i="39"/>
  <c r="J35" i="39"/>
  <c r="M35" i="39"/>
  <c r="F36" i="39"/>
  <c r="J36" i="39"/>
  <c r="M36" i="39"/>
  <c r="F37" i="39"/>
  <c r="J37" i="39"/>
  <c r="M37" i="39"/>
  <c r="F38" i="39"/>
  <c r="J38" i="39"/>
  <c r="M38" i="39"/>
  <c r="F39" i="39"/>
  <c r="J39" i="39"/>
  <c r="M39" i="39"/>
  <c r="F40" i="39"/>
  <c r="J40" i="39"/>
  <c r="M40" i="39"/>
  <c r="J60"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D11" i="57"/>
  <c r="F11" i="57" s="1"/>
  <c r="I11" i="57"/>
  <c r="D12" i="57"/>
  <c r="F12" i="57"/>
  <c r="I12" i="57"/>
  <c r="D13" i="57"/>
  <c r="F13" i="57" s="1"/>
  <c r="I13" i="57"/>
  <c r="D14" i="57"/>
  <c r="F14" i="57" s="1"/>
  <c r="I14" i="57"/>
  <c r="D15" i="57"/>
  <c r="F15" i="57" s="1"/>
  <c r="I15" i="57"/>
  <c r="C16" i="57"/>
  <c r="D16" i="57"/>
  <c r="F16" i="57" s="1"/>
  <c r="I16" i="57"/>
  <c r="D17" i="57"/>
  <c r="F17" i="57" s="1"/>
  <c r="I17" i="57"/>
  <c r="D18" i="57"/>
  <c r="F18" i="57" s="1"/>
  <c r="I18" i="57"/>
  <c r="D19" i="57"/>
  <c r="F19" i="57" s="1"/>
  <c r="I19" i="57"/>
  <c r="D20" i="57"/>
  <c r="F20" i="57" s="1"/>
  <c r="I20" i="57"/>
  <c r="D21" i="57"/>
  <c r="F21" i="57" s="1"/>
  <c r="I21" i="57"/>
  <c r="D22" i="57"/>
  <c r="F22" i="57" s="1"/>
  <c r="I22" i="57"/>
  <c r="D23" i="57"/>
  <c r="F23" i="57"/>
  <c r="I23" i="57"/>
  <c r="D24" i="57"/>
  <c r="F24" i="57"/>
  <c r="I24" i="57"/>
  <c r="D25" i="57"/>
  <c r="F25" i="57" s="1"/>
  <c r="I25" i="57"/>
  <c r="D26" i="57"/>
  <c r="F26" i="57" s="1"/>
  <c r="I26" i="57"/>
  <c r="D27" i="57"/>
  <c r="F27" i="57" s="1"/>
  <c r="I27" i="57"/>
  <c r="D28" i="57"/>
  <c r="F28" i="57" s="1"/>
  <c r="I28" i="57"/>
  <c r="D29" i="57"/>
  <c r="F29" i="57" s="1"/>
  <c r="I29" i="57"/>
  <c r="D30" i="57"/>
  <c r="F30" i="57" s="1"/>
  <c r="I30" i="57"/>
  <c r="D31" i="57"/>
  <c r="F31" i="57" s="1"/>
  <c r="I31" i="57"/>
  <c r="D32" i="57"/>
  <c r="F32" i="57"/>
  <c r="I32" i="57"/>
  <c r="D33" i="57"/>
  <c r="F33" i="57" s="1"/>
  <c r="I33" i="57"/>
  <c r="D34" i="57"/>
  <c r="F34" i="57" s="1"/>
  <c r="I34" i="57"/>
  <c r="D35" i="57"/>
  <c r="F35" i="57"/>
  <c r="I35" i="57"/>
  <c r="D36" i="57"/>
  <c r="F36" i="57" s="1"/>
  <c r="I36" i="57"/>
  <c r="D37" i="57"/>
  <c r="F37" i="57" s="1"/>
  <c r="I37" i="57"/>
  <c r="D38" i="57"/>
  <c r="F38" i="57" s="1"/>
  <c r="I38" i="57"/>
  <c r="D39" i="57"/>
  <c r="F39" i="57" s="1"/>
  <c r="I39" i="57"/>
  <c r="D40" i="57"/>
  <c r="F40" i="57" s="1"/>
  <c r="I40" i="57"/>
  <c r="C41" i="57"/>
  <c r="D41" i="57"/>
  <c r="F41" i="57" s="1"/>
  <c r="I41" i="57"/>
  <c r="C42" i="57"/>
  <c r="D42" i="57"/>
  <c r="F42" i="57" s="1"/>
  <c r="I42" i="57"/>
  <c r="C43" i="57"/>
  <c r="D43" i="57"/>
  <c r="F43" i="57" s="1"/>
  <c r="I43" i="57"/>
  <c r="C44" i="57"/>
  <c r="D44" i="57"/>
  <c r="F44" i="57" s="1"/>
  <c r="I44" i="57"/>
  <c r="C45" i="57"/>
  <c r="D45" i="57"/>
  <c r="F45" i="57" s="1"/>
  <c r="I45" i="57"/>
  <c r="C46" i="57"/>
  <c r="D46" i="57"/>
  <c r="F46" i="57" s="1"/>
  <c r="I46" i="57"/>
  <c r="C47" i="57"/>
  <c r="D47" i="57"/>
  <c r="F47" i="57" s="1"/>
  <c r="I47" i="57"/>
  <c r="C48" i="57"/>
  <c r="D48" i="57"/>
  <c r="F48" i="57"/>
  <c r="I48" i="57"/>
  <c r="C49" i="57"/>
  <c r="D49" i="57"/>
  <c r="F49" i="57" s="1"/>
  <c r="I49" i="57"/>
  <c r="C50" i="57"/>
  <c r="D50" i="57"/>
  <c r="F50" i="57" s="1"/>
  <c r="I50" i="57"/>
  <c r="C51" i="57"/>
  <c r="D51" i="57"/>
  <c r="F51" i="57" s="1"/>
  <c r="I51" i="57"/>
  <c r="C52" i="57"/>
  <c r="D52" i="57"/>
  <c r="F52" i="57" s="1"/>
  <c r="I52" i="57"/>
  <c r="C53" i="57"/>
  <c r="D53" i="57"/>
  <c r="F53" i="57" s="1"/>
  <c r="I53" i="57"/>
  <c r="C54" i="57"/>
  <c r="D54" i="57"/>
  <c r="F54" i="57" s="1"/>
  <c r="I54" i="57"/>
  <c r="C55" i="57"/>
  <c r="D55" i="57"/>
  <c r="F55" i="57"/>
  <c r="I55" i="57"/>
  <c r="C56" i="57"/>
  <c r="D56" i="57"/>
  <c r="F56" i="57" s="1"/>
  <c r="I56" i="57"/>
  <c r="C57" i="57"/>
  <c r="D57" i="57"/>
  <c r="F57" i="57" s="1"/>
  <c r="I57" i="57"/>
  <c r="C58" i="57"/>
  <c r="D58" i="57"/>
  <c r="F58" i="57"/>
  <c r="I58" i="57"/>
  <c r="C59" i="57"/>
  <c r="D59" i="57"/>
  <c r="F59" i="57" s="1"/>
  <c r="I59" i="57"/>
  <c r="C60" i="57"/>
  <c r="D60" i="57"/>
  <c r="F60" i="57"/>
  <c r="I60" i="57"/>
  <c r="C11" i="38"/>
  <c r="F11" i="38"/>
  <c r="I11" i="38"/>
  <c r="F12" i="38"/>
  <c r="I12" i="38"/>
  <c r="F13" i="38"/>
  <c r="I13" i="38"/>
  <c r="F14" i="38"/>
  <c r="I14" i="38"/>
  <c r="F15" i="38"/>
  <c r="I15" i="38"/>
  <c r="F16" i="38"/>
  <c r="I16" i="38"/>
  <c r="F17" i="38"/>
  <c r="I17" i="38"/>
  <c r="F18" i="38"/>
  <c r="I18" i="38"/>
  <c r="F19" i="38"/>
  <c r="I19" i="38"/>
  <c r="F20" i="38"/>
  <c r="I20" i="38"/>
  <c r="F21" i="38"/>
  <c r="I21" i="38"/>
  <c r="F22" i="38"/>
  <c r="I22" i="38"/>
  <c r="F23" i="38"/>
  <c r="I23" i="38"/>
  <c r="F24" i="38"/>
  <c r="I24" i="38"/>
  <c r="F25" i="38"/>
  <c r="I25" i="38"/>
  <c r="F26" i="38"/>
  <c r="I26" i="38"/>
  <c r="F27" i="38"/>
  <c r="I27" i="38"/>
  <c r="F28" i="38"/>
  <c r="I28" i="38"/>
  <c r="F29" i="38"/>
  <c r="I29" i="38"/>
  <c r="F30" i="38"/>
  <c r="I30" i="38"/>
  <c r="F31" i="38"/>
  <c r="I31" i="38"/>
  <c r="F32" i="38"/>
  <c r="I32" i="38"/>
  <c r="F33" i="38"/>
  <c r="I33" i="38"/>
  <c r="F34" i="38"/>
  <c r="I34" i="38"/>
  <c r="F35" i="38"/>
  <c r="I35" i="38"/>
  <c r="F36" i="38"/>
  <c r="I36" i="38"/>
  <c r="F37" i="38"/>
  <c r="I37" i="38"/>
  <c r="F38" i="38"/>
  <c r="I38" i="38"/>
  <c r="F39" i="38"/>
  <c r="I39" i="38"/>
  <c r="F40" i="38"/>
  <c r="I40" i="38"/>
  <c r="C41" i="38"/>
  <c r="F41" i="38"/>
  <c r="I41" i="38"/>
  <c r="C42" i="38"/>
  <c r="F42" i="38"/>
  <c r="I42" i="38"/>
  <c r="C43" i="38"/>
  <c r="F43" i="38"/>
  <c r="I43" i="38"/>
  <c r="C44" i="38"/>
  <c r="F44" i="38"/>
  <c r="I44" i="38"/>
  <c r="C45" i="38"/>
  <c r="F45" i="38"/>
  <c r="I45" i="38"/>
  <c r="C46" i="38"/>
  <c r="F46" i="38"/>
  <c r="I46" i="38"/>
  <c r="C47" i="38"/>
  <c r="F47" i="38"/>
  <c r="I47" i="38"/>
  <c r="C48" i="38"/>
  <c r="F48" i="38"/>
  <c r="I48" i="38"/>
  <c r="C49" i="38"/>
  <c r="F49" i="38"/>
  <c r="I49" i="38"/>
  <c r="C50" i="38"/>
  <c r="F50" i="38"/>
  <c r="I50" i="38"/>
  <c r="C51" i="38"/>
  <c r="F51" i="38"/>
  <c r="I51" i="38"/>
  <c r="C52" i="38"/>
  <c r="F52" i="38"/>
  <c r="I52" i="38"/>
  <c r="C53" i="38"/>
  <c r="F53" i="38"/>
  <c r="I53" i="38"/>
  <c r="C54" i="38"/>
  <c r="F54" i="38"/>
  <c r="I54" i="38"/>
  <c r="C55" i="38"/>
  <c r="F55" i="38"/>
  <c r="I55" i="38"/>
  <c r="C56" i="38"/>
  <c r="F56" i="38"/>
  <c r="I56" i="38"/>
  <c r="C57" i="38"/>
  <c r="F57" i="38"/>
  <c r="I57" i="38"/>
  <c r="C58" i="38"/>
  <c r="F58" i="38"/>
  <c r="I58" i="38"/>
  <c r="C59" i="38"/>
  <c r="F59" i="38"/>
  <c r="I59" i="38"/>
  <c r="C60" i="38"/>
  <c r="F60" i="38"/>
  <c r="I60" i="38"/>
  <c r="C10" i="39"/>
  <c r="G11" i="41"/>
  <c r="I11" i="41" s="1"/>
  <c r="C11" i="39"/>
  <c r="C12" i="38"/>
  <c r="A14" i="4"/>
  <c r="C13" i="38"/>
  <c r="A15" i="4"/>
  <c r="C14" i="58"/>
  <c r="A16" i="4"/>
  <c r="C15" i="58"/>
  <c r="A17" i="4"/>
  <c r="C16" i="39"/>
  <c r="A18" i="4"/>
  <c r="C17" i="57"/>
  <c r="A21" i="4"/>
  <c r="G18" i="41"/>
  <c r="I18" i="41" s="1"/>
  <c r="M21" i="4"/>
  <c r="N21" i="4"/>
  <c r="O21" i="4"/>
  <c r="G21" i="4" s="1"/>
  <c r="P21" i="4"/>
  <c r="C18" i="41"/>
  <c r="A22" i="4"/>
  <c r="G19" i="41"/>
  <c r="I19" i="41" s="1"/>
  <c r="M22" i="4"/>
  <c r="N22" i="4"/>
  <c r="O22" i="4"/>
  <c r="G22" i="4" s="1"/>
  <c r="P22" i="4"/>
  <c r="C19" i="58"/>
  <c r="A23" i="4"/>
  <c r="G20" i="41"/>
  <c r="I20" i="41" s="1"/>
  <c r="M23" i="4"/>
  <c r="N23" i="4"/>
  <c r="O23" i="4"/>
  <c r="G23" i="4" s="1"/>
  <c r="P23" i="4"/>
  <c r="C20" i="39"/>
  <c r="A24" i="4"/>
  <c r="M24" i="4"/>
  <c r="N24" i="4"/>
  <c r="O24" i="4"/>
  <c r="G24" i="4" s="1"/>
  <c r="P24" i="4"/>
  <c r="C21" i="57"/>
  <c r="A25" i="4"/>
  <c r="M25" i="4"/>
  <c r="N25" i="4"/>
  <c r="O25" i="4"/>
  <c r="G25" i="4" s="1"/>
  <c r="P25" i="4"/>
  <c r="C22" i="58"/>
  <c r="A26" i="4"/>
  <c r="G23" i="41"/>
  <c r="I23" i="41" s="1"/>
  <c r="M26" i="4"/>
  <c r="N26" i="4"/>
  <c r="O26" i="4"/>
  <c r="G26" i="4" s="1"/>
  <c r="P26" i="4"/>
  <c r="C23" i="41"/>
  <c r="A27" i="4"/>
  <c r="M27" i="4"/>
  <c r="N27" i="4"/>
  <c r="O27" i="4"/>
  <c r="G27" i="4" s="1"/>
  <c r="P27" i="4"/>
  <c r="C24" i="57"/>
  <c r="A28" i="4"/>
  <c r="G25" i="41"/>
  <c r="I25" i="41" s="1"/>
  <c r="M28" i="4"/>
  <c r="N28" i="4"/>
  <c r="O28" i="4"/>
  <c r="G28" i="4" s="1"/>
  <c r="P28" i="4"/>
  <c r="C25" i="39"/>
  <c r="A29" i="4"/>
  <c r="M29" i="4"/>
  <c r="N29" i="4"/>
  <c r="O29" i="4"/>
  <c r="G29" i="4" s="1"/>
  <c r="P29" i="4"/>
  <c r="C26" i="41"/>
  <c r="A30" i="4"/>
  <c r="M30" i="4"/>
  <c r="N30" i="4"/>
  <c r="O30" i="4"/>
  <c r="G30" i="4" s="1"/>
  <c r="P30" i="4"/>
  <c r="C27" i="58"/>
  <c r="A31" i="4"/>
  <c r="M31" i="4"/>
  <c r="N31" i="4"/>
  <c r="O31" i="4"/>
  <c r="G31" i="4" s="1"/>
  <c r="P31" i="4"/>
  <c r="C28" i="57"/>
  <c r="A32" i="4"/>
  <c r="G29" i="41"/>
  <c r="I29" i="41" s="1"/>
  <c r="M32" i="4"/>
  <c r="N32" i="4"/>
  <c r="O32" i="4"/>
  <c r="G32" i="4" s="1"/>
  <c r="P32" i="4"/>
  <c r="C29" i="38"/>
  <c r="A33" i="4"/>
  <c r="G30" i="41"/>
  <c r="I30" i="41" s="1"/>
  <c r="M33" i="4"/>
  <c r="N33" i="4"/>
  <c r="O33" i="4"/>
  <c r="G33" i="4" s="1"/>
  <c r="P33" i="4"/>
  <c r="C30" i="41"/>
  <c r="A34" i="4"/>
  <c r="M34" i="4"/>
  <c r="N34" i="4"/>
  <c r="O34" i="4"/>
  <c r="G34" i="4" s="1"/>
  <c r="P34" i="4"/>
  <c r="C31" i="39"/>
  <c r="A35" i="4"/>
  <c r="G32" i="41"/>
  <c r="I32" i="41" s="1"/>
  <c r="M35" i="4"/>
  <c r="N35" i="4"/>
  <c r="O35" i="4"/>
  <c r="G35" i="4" s="1"/>
  <c r="P35" i="4"/>
  <c r="C32" i="58"/>
  <c r="A36" i="4"/>
  <c r="G33" i="41"/>
  <c r="I33" i="41" s="1"/>
  <c r="M36" i="4"/>
  <c r="N36" i="4"/>
  <c r="O36" i="4"/>
  <c r="G36" i="4" s="1"/>
  <c r="P36" i="4"/>
  <c r="C33" i="41"/>
  <c r="A37" i="4"/>
  <c r="G34" i="41"/>
  <c r="I34" i="41" s="1"/>
  <c r="M37" i="4"/>
  <c r="N37" i="4"/>
  <c r="O37" i="4"/>
  <c r="G37" i="4" s="1"/>
  <c r="P37" i="4"/>
  <c r="C34" i="38"/>
  <c r="A38" i="4"/>
  <c r="G35" i="41"/>
  <c r="I35" i="41" s="1"/>
  <c r="M38" i="4"/>
  <c r="N38" i="4"/>
  <c r="O38" i="4"/>
  <c r="G38" i="4" s="1"/>
  <c r="P38" i="4"/>
  <c r="C35" i="39"/>
  <c r="A39" i="4"/>
  <c r="M39" i="4"/>
  <c r="N39" i="4"/>
  <c r="O39" i="4"/>
  <c r="G39" i="4" s="1"/>
  <c r="P39" i="4"/>
  <c r="C36" i="58"/>
  <c r="A40" i="4"/>
  <c r="M40" i="4"/>
  <c r="N40" i="4"/>
  <c r="O40" i="4"/>
  <c r="G40" i="4" s="1"/>
  <c r="P40" i="4"/>
  <c r="C37" i="38"/>
  <c r="A41" i="4"/>
  <c r="G38" i="41"/>
  <c r="I38" i="41" s="1"/>
  <c r="M41" i="4"/>
  <c r="N41" i="4"/>
  <c r="O41" i="4"/>
  <c r="G41" i="4" s="1"/>
  <c r="P41" i="4"/>
  <c r="C38" i="41"/>
  <c r="G39" i="41"/>
  <c r="I39" i="41" s="1"/>
  <c r="M42" i="4"/>
  <c r="N42" i="4"/>
  <c r="O42" i="4"/>
  <c r="G42" i="4" s="1"/>
  <c r="P42" i="4"/>
  <c r="C39" i="38"/>
  <c r="G40" i="41"/>
  <c r="I40" i="41" s="1"/>
  <c r="M43" i="4"/>
  <c r="N43" i="4"/>
  <c r="O43" i="4"/>
  <c r="G43" i="4" s="1"/>
  <c r="P43" i="4"/>
  <c r="C40" i="58"/>
  <c r="G41" i="41"/>
  <c r="I41" i="41" s="1"/>
  <c r="M44" i="4"/>
  <c r="N44" i="4"/>
  <c r="O44" i="4"/>
  <c r="G44" i="4" s="1"/>
  <c r="P44" i="4"/>
  <c r="M45" i="4"/>
  <c r="N45" i="4"/>
  <c r="O45" i="4"/>
  <c r="G45" i="4" s="1"/>
  <c r="P45" i="4"/>
  <c r="G43" i="41"/>
  <c r="I43" i="41" s="1"/>
  <c r="M46" i="4"/>
  <c r="N46" i="4"/>
  <c r="O46" i="4"/>
  <c r="G46" i="4" s="1"/>
  <c r="P46" i="4"/>
  <c r="M47" i="4"/>
  <c r="N47" i="4"/>
  <c r="O47" i="4"/>
  <c r="G47" i="4" s="1"/>
  <c r="P47" i="4"/>
  <c r="M48" i="4"/>
  <c r="N48" i="4"/>
  <c r="O48" i="4"/>
  <c r="G48" i="4" s="1"/>
  <c r="P48" i="4"/>
  <c r="G46" i="41"/>
  <c r="I46" i="41" s="1"/>
  <c r="M49" i="4"/>
  <c r="N49" i="4"/>
  <c r="O49" i="4"/>
  <c r="G49" i="4" s="1"/>
  <c r="P49" i="4"/>
  <c r="M50" i="4"/>
  <c r="N50" i="4"/>
  <c r="O50" i="4"/>
  <c r="G50" i="4" s="1"/>
  <c r="P50" i="4"/>
  <c r="G48" i="41"/>
  <c r="I48" i="41" s="1"/>
  <c r="M51" i="4"/>
  <c r="N51" i="4"/>
  <c r="O51" i="4"/>
  <c r="G51" i="4" s="1"/>
  <c r="P51" i="4"/>
  <c r="G49" i="41"/>
  <c r="I49" i="41" s="1"/>
  <c r="M52" i="4"/>
  <c r="N52" i="4"/>
  <c r="O52" i="4"/>
  <c r="G52" i="4" s="1"/>
  <c r="P52" i="4"/>
  <c r="M53" i="4"/>
  <c r="N53" i="4"/>
  <c r="O53" i="4"/>
  <c r="G53" i="4" s="1"/>
  <c r="P53" i="4"/>
  <c r="M54" i="4"/>
  <c r="N54" i="4"/>
  <c r="O54" i="4"/>
  <c r="G54" i="4" s="1"/>
  <c r="P54" i="4"/>
  <c r="G52" i="41"/>
  <c r="I52" i="41" s="1"/>
  <c r="M55" i="4"/>
  <c r="N55" i="4"/>
  <c r="O55" i="4"/>
  <c r="G55" i="4" s="1"/>
  <c r="P55" i="4"/>
  <c r="M56" i="4"/>
  <c r="N56" i="4"/>
  <c r="O56" i="4"/>
  <c r="G56" i="4" s="1"/>
  <c r="P56" i="4"/>
  <c r="M57" i="4"/>
  <c r="N57" i="4"/>
  <c r="O57" i="4"/>
  <c r="G57" i="4" s="1"/>
  <c r="P57" i="4"/>
  <c r="M58" i="4"/>
  <c r="N58" i="4"/>
  <c r="O58" i="4"/>
  <c r="G58" i="4" s="1"/>
  <c r="P58" i="4"/>
  <c r="M59" i="4"/>
  <c r="N59" i="4"/>
  <c r="O59" i="4"/>
  <c r="G59" i="4" s="1"/>
  <c r="P59" i="4"/>
  <c r="M60" i="4"/>
  <c r="N60" i="4"/>
  <c r="O60" i="4"/>
  <c r="G60" i="4" s="1"/>
  <c r="P60" i="4"/>
  <c r="M61" i="4"/>
  <c r="N61" i="4"/>
  <c r="O61" i="4"/>
  <c r="G61" i="4" s="1"/>
  <c r="P61" i="4"/>
  <c r="M62" i="4"/>
  <c r="N62" i="4"/>
  <c r="O62" i="4"/>
  <c r="G62" i="4" s="1"/>
  <c r="P62" i="4"/>
  <c r="M63" i="4"/>
  <c r="N63" i="4"/>
  <c r="O63" i="4"/>
  <c r="G63" i="4" s="1"/>
  <c r="P63" i="4"/>
  <c r="B9" i="38"/>
  <c r="A24" i="41" l="1"/>
  <c r="A24" i="39"/>
  <c r="A24" i="58"/>
  <c r="A24" i="38"/>
  <c r="A24" i="57"/>
  <c r="A33" i="57"/>
  <c r="A33" i="41"/>
  <c r="A33" i="39"/>
  <c r="A33" i="58"/>
  <c r="A33" i="38"/>
  <c r="A17" i="41"/>
  <c r="A17" i="39"/>
  <c r="A17" i="58"/>
  <c r="A17" i="38"/>
  <c r="A17" i="57"/>
  <c r="A26" i="38"/>
  <c r="A26" i="58"/>
  <c r="A26" i="57"/>
  <c r="A26" i="41"/>
  <c r="A26" i="39"/>
  <c r="A35" i="58"/>
  <c r="A35" i="39"/>
  <c r="A35" i="38"/>
  <c r="A35" i="41"/>
  <c r="A35" i="57"/>
  <c r="A19" i="38"/>
  <c r="A19" i="39"/>
  <c r="A19" i="57"/>
  <c r="A19" i="41"/>
  <c r="A19" i="58"/>
  <c r="A28" i="57"/>
  <c r="A28" i="58"/>
  <c r="A28" i="38"/>
  <c r="A28" i="41"/>
  <c r="A28" i="39"/>
  <c r="A37" i="57"/>
  <c r="A37" i="41"/>
  <c r="A37" i="58"/>
  <c r="A37" i="38"/>
  <c r="A37" i="39"/>
  <c r="A21" i="57"/>
  <c r="A21" i="38"/>
  <c r="A21" i="58"/>
  <c r="A21" i="39"/>
  <c r="A21" i="41"/>
  <c r="A30" i="38"/>
  <c r="A30" i="57"/>
  <c r="A30" i="39"/>
  <c r="A30" i="58"/>
  <c r="A30" i="41"/>
  <c r="A14" i="57"/>
  <c r="A14" i="39"/>
  <c r="A14" i="58"/>
  <c r="A14" i="38"/>
  <c r="A14" i="41"/>
  <c r="A23" i="58"/>
  <c r="A23" i="57"/>
  <c r="A23" i="38"/>
  <c r="A23" i="39"/>
  <c r="A23" i="41"/>
  <c r="A32" i="41"/>
  <c r="A32" i="39"/>
  <c r="A32" i="38"/>
  <c r="A32" i="57"/>
  <c r="A32" i="58"/>
  <c r="A16" i="41"/>
  <c r="A16" i="39"/>
  <c r="A16" i="57"/>
  <c r="A16" i="38"/>
  <c r="A16" i="58"/>
  <c r="A25" i="57"/>
  <c r="A25" i="41"/>
  <c r="A25" i="39"/>
  <c r="A25" i="58"/>
  <c r="A25" i="38"/>
  <c r="A34" i="38"/>
  <c r="A34" i="41"/>
  <c r="A34" i="39"/>
  <c r="A34" i="57"/>
  <c r="A34" i="58"/>
  <c r="A18" i="38"/>
  <c r="A18" i="58"/>
  <c r="A18" i="41"/>
  <c r="A18" i="39"/>
  <c r="A18" i="57"/>
  <c r="A27" i="58"/>
  <c r="A27" i="38"/>
  <c r="A27" i="57"/>
  <c r="A27" i="41"/>
  <c r="A27" i="39"/>
  <c r="A20" i="58"/>
  <c r="A20" i="38"/>
  <c r="A20" i="39"/>
  <c r="A20" i="41"/>
  <c r="A20" i="57"/>
  <c r="A38" i="57"/>
  <c r="A38" i="41"/>
  <c r="A38" i="58"/>
  <c r="A38" i="38"/>
  <c r="A38" i="39"/>
  <c r="A36" i="41"/>
  <c r="A36" i="57"/>
  <c r="A36" i="58"/>
  <c r="A36" i="38"/>
  <c r="A36" i="39"/>
  <c r="A29" i="57"/>
  <c r="A29" i="38"/>
  <c r="A29" i="58"/>
  <c r="A29" i="41"/>
  <c r="A29" i="39"/>
  <c r="A13" i="57"/>
  <c r="A13" i="39"/>
  <c r="A13" i="58"/>
  <c r="A13" i="38"/>
  <c r="A13" i="41"/>
  <c r="A22" i="57"/>
  <c r="A22" i="38"/>
  <c r="A22" i="58"/>
  <c r="A22" i="39"/>
  <c r="A22" i="41"/>
  <c r="A31" i="58"/>
  <c r="A31" i="39"/>
  <c r="A31" i="57"/>
  <c r="A31" i="38"/>
  <c r="A31" i="41"/>
  <c r="A15" i="39"/>
  <c r="A15" i="57"/>
  <c r="A15" i="58"/>
  <c r="A15" i="38"/>
  <c r="A15" i="41"/>
  <c r="I49" i="4"/>
  <c r="J49" i="4" s="1"/>
  <c r="K49" i="4" s="1"/>
  <c r="L49" i="4" s="1"/>
  <c r="I14" i="4"/>
  <c r="J14" i="4" s="1"/>
  <c r="K14" i="4" s="1"/>
  <c r="L14" i="4" s="1"/>
  <c r="F56" i="4"/>
  <c r="E56" i="4" s="1"/>
  <c r="D56" i="4" s="1"/>
  <c r="I57" i="4"/>
  <c r="J57" i="4" s="1"/>
  <c r="K57" i="4" s="1"/>
  <c r="L57" i="4" s="1"/>
  <c r="D45" i="41"/>
  <c r="F45" i="41" s="1"/>
  <c r="I55" i="4"/>
  <c r="J55" i="4" s="1"/>
  <c r="K55" i="4" s="1"/>
  <c r="L55" i="4" s="1"/>
  <c r="F30" i="4"/>
  <c r="E30" i="4" s="1"/>
  <c r="D30" i="4" s="1"/>
  <c r="I58" i="4"/>
  <c r="J58" i="4" s="1"/>
  <c r="K58" i="4" s="1"/>
  <c r="L58" i="4" s="1"/>
  <c r="I34" i="4"/>
  <c r="J34" i="4" s="1"/>
  <c r="K34" i="4" s="1"/>
  <c r="L34" i="4" s="1"/>
  <c r="F63" i="4"/>
  <c r="E63" i="4" s="1"/>
  <c r="D63" i="4" s="1"/>
  <c r="F59" i="4"/>
  <c r="E59" i="4" s="1"/>
  <c r="D59" i="4" s="1"/>
  <c r="I47" i="4"/>
  <c r="J47" i="4" s="1"/>
  <c r="K47" i="4" s="1"/>
  <c r="L47" i="4" s="1"/>
  <c r="I39" i="4"/>
  <c r="J39" i="4" s="1"/>
  <c r="K39" i="4" s="1"/>
  <c r="L39" i="4" s="1"/>
  <c r="I40" i="4"/>
  <c r="J40" i="4" s="1"/>
  <c r="K40" i="4" s="1"/>
  <c r="L40" i="4" s="1"/>
  <c r="F27" i="4"/>
  <c r="E27" i="4" s="1"/>
  <c r="D27" i="4" s="1"/>
  <c r="F28" i="4"/>
  <c r="E28" i="4" s="1"/>
  <c r="D28" i="4" s="1"/>
  <c r="F54" i="4"/>
  <c r="E54" i="4" s="1"/>
  <c r="D54" i="4" s="1"/>
  <c r="I50" i="4"/>
  <c r="J50" i="4" s="1"/>
  <c r="K50" i="4" s="1"/>
  <c r="L50" i="4" s="1"/>
  <c r="F61" i="4"/>
  <c r="E61" i="4" s="1"/>
  <c r="D61" i="4" s="1"/>
  <c r="I37" i="4"/>
  <c r="J37" i="4" s="1"/>
  <c r="K37" i="4" s="1"/>
  <c r="L37" i="4" s="1"/>
  <c r="F62" i="4"/>
  <c r="E62" i="4" s="1"/>
  <c r="D62" i="4" s="1"/>
  <c r="I59" i="4"/>
  <c r="J59" i="4" s="1"/>
  <c r="K59" i="4" s="1"/>
  <c r="L59" i="4" s="1"/>
  <c r="I53" i="4"/>
  <c r="J53" i="4" s="1"/>
  <c r="K53" i="4" s="1"/>
  <c r="L53" i="4" s="1"/>
  <c r="I46" i="4"/>
  <c r="J46" i="4" s="1"/>
  <c r="K46" i="4" s="1"/>
  <c r="L46" i="4" s="1"/>
  <c r="I15" i="4"/>
  <c r="J15" i="4" s="1"/>
  <c r="K15" i="4" s="1"/>
  <c r="L15" i="4" s="1"/>
  <c r="F31" i="4"/>
  <c r="E31" i="4" s="1"/>
  <c r="D31" i="4" s="1"/>
  <c r="I33" i="4"/>
  <c r="J33" i="4" s="1"/>
  <c r="K33" i="4" s="1"/>
  <c r="L33" i="4" s="1"/>
  <c r="I61" i="4"/>
  <c r="J61" i="4" s="1"/>
  <c r="K61" i="4" s="1"/>
  <c r="L61" i="4" s="1"/>
  <c r="I48" i="4"/>
  <c r="J48" i="4" s="1"/>
  <c r="K48" i="4" s="1"/>
  <c r="L48" i="4" s="1"/>
  <c r="I45" i="4"/>
  <c r="J45" i="4" s="1"/>
  <c r="K45" i="4" s="1"/>
  <c r="L45" i="4" s="1"/>
  <c r="I38" i="4"/>
  <c r="J38" i="4" s="1"/>
  <c r="K38" i="4" s="1"/>
  <c r="L38" i="4" s="1"/>
  <c r="I25" i="4"/>
  <c r="J25" i="4" s="1"/>
  <c r="K25" i="4" s="1"/>
  <c r="L25" i="4" s="1"/>
  <c r="F13" i="4"/>
  <c r="E13" i="4" s="1"/>
  <c r="D13" i="4" s="1"/>
  <c r="G51" i="41"/>
  <c r="I51" i="41" s="1"/>
  <c r="I16" i="4"/>
  <c r="J16" i="4" s="1"/>
  <c r="K16" i="4" s="1"/>
  <c r="L16" i="4" s="1"/>
  <c r="F15" i="4"/>
  <c r="E15" i="4" s="1"/>
  <c r="D15" i="4" s="1"/>
  <c r="F14" i="4"/>
  <c r="E14" i="4" s="1"/>
  <c r="D14" i="4" s="1"/>
  <c r="D19" i="41"/>
  <c r="F19" i="41" s="1"/>
  <c r="I52" i="4"/>
  <c r="J52" i="4" s="1"/>
  <c r="K52" i="4" s="1"/>
  <c r="L52" i="4" s="1"/>
  <c r="D38" i="41"/>
  <c r="F38" i="41" s="1"/>
  <c r="I60" i="4"/>
  <c r="J60" i="4" s="1"/>
  <c r="K60" i="4" s="1"/>
  <c r="L60" i="4" s="1"/>
  <c r="F57" i="4"/>
  <c r="E57" i="4" s="1"/>
  <c r="D57" i="4" s="1"/>
  <c r="I56" i="4"/>
  <c r="J56" i="4" s="1"/>
  <c r="K56" i="4" s="1"/>
  <c r="L56" i="4" s="1"/>
  <c r="I54" i="4"/>
  <c r="J54" i="4" s="1"/>
  <c r="K54" i="4" s="1"/>
  <c r="L54" i="4" s="1"/>
  <c r="G44" i="41"/>
  <c r="I44" i="41" s="1"/>
  <c r="G47" i="41"/>
  <c r="I47" i="41" s="1"/>
  <c r="I51" i="4"/>
  <c r="J51" i="4" s="1"/>
  <c r="K51" i="4" s="1"/>
  <c r="L51" i="4" s="1"/>
  <c r="I63" i="4"/>
  <c r="J63" i="4" s="1"/>
  <c r="K63" i="4" s="1"/>
  <c r="L63" i="4" s="1"/>
  <c r="I62" i="4"/>
  <c r="J62" i="4" s="1"/>
  <c r="K62" i="4" s="1"/>
  <c r="L62" i="4" s="1"/>
  <c r="I31" i="4"/>
  <c r="J31" i="4" s="1"/>
  <c r="K31" i="4" s="1"/>
  <c r="L31" i="4" s="1"/>
  <c r="G53" i="41"/>
  <c r="I53" i="41" s="1"/>
  <c r="G50" i="41"/>
  <c r="I50" i="41" s="1"/>
  <c r="G42" i="41"/>
  <c r="I42" i="41" s="1"/>
  <c r="G45" i="41"/>
  <c r="I45" i="41" s="1"/>
  <c r="C38" i="38"/>
  <c r="C23" i="57"/>
  <c r="C38" i="39"/>
  <c r="C32" i="39"/>
  <c r="C30" i="58"/>
  <c r="F11" i="4"/>
  <c r="E11" i="4" s="1"/>
  <c r="D11" i="4" s="1"/>
  <c r="C40" i="57"/>
  <c r="C36" i="57"/>
  <c r="C19" i="57"/>
  <c r="C22" i="39"/>
  <c r="C19" i="39"/>
  <c r="C13" i="39"/>
  <c r="C33" i="58"/>
  <c r="C10" i="58"/>
  <c r="C34" i="41"/>
  <c r="C27" i="38"/>
  <c r="C25" i="38"/>
  <c r="C19" i="38"/>
  <c r="C17" i="38"/>
  <c r="C15" i="57"/>
  <c r="C11" i="57"/>
  <c r="C27" i="39"/>
  <c r="C38" i="58"/>
  <c r="C21" i="58"/>
  <c r="C13" i="58"/>
  <c r="C19" i="41"/>
  <c r="G14" i="41"/>
  <c r="I14" i="41" s="1"/>
  <c r="I43" i="4"/>
  <c r="J43" i="4" s="1"/>
  <c r="K43" i="4" s="1"/>
  <c r="L43" i="4" s="1"/>
  <c r="C39" i="39"/>
  <c r="C33" i="39"/>
  <c r="G22" i="41"/>
  <c r="I22" i="41" s="1"/>
  <c r="C35" i="38"/>
  <c r="C33" i="38"/>
  <c r="C22" i="57"/>
  <c r="C23" i="39"/>
  <c r="C39" i="58"/>
  <c r="C34" i="58"/>
  <c r="C22" i="41"/>
  <c r="C13" i="41"/>
  <c r="C36" i="41"/>
  <c r="F39" i="4"/>
  <c r="E39" i="4" s="1"/>
  <c r="D39" i="4" s="1"/>
  <c r="F33" i="4"/>
  <c r="E33" i="4" s="1"/>
  <c r="D33" i="4" s="1"/>
  <c r="I17" i="4"/>
  <c r="J17" i="4" s="1"/>
  <c r="K17" i="4" s="1"/>
  <c r="L17" i="4" s="1"/>
  <c r="C22" i="38"/>
  <c r="C17" i="39"/>
  <c r="C29" i="58"/>
  <c r="I18" i="4"/>
  <c r="J18" i="4" s="1"/>
  <c r="K18" i="4" s="1"/>
  <c r="L18" i="4" s="1"/>
  <c r="C20" i="38"/>
  <c r="C33" i="57"/>
  <c r="C18" i="57"/>
  <c r="C12" i="57"/>
  <c r="C18" i="39"/>
  <c r="C17" i="58"/>
  <c r="C31" i="41"/>
  <c r="I32" i="4"/>
  <c r="J32" i="4" s="1"/>
  <c r="K32" i="4" s="1"/>
  <c r="L32" i="4" s="1"/>
  <c r="I24" i="4"/>
  <c r="J24" i="4" s="1"/>
  <c r="K24" i="4" s="1"/>
  <c r="L24" i="4" s="1"/>
  <c r="C30" i="38"/>
  <c r="C29" i="57"/>
  <c r="C20" i="58"/>
  <c r="C12" i="58"/>
  <c r="C16" i="41"/>
  <c r="C39" i="41"/>
  <c r="C37" i="57"/>
  <c r="C26" i="57"/>
  <c r="I35" i="4"/>
  <c r="J35" i="4" s="1"/>
  <c r="K35" i="4" s="1"/>
  <c r="L35" i="4" s="1"/>
  <c r="I12" i="4"/>
  <c r="J12" i="4" s="1"/>
  <c r="K12" i="4" s="1"/>
  <c r="L12" i="4" s="1"/>
  <c r="C40" i="38"/>
  <c r="C32" i="38"/>
  <c r="C24" i="38"/>
  <c r="C16" i="38"/>
  <c r="C39" i="57"/>
  <c r="C32" i="57"/>
  <c r="C25" i="57"/>
  <c r="C14" i="57"/>
  <c r="C36" i="39"/>
  <c r="C26" i="39"/>
  <c r="C21" i="39"/>
  <c r="C12" i="39"/>
  <c r="C28" i="58"/>
  <c r="C24" i="58"/>
  <c r="C11" i="58"/>
  <c r="G27" i="41"/>
  <c r="I27" i="41" s="1"/>
  <c r="C21" i="41"/>
  <c r="G31" i="41"/>
  <c r="I31" i="41" s="1"/>
  <c r="G28" i="41"/>
  <c r="I28" i="41" s="1"/>
  <c r="C24" i="41"/>
  <c r="C37" i="58"/>
  <c r="C14" i="38"/>
  <c r="C25" i="58"/>
  <c r="C27" i="41"/>
  <c r="G17" i="41"/>
  <c r="I17" i="41" s="1"/>
  <c r="G37" i="41"/>
  <c r="I37" i="41" s="1"/>
  <c r="C28" i="41"/>
  <c r="C11" i="41"/>
  <c r="C14" i="41"/>
  <c r="C14" i="39"/>
  <c r="C26" i="58"/>
  <c r="C25" i="41"/>
  <c r="C17" i="41"/>
  <c r="G15" i="41"/>
  <c r="I15" i="41" s="1"/>
  <c r="G12" i="41"/>
  <c r="I12" i="41" s="1"/>
  <c r="C37" i="41"/>
  <c r="C37" i="39"/>
  <c r="C36" i="38"/>
  <c r="C28" i="38"/>
  <c r="C30" i="57"/>
  <c r="C28" i="39"/>
  <c r="I26" i="4"/>
  <c r="J26" i="4" s="1"/>
  <c r="K26" i="4" s="1"/>
  <c r="L26" i="4" s="1"/>
  <c r="C31" i="38"/>
  <c r="C23" i="38"/>
  <c r="C15" i="38"/>
  <c r="C34" i="57"/>
  <c r="C27" i="57"/>
  <c r="C20" i="57"/>
  <c r="C13" i="57"/>
  <c r="C34" i="39"/>
  <c r="C29" i="39"/>
  <c r="C24" i="39"/>
  <c r="C15" i="39"/>
  <c r="C35" i="58"/>
  <c r="C31" i="58"/>
  <c r="C18" i="58"/>
  <c r="G26" i="41"/>
  <c r="I26" i="41" s="1"/>
  <c r="C20" i="41"/>
  <c r="C40" i="41"/>
  <c r="C32" i="41"/>
  <c r="C29" i="41"/>
  <c r="I42" i="4"/>
  <c r="J42" i="4" s="1"/>
  <c r="K42" i="4" s="1"/>
  <c r="L42" i="4" s="1"/>
  <c r="I41" i="4"/>
  <c r="J41" i="4" s="1"/>
  <c r="K41" i="4" s="1"/>
  <c r="L41" i="4" s="1"/>
  <c r="I27" i="4"/>
  <c r="J27" i="4" s="1"/>
  <c r="K27" i="4" s="1"/>
  <c r="L27" i="4" s="1"/>
  <c r="C26" i="38"/>
  <c r="C18" i="38"/>
  <c r="C38" i="57"/>
  <c r="C31" i="57"/>
  <c r="C40" i="39"/>
  <c r="C30" i="39"/>
  <c r="C23" i="58"/>
  <c r="G21" i="41"/>
  <c r="I21" i="41" s="1"/>
  <c r="C15" i="41"/>
  <c r="G13" i="41"/>
  <c r="I13" i="41" s="1"/>
  <c r="C12" i="41"/>
  <c r="C35" i="41"/>
  <c r="I22" i="4"/>
  <c r="J22" i="4" s="1"/>
  <c r="K22" i="4" s="1"/>
  <c r="L22" i="4" s="1"/>
  <c r="I28" i="4"/>
  <c r="J28" i="4" s="1"/>
  <c r="K28" i="4" s="1"/>
  <c r="L28" i="4" s="1"/>
  <c r="C21" i="38"/>
  <c r="C35" i="57"/>
  <c r="G24" i="41"/>
  <c r="I24" i="41" s="1"/>
  <c r="G16" i="41"/>
  <c r="I16" i="41" s="1"/>
  <c r="G36" i="41"/>
  <c r="I36" i="41" s="1"/>
  <c r="C10" i="41"/>
  <c r="G10" i="41"/>
  <c r="I10" i="41" s="1"/>
  <c r="F60" i="4"/>
  <c r="E60" i="4" s="1"/>
  <c r="D60" i="4" s="1"/>
  <c r="I44" i="4"/>
  <c r="J44" i="4" s="1"/>
  <c r="K44" i="4" s="1"/>
  <c r="L44" i="4" s="1"/>
  <c r="I36" i="4"/>
  <c r="J36" i="4" s="1"/>
  <c r="K36" i="4" s="1"/>
  <c r="L36" i="4" s="1"/>
  <c r="I30" i="4"/>
  <c r="J30" i="4" s="1"/>
  <c r="K30" i="4" s="1"/>
  <c r="L30" i="4" s="1"/>
  <c r="F58" i="4"/>
  <c r="E58" i="4" s="1"/>
  <c r="D58" i="4" s="1"/>
  <c r="I29" i="4"/>
  <c r="J29" i="4" s="1"/>
  <c r="K29" i="4" s="1"/>
  <c r="L29" i="4" s="1"/>
  <c r="I21" i="4"/>
  <c r="J21" i="4" s="1"/>
  <c r="K21" i="4" s="1"/>
  <c r="L21" i="4" s="1"/>
  <c r="I11" i="4"/>
  <c r="J11" i="4" s="1"/>
  <c r="K11" i="4" s="1"/>
  <c r="L11" i="4" s="1"/>
  <c r="I23" i="4"/>
  <c r="J23" i="4" s="1"/>
  <c r="K23" i="4" s="1"/>
  <c r="L23" i="4" s="1"/>
  <c r="I13" i="4"/>
  <c r="J13" i="4" s="1"/>
  <c r="K13" i="4" s="1"/>
  <c r="L13" i="4" s="1"/>
  <c r="D24" i="41" l="1"/>
  <c r="F24" i="41" s="1"/>
  <c r="D28" i="41"/>
  <c r="F28" i="41" s="1"/>
  <c r="D53" i="41"/>
  <c r="F53" i="41" s="1"/>
  <c r="D27" i="41"/>
  <c r="F27" i="41" s="1"/>
  <c r="F41" i="4"/>
  <c r="E41" i="4" s="1"/>
  <c r="D41" i="4" s="1"/>
  <c r="F22" i="4"/>
  <c r="E22" i="4" s="1"/>
  <c r="D22" i="4" s="1"/>
  <c r="F48" i="4"/>
  <c r="E48" i="4" s="1"/>
  <c r="D48" i="4" s="1"/>
  <c r="D10" i="41"/>
  <c r="F10" i="41" s="1"/>
  <c r="D12" i="41"/>
  <c r="F12" i="41" s="1"/>
  <c r="D51" i="41"/>
  <c r="F51" i="41" s="1"/>
  <c r="D25" i="41"/>
  <c r="F25" i="41" s="1"/>
  <c r="D13" i="41"/>
  <c r="F13" i="41" s="1"/>
  <c r="F50" i="4"/>
  <c r="E50" i="4" s="1"/>
  <c r="D50" i="4" s="1"/>
  <c r="D47" i="41"/>
  <c r="F47" i="41" s="1"/>
  <c r="F44" i="4"/>
  <c r="E44" i="4" s="1"/>
  <c r="D44" i="4" s="1"/>
  <c r="D41" i="41"/>
  <c r="F41" i="41" s="1"/>
  <c r="F55" i="4"/>
  <c r="E55" i="4" s="1"/>
  <c r="D55" i="4" s="1"/>
  <c r="D52" i="41"/>
  <c r="F52" i="41" s="1"/>
  <c r="F46" i="4"/>
  <c r="E46" i="4" s="1"/>
  <c r="D46" i="4" s="1"/>
  <c r="D43" i="41"/>
  <c r="F43" i="41" s="1"/>
  <c r="F45" i="4"/>
  <c r="E45" i="4" s="1"/>
  <c r="D45" i="4" s="1"/>
  <c r="D42" i="41"/>
  <c r="F42" i="41" s="1"/>
  <c r="F47" i="4"/>
  <c r="E47" i="4" s="1"/>
  <c r="D47" i="4" s="1"/>
  <c r="D44" i="41"/>
  <c r="F44" i="41" s="1"/>
  <c r="F53" i="4"/>
  <c r="E53" i="4" s="1"/>
  <c r="D53" i="4" s="1"/>
  <c r="D50" i="41"/>
  <c r="F50" i="41" s="1"/>
  <c r="F49" i="4"/>
  <c r="E49" i="4" s="1"/>
  <c r="D49" i="4" s="1"/>
  <c r="D46" i="41"/>
  <c r="F46" i="41" s="1"/>
  <c r="F52" i="4"/>
  <c r="E52" i="4" s="1"/>
  <c r="D52" i="4" s="1"/>
  <c r="D49" i="41"/>
  <c r="F49" i="41" s="1"/>
  <c r="F51" i="4"/>
  <c r="E51" i="4" s="1"/>
  <c r="D51" i="4" s="1"/>
  <c r="D48" i="41"/>
  <c r="F48" i="41" s="1"/>
  <c r="D36" i="41"/>
  <c r="F36" i="41" s="1"/>
  <c r="D30" i="41"/>
  <c r="F30" i="41" s="1"/>
  <c r="D14" i="41"/>
  <c r="F14" i="41" s="1"/>
  <c r="F29" i="4"/>
  <c r="E29" i="4" s="1"/>
  <c r="D29" i="4" s="1"/>
  <c r="D26" i="41"/>
  <c r="F26" i="41" s="1"/>
  <c r="F38" i="4"/>
  <c r="E38" i="4" s="1"/>
  <c r="D38" i="4" s="1"/>
  <c r="D35" i="41"/>
  <c r="F35" i="41" s="1"/>
  <c r="F36" i="4"/>
  <c r="E36" i="4" s="1"/>
  <c r="D36" i="4" s="1"/>
  <c r="D33" i="41"/>
  <c r="F33" i="41" s="1"/>
  <c r="F17" i="4"/>
  <c r="E17" i="4" s="1"/>
  <c r="D17" i="4" s="1"/>
  <c r="D16" i="41"/>
  <c r="F16" i="41" s="1"/>
  <c r="F26" i="4"/>
  <c r="E26" i="4" s="1"/>
  <c r="D26" i="4" s="1"/>
  <c r="D23" i="41"/>
  <c r="F23" i="41" s="1"/>
  <c r="F35" i="4"/>
  <c r="E35" i="4" s="1"/>
  <c r="D35" i="4" s="1"/>
  <c r="D32" i="41"/>
  <c r="F32" i="41" s="1"/>
  <c r="F34" i="4"/>
  <c r="E34" i="4" s="1"/>
  <c r="D34" i="4" s="1"/>
  <c r="D31" i="41"/>
  <c r="F31" i="41" s="1"/>
  <c r="F43" i="4"/>
  <c r="E43" i="4" s="1"/>
  <c r="D43" i="4" s="1"/>
  <c r="D40" i="41"/>
  <c r="F40" i="41" s="1"/>
  <c r="F12" i="4"/>
  <c r="E12" i="4" s="1"/>
  <c r="D12" i="4" s="1"/>
  <c r="D11" i="41"/>
  <c r="F11" i="41" s="1"/>
  <c r="F32" i="4"/>
  <c r="E32" i="4" s="1"/>
  <c r="D32" i="4" s="1"/>
  <c r="D29" i="41"/>
  <c r="F29" i="41" s="1"/>
  <c r="F42" i="4"/>
  <c r="E42" i="4" s="1"/>
  <c r="D42" i="4" s="1"/>
  <c r="D39" i="41"/>
  <c r="F39" i="41" s="1"/>
  <c r="F23" i="4"/>
  <c r="E23" i="4" s="1"/>
  <c r="D23" i="4" s="1"/>
  <c r="D20" i="41"/>
  <c r="F20" i="41" s="1"/>
  <c r="F21" i="4"/>
  <c r="E21" i="4" s="1"/>
  <c r="D21" i="4" s="1"/>
  <c r="D18" i="41"/>
  <c r="F18" i="41" s="1"/>
  <c r="F37" i="4"/>
  <c r="E37" i="4" s="1"/>
  <c r="D37" i="4" s="1"/>
  <c r="D34" i="41"/>
  <c r="F34" i="41" s="1"/>
  <c r="F40" i="4"/>
  <c r="E40" i="4" s="1"/>
  <c r="D40" i="4" s="1"/>
  <c r="D37" i="41"/>
  <c r="F37" i="41" s="1"/>
  <c r="F24" i="4"/>
  <c r="E24" i="4" s="1"/>
  <c r="D24" i="4" s="1"/>
  <c r="D21" i="41"/>
  <c r="F21" i="41" s="1"/>
  <c r="F16" i="4"/>
  <c r="E16" i="4" s="1"/>
  <c r="D16" i="4" s="1"/>
  <c r="D15" i="41"/>
  <c r="F15" i="41" s="1"/>
  <c r="F25" i="4"/>
  <c r="E25" i="4" s="1"/>
  <c r="D25" i="4" s="1"/>
  <c r="D22" i="41"/>
  <c r="F22" i="41" s="1"/>
  <c r="F18" i="4"/>
  <c r="E18" i="4" s="1"/>
  <c r="D18" i="4" s="1"/>
  <c r="D17" i="41"/>
  <c r="F17" i="41" s="1"/>
  <c r="P10" i="4" l="1"/>
  <c r="O10" i="4"/>
  <c r="G10" i="4" s="1"/>
  <c r="N10" i="4"/>
  <c r="H147" i="58"/>
  <c r="J155" i="58"/>
  <c r="G155" i="58"/>
  <c r="C155" i="58"/>
  <c r="E147" i="58"/>
  <c r="C101" i="58"/>
  <c r="C100" i="58"/>
  <c r="C100" i="39"/>
  <c r="B86" i="58"/>
  <c r="B87" i="58"/>
  <c r="B88" i="58"/>
  <c r="B89" i="58"/>
  <c r="B90" i="58"/>
  <c r="B91" i="58"/>
  <c r="B92" i="58"/>
  <c r="B93" i="58"/>
  <c r="B94" i="58"/>
  <c r="B95" i="58"/>
  <c r="B96" i="58"/>
  <c r="B97" i="58"/>
  <c r="B98" i="58"/>
  <c r="B99" i="58"/>
  <c r="B85" i="58"/>
  <c r="B71" i="58"/>
  <c r="B72" i="58"/>
  <c r="B73" i="58"/>
  <c r="B74" i="58"/>
  <c r="B75" i="58"/>
  <c r="B76" i="58"/>
  <c r="B77" i="58"/>
  <c r="B78" i="58"/>
  <c r="B79" i="58"/>
  <c r="B80" i="58"/>
  <c r="B81" i="58"/>
  <c r="B82" i="58"/>
  <c r="B83" i="58"/>
  <c r="B70" i="58"/>
  <c r="B69" i="58"/>
  <c r="A86" i="58"/>
  <c r="A87" i="58"/>
  <c r="A88" i="58"/>
  <c r="A89" i="58"/>
  <c r="A90" i="58"/>
  <c r="A91" i="58"/>
  <c r="A92" i="58"/>
  <c r="A93" i="58"/>
  <c r="A94" i="58"/>
  <c r="A95" i="58"/>
  <c r="A96" i="58"/>
  <c r="A97" i="58"/>
  <c r="A98" i="58"/>
  <c r="A99" i="58"/>
  <c r="A70" i="58"/>
  <c r="A71" i="58"/>
  <c r="A72" i="58"/>
  <c r="A73" i="58"/>
  <c r="A74" i="58"/>
  <c r="A75" i="58"/>
  <c r="A76" i="58"/>
  <c r="A77" i="58"/>
  <c r="A78" i="58"/>
  <c r="A79" i="58"/>
  <c r="A80" i="58"/>
  <c r="A81" i="58"/>
  <c r="A82" i="58"/>
  <c r="A83" i="58"/>
  <c r="B3" i="56"/>
  <c r="B2" i="56"/>
  <c r="B86" i="39"/>
  <c r="B87" i="39"/>
  <c r="B88" i="39"/>
  <c r="B89" i="39"/>
  <c r="B90" i="39"/>
  <c r="B91" i="39"/>
  <c r="B92" i="39"/>
  <c r="B93" i="39"/>
  <c r="B94" i="39"/>
  <c r="B95" i="39"/>
  <c r="B96" i="39"/>
  <c r="B97" i="39"/>
  <c r="B98" i="39"/>
  <c r="B99" i="39"/>
  <c r="B85" i="39"/>
  <c r="A86" i="39"/>
  <c r="A87" i="39"/>
  <c r="A88" i="39"/>
  <c r="A89" i="39"/>
  <c r="A90" i="39"/>
  <c r="A91" i="39"/>
  <c r="A92" i="39"/>
  <c r="A93" i="39"/>
  <c r="A94" i="39"/>
  <c r="A95" i="39"/>
  <c r="A96" i="39"/>
  <c r="A97" i="39"/>
  <c r="A98" i="39"/>
  <c r="A99" i="39"/>
  <c r="A85" i="39"/>
  <c r="B70" i="39"/>
  <c r="B71" i="39"/>
  <c r="B72" i="39"/>
  <c r="B73" i="39"/>
  <c r="B74" i="39"/>
  <c r="B75" i="39"/>
  <c r="B76" i="39"/>
  <c r="B77" i="39"/>
  <c r="B78" i="39"/>
  <c r="B79" i="39"/>
  <c r="B80" i="39"/>
  <c r="B81" i="39"/>
  <c r="B82" i="39"/>
  <c r="B83" i="39"/>
  <c r="B69" i="39"/>
  <c r="A70" i="39"/>
  <c r="A71" i="39"/>
  <c r="A72" i="39"/>
  <c r="A73" i="39"/>
  <c r="A74" i="39"/>
  <c r="A75" i="39"/>
  <c r="A76" i="39"/>
  <c r="A77" i="39"/>
  <c r="A78" i="39"/>
  <c r="A79" i="39"/>
  <c r="A80" i="39"/>
  <c r="A81" i="39"/>
  <c r="A82" i="39"/>
  <c r="A83" i="39"/>
  <c r="A69" i="39"/>
  <c r="C100" i="57" l="1"/>
  <c r="B99" i="57"/>
  <c r="B98" i="57"/>
  <c r="B97" i="57"/>
  <c r="B96" i="57"/>
  <c r="B95" i="57"/>
  <c r="B94" i="57"/>
  <c r="B93" i="57"/>
  <c r="B92" i="57"/>
  <c r="B91" i="57"/>
  <c r="B90" i="57"/>
  <c r="B89" i="57"/>
  <c r="B88" i="57"/>
  <c r="B87" i="57"/>
  <c r="B86" i="57"/>
  <c r="B85" i="57"/>
  <c r="A86" i="57"/>
  <c r="A87" i="57"/>
  <c r="A88" i="57"/>
  <c r="A89" i="57"/>
  <c r="A90" i="57"/>
  <c r="A91" i="57"/>
  <c r="A92" i="57"/>
  <c r="A93" i="57"/>
  <c r="A94" i="57"/>
  <c r="A95" i="57"/>
  <c r="A96" i="57"/>
  <c r="A97" i="57"/>
  <c r="A98" i="57"/>
  <c r="A99" i="57"/>
  <c r="B70" i="57"/>
  <c r="B71" i="57"/>
  <c r="B72" i="57"/>
  <c r="B73" i="57"/>
  <c r="B74" i="57"/>
  <c r="B75" i="57"/>
  <c r="B76" i="57"/>
  <c r="B77" i="57"/>
  <c r="B78" i="57"/>
  <c r="B79" i="57"/>
  <c r="B80" i="57"/>
  <c r="B81" i="57"/>
  <c r="B82" i="57"/>
  <c r="B83" i="57"/>
  <c r="A71" i="57"/>
  <c r="A72" i="57"/>
  <c r="A73" i="57"/>
  <c r="A74" i="57"/>
  <c r="A75" i="57"/>
  <c r="A76" i="57"/>
  <c r="A77" i="57"/>
  <c r="A78" i="57"/>
  <c r="A79" i="57"/>
  <c r="A80" i="57"/>
  <c r="A81" i="57"/>
  <c r="A82" i="57"/>
  <c r="A83" i="57"/>
  <c r="D6" i="41"/>
  <c r="H5" i="57"/>
  <c r="B5" i="57"/>
  <c r="D4" i="57"/>
  <c r="B4" i="57"/>
  <c r="B3" i="57"/>
  <c r="B2" i="57"/>
  <c r="B5" i="38"/>
  <c r="B4" i="38"/>
  <c r="B3" i="38"/>
  <c r="B69" i="57" l="1"/>
  <c r="A69" i="57"/>
  <c r="C10" i="38"/>
  <c r="G3" i="60" l="1"/>
  <c r="C4" i="60"/>
  <c r="C2" i="60"/>
  <c r="C3" i="60"/>
  <c r="A74" i="41"/>
  <c r="A58" i="41"/>
  <c r="J9" i="39"/>
  <c r="J9" i="58"/>
  <c r="A69" i="58"/>
  <c r="A85" i="58"/>
  <c r="M9" i="58"/>
  <c r="F9" i="58"/>
  <c r="B9" i="58"/>
  <c r="A9" i="58"/>
  <c r="N9" i="39"/>
  <c r="N9" i="58" s="1"/>
  <c r="A85" i="57"/>
  <c r="A70" i="57"/>
  <c r="J22" i="57"/>
  <c r="J21" i="57"/>
  <c r="J20" i="57"/>
  <c r="J19" i="57"/>
  <c r="J18" i="57"/>
  <c r="J17" i="57"/>
  <c r="J16" i="57"/>
  <c r="J15" i="57"/>
  <c r="J14" i="57"/>
  <c r="J13" i="57"/>
  <c r="J12" i="57"/>
  <c r="J11" i="57"/>
  <c r="J10" i="57"/>
  <c r="I10" i="57"/>
  <c r="D10" i="57"/>
  <c r="F10" i="57" s="1"/>
  <c r="J9" i="57"/>
  <c r="I9" i="57"/>
  <c r="D9" i="57"/>
  <c r="F9" i="57" s="1"/>
  <c r="B9" i="57"/>
  <c r="A9" i="57"/>
  <c r="B9" i="39"/>
  <c r="A9" i="39"/>
  <c r="F9" i="39"/>
  <c r="B4" i="15"/>
  <c r="B3" i="15"/>
  <c r="B2" i="15"/>
  <c r="B4" i="23"/>
  <c r="B3" i="23"/>
  <c r="B2" i="23"/>
  <c r="F4" i="17"/>
  <c r="B4" i="17"/>
  <c r="B3" i="17"/>
  <c r="B2" i="17"/>
  <c r="H5" i="38"/>
  <c r="D4" i="38"/>
  <c r="G9" i="41"/>
  <c r="I9" i="41" s="1"/>
  <c r="B9" i="41"/>
  <c r="A9" i="41"/>
  <c r="A9" i="38"/>
  <c r="B2" i="38"/>
  <c r="M9" i="39"/>
  <c r="I10" i="38"/>
  <c r="F10" i="38"/>
  <c r="I9" i="38"/>
  <c r="F9" i="38"/>
  <c r="C10" i="57" l="1"/>
  <c r="I10" i="4" l="1"/>
  <c r="J10" i="4" s="1"/>
  <c r="K10" i="4" s="1"/>
  <c r="L10" i="4" s="1"/>
  <c r="D9" i="41"/>
  <c r="F9" i="41" s="1"/>
  <c r="C9" i="57"/>
  <c r="F10" i="4" l="1"/>
  <c r="E10" i="4" s="1"/>
  <c r="D10" i="4" s="1"/>
  <c r="C9" i="38"/>
  <c r="C9" i="39"/>
  <c r="C9" i="58"/>
  <c r="C9" i="4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7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futureMetadata>
  <valueMetadata count="74">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valueMetadata>
</metadata>
</file>

<file path=xl/sharedStrings.xml><?xml version="1.0" encoding="utf-8"?>
<sst xmlns="http://schemas.openxmlformats.org/spreadsheetml/2006/main" count="2371" uniqueCount="1451">
  <si>
    <t>Product Specification - GUIDE TO MEASURE - BOTTOMS</t>
  </si>
  <si>
    <t>STYLE:</t>
  </si>
  <si>
    <t>SIZE RANGE:</t>
  </si>
  <si>
    <t>STYLE NO.</t>
  </si>
  <si>
    <t>BLOCK USED:</t>
  </si>
  <si>
    <t>SEASON</t>
  </si>
  <si>
    <t>DATE:</t>
  </si>
  <si>
    <t>Please ensure that all below points (where relevant to the product) are followed as standard across all products</t>
  </si>
  <si>
    <t xml:space="preserve">All comments MUST be followed throughout development stages in addition to all below </t>
  </si>
  <si>
    <t>*ALL GARMENTS WILL BE FITTED ON LIVE MODEL*</t>
  </si>
  <si>
    <t xml:space="preserve">All draw cords must be secured with a bartack and must be equal lengths at each side </t>
  </si>
  <si>
    <t>Bartack to be added the fork crotch point on bottoms</t>
  </si>
  <si>
    <t xml:space="preserve">All eyelets / rivets / studs / buttons must be attached with a lightweight fusing behind to help stability </t>
  </si>
  <si>
    <t xml:space="preserve">All attachments must meet the requirement of 90N on the pull test </t>
  </si>
  <si>
    <t>Factory's must ensure that the PINCH settings for the above are maintained according to trim suppliers recommendations, this must be monitored throughout bulk</t>
  </si>
  <si>
    <t>Lightweight fusing to be added to reverse of the embroideries for stability - this must be removed after application</t>
  </si>
  <si>
    <t xml:space="preserve">** Nursery styles - fusing must be trapped into the seams so that this cannot come away from the body </t>
  </si>
  <si>
    <t>Button holes must have lightweight fusing behind to help stability and MUST be correct size for buttons</t>
  </si>
  <si>
    <t>Buttons must be attached by lockstitch button sew (NOT BY HAND) 2 Hole buttons must have a min of 16 stitches / 4 hole buttons must have a min of 26 stitches</t>
  </si>
  <si>
    <t xml:space="preserve">All thread ends must be removed and trimmed back </t>
  </si>
  <si>
    <t xml:space="preserve">All internal and external stitching must be neat and tidy </t>
  </si>
  <si>
    <t>Please work to 12 stitches per inch as a standard unless otherwise specified</t>
  </si>
  <si>
    <t xml:space="preserve">Where necessary zips need to be washed and pre-shrunk before inserting into the garment </t>
  </si>
  <si>
    <r>
      <t xml:space="preserve">Open zippers and Junior Zippers (all types) must </t>
    </r>
    <r>
      <rPr>
        <b/>
        <u/>
        <sz val="11"/>
        <color indexed="8"/>
        <rFont val="Calibri"/>
        <family val="2"/>
      </rPr>
      <t>ALWAYS</t>
    </r>
    <r>
      <rPr>
        <sz val="11"/>
        <color theme="1"/>
        <rFont val="Calibri"/>
        <family val="2"/>
        <scheme val="minor"/>
      </rPr>
      <t xml:space="preserve"> have top and bottom stoppers. </t>
    </r>
  </si>
  <si>
    <t>Closed zippers should not have top and bottom stoppers unless required in tech pack.</t>
  </si>
  <si>
    <t xml:space="preserve">Bartacks to be added to the top and bottom edges of welt pockets for security </t>
  </si>
  <si>
    <t xml:space="preserve">All measurements, unless specified need to be within tolerance to the size specs </t>
  </si>
  <si>
    <t xml:space="preserve">Thread colour should be DTM - Unless specified on cad </t>
  </si>
  <si>
    <t xml:space="preserve">Aglets MUST be fixed securely and must pass durability testing </t>
  </si>
  <si>
    <t>Branding packs must be followed for all brands, attachment of packaging and positions of labels must be followed</t>
  </si>
  <si>
    <t xml:space="preserve">Labels must be secure in seams </t>
  </si>
  <si>
    <t xml:space="preserve">Overlock stitching should be a 3thread overlock on jerseys and then a 4 thread overlock with additional single needle chain stitch on wovens - unless specified otherwise  </t>
  </si>
  <si>
    <t xml:space="preserve">Any waistband/cuff/hem attachments must have gathers evenly distributed </t>
  </si>
  <si>
    <t>All stay stitching MUST be removed at bulk</t>
  </si>
  <si>
    <t xml:space="preserve">Metal work must be free from Tarnishing and any scratches </t>
  </si>
  <si>
    <t xml:space="preserve">Jackets - All fill must be evenly distributed and baffles must be evenly spaced with even fill (unless specified) - This must be maintained in bulk </t>
  </si>
  <si>
    <t xml:space="preserve">CAD's must be followed for artwork / pocket/ panel positions for proto samples - note that this may change through development so please ensure most recent cad is followed </t>
  </si>
  <si>
    <t xml:space="preserve">Trims must be attached neatly with no puckering / gathers etc. </t>
  </si>
  <si>
    <t xml:space="preserve">Dark garments MUST have black elastic / Light garments to have white elastic - Unless specified </t>
  </si>
  <si>
    <t>Sharp needles must be used to avoid needle damage - this needs to be monitored, factory must ensure that the correct needle sizes are used for each fabric base.</t>
  </si>
  <si>
    <t>Product Specification - GUIDE TO MEASURE</t>
  </si>
  <si>
    <t>GARMENT TECH:</t>
  </si>
  <si>
    <t>DEVELOPER:</t>
  </si>
  <si>
    <t>DESIGNER:</t>
  </si>
  <si>
    <t>REPRESENT CLO</t>
  </si>
  <si>
    <t xml:space="preserve">Product Specification - CAD Sheet </t>
  </si>
  <si>
    <t>DATE PLACED:</t>
  </si>
  <si>
    <t>LAST UPDATED:</t>
  </si>
  <si>
    <t>SUPPLIER</t>
  </si>
  <si>
    <t>PLEASE NOTE: ALL MEASUREMENTS ARE RECORDED FLAT UNLESS OTHERWISE SPECIFIED</t>
  </si>
  <si>
    <t>DATE CREATED:</t>
  </si>
  <si>
    <t>COMMENTS:</t>
  </si>
  <si>
    <t>CODE</t>
  </si>
  <si>
    <t>MEASUREMENT POINT</t>
  </si>
  <si>
    <t>XXS</t>
  </si>
  <si>
    <t>XS</t>
  </si>
  <si>
    <t>S</t>
  </si>
  <si>
    <t>M</t>
  </si>
  <si>
    <t>L</t>
  </si>
  <si>
    <t>XL</t>
  </si>
  <si>
    <t>XXL</t>
  </si>
  <si>
    <t>3XL</t>
  </si>
  <si>
    <t>4XL</t>
  </si>
  <si>
    <t>GRADE RULES SIZE XXS -XS</t>
  </si>
  <si>
    <t>GRADE RULES SIZE S</t>
  </si>
  <si>
    <t>GRADE RULES SIZE M - XXL</t>
  </si>
  <si>
    <t>GRADE RULES SIZE 3XL -4XL</t>
  </si>
  <si>
    <t xml:space="preserve">TOL +/- </t>
  </si>
  <si>
    <t>SAMPLE STAGE:</t>
  </si>
  <si>
    <t>1ST PROTO</t>
  </si>
  <si>
    <t>FIT ATTENDEES:</t>
  </si>
  <si>
    <t>SEASON:</t>
  </si>
  <si>
    <t>FIT MODEL L</t>
  </si>
  <si>
    <t>DATE MEASURED:</t>
  </si>
  <si>
    <t>DATE FIT:</t>
  </si>
  <si>
    <t>APR/REJ:</t>
  </si>
  <si>
    <t>MEASUREMENT POINTS</t>
  </si>
  <si>
    <t>TOL +/-</t>
  </si>
  <si>
    <t>SAMPLE</t>
  </si>
  <si>
    <t xml:space="preserve">VARIANCE </t>
  </si>
  <si>
    <t>COMMENT</t>
  </si>
  <si>
    <t>AMENDED SPEC</t>
  </si>
  <si>
    <t>AMENDMENT TO PATTERN</t>
  </si>
  <si>
    <t>FIT COMMENTS:</t>
  </si>
  <si>
    <t>MEASUREMENTS HIGHLIGHTED IN THIS COLOUR ARE OUT OF TOLERANCE AND NEED TO BE BROUGHT BACK TO SPEC UNLESS OTHERWISE SPECIFIED IN FIT COMMENTS</t>
  </si>
  <si>
    <t>MEASUREMENTS HILIGHTED IN THIS COLOUR HAVE BEEN AMENDED SINCE LAST SPEC - PLEASE FOLLOW FIT COMMENTS ACCORDINGLY</t>
  </si>
  <si>
    <t>MEASUREMENTS HIGHLIGHTED IN THIS COLOUR HAVE BEEN REMOVED SINCE LAST SPEC - PLEASE NOTE THIS</t>
  </si>
  <si>
    <t>MEASUREMENTS HIGHLIGHTED IN THIS COLOUR HAVE BEEN ADDED SINCE LAST SPEC - PLEASE NOTE THIS AND ACTION</t>
  </si>
  <si>
    <t>FIT IMAGES:</t>
  </si>
  <si>
    <t>QUALITY AND CONSTRUCTION:</t>
  </si>
  <si>
    <t>COMMENT NO:</t>
  </si>
  <si>
    <t>ANY VALUE - COPY AND PASTE FOR YOUR OWN COMMENTS</t>
  </si>
  <si>
    <t>FABRIC AND TRIMS:</t>
  </si>
  <si>
    <t>SAMPLE STATUS:</t>
  </si>
  <si>
    <t>SAMPLE REQUEST:</t>
  </si>
  <si>
    <t>SAMPLE DELIVERY DATE:</t>
  </si>
  <si>
    <t>SIGNED OFF:</t>
  </si>
  <si>
    <t>2ND PROTO</t>
  </si>
  <si>
    <t>FIT MODEL L:</t>
  </si>
  <si>
    <t>PREVIOUS SAMPLE FIT COMMENTS:</t>
  </si>
  <si>
    <t>NEW FIT COMMENTS:</t>
  </si>
  <si>
    <t>PREVIOUS COMMENTS:</t>
  </si>
  <si>
    <t>SIGNED OFF COMMENTS:</t>
  </si>
  <si>
    <t>SMS SAMPLE</t>
  </si>
  <si>
    <t>DATE RECEIVED:</t>
  </si>
  <si>
    <t xml:space="preserve">TOTAL SMS RECEIVED: </t>
  </si>
  <si>
    <t>2 x SIZE M</t>
  </si>
  <si>
    <t>FIT MODEL:</t>
  </si>
  <si>
    <t>2 X SIZE L</t>
  </si>
  <si>
    <t>AMENDED SPEC L</t>
  </si>
  <si>
    <t xml:space="preserve"> </t>
  </si>
  <si>
    <t>TESTING AND LABELLING REQUIREMENTS</t>
  </si>
  <si>
    <t>CLICK HERE TO GO TO TESTING REQUIREMENTS</t>
  </si>
  <si>
    <t>CLICK HERE TO GO TO LABELLING &amp; CARE INSTRUCTIONS</t>
  </si>
  <si>
    <t>STYLE DESCRIPTION:</t>
  </si>
  <si>
    <t>DATE TESTS REQUESTED:</t>
  </si>
  <si>
    <t>BASE APPROVED</t>
  </si>
  <si>
    <t>BULK APPROVED</t>
  </si>
  <si>
    <t>DATE RECEIEVED:</t>
  </si>
  <si>
    <t xml:space="preserve">Product Specification - Testing Requirements </t>
  </si>
  <si>
    <t xml:space="preserve">Test </t>
  </si>
  <si>
    <t xml:space="preserve">Method </t>
  </si>
  <si>
    <t xml:space="preserve">Requirement </t>
  </si>
  <si>
    <t>Comments</t>
  </si>
  <si>
    <t>Base</t>
  </si>
  <si>
    <t>Bulk</t>
  </si>
  <si>
    <t>Tech Comments:</t>
  </si>
  <si>
    <t>PPS SAMPLES</t>
  </si>
  <si>
    <t>BASE TEST REPORTS RECEIVED:</t>
  </si>
  <si>
    <t>CARE LABEL:</t>
  </si>
  <si>
    <t>OUTER COMP:</t>
  </si>
  <si>
    <t>WASH - EU</t>
  </si>
  <si>
    <t>WASH - ASTM</t>
  </si>
  <si>
    <t>BLEACH - EU</t>
  </si>
  <si>
    <t>BLEACH - ASTIM</t>
  </si>
  <si>
    <t>DRY - EU</t>
  </si>
  <si>
    <t>DRY - ASTM</t>
  </si>
  <si>
    <t>IRON - EU</t>
  </si>
  <si>
    <t>DRY CLEAN - EU</t>
  </si>
  <si>
    <t>LINING COMP:</t>
  </si>
  <si>
    <t>TRIMS COMP:</t>
  </si>
  <si>
    <t>ADDITONAL:</t>
  </si>
  <si>
    <t>WASH CARE WORDING:</t>
  </si>
  <si>
    <t>SHIPMENT SAMPLES</t>
  </si>
  <si>
    <t>MEASURED BY:</t>
  </si>
  <si>
    <t>SHIPMENT IMAGES</t>
  </si>
  <si>
    <t>SHIPMENT COMMENTS:</t>
  </si>
  <si>
    <t>COPY AND PASTE THIS CELL BELOW FOR GENERIC COMMENTS</t>
  </si>
  <si>
    <t>FREQUENT COMMENTS</t>
  </si>
  <si>
    <t>APPROVALS</t>
  </si>
  <si>
    <t>SAMPLE REQUESTS</t>
  </si>
  <si>
    <t>WASH CARE EU</t>
  </si>
  <si>
    <t xml:space="preserve">WASH CARE ASTM </t>
  </si>
  <si>
    <t>WASH CARE</t>
  </si>
  <si>
    <t>ADDITONAL CARE</t>
  </si>
  <si>
    <t>KAF</t>
  </si>
  <si>
    <t>GARMENT PART</t>
  </si>
  <si>
    <t>TICK OR CROSS</t>
  </si>
  <si>
    <t>LABELLING IS ALL CORRECT  - PLEASE ENSURE BULK FOLLOWS</t>
  </si>
  <si>
    <t>APPROVED</t>
  </si>
  <si>
    <t>1 X SIZE L 2ND PROTO</t>
  </si>
  <si>
    <t>DO NOT WASH</t>
  </si>
  <si>
    <t>REMOVE BELT BEFORE WASHING</t>
  </si>
  <si>
    <t>CARE LABEL WITHOUT KAFF</t>
  </si>
  <si>
    <t>MAIN</t>
  </si>
  <si>
    <t>r</t>
  </si>
  <si>
    <t>TRIMS ARE ALL CORRECT - PLEASE ENSURE BULK FOLLOWS</t>
  </si>
  <si>
    <t>COM-APRVD</t>
  </si>
  <si>
    <t>1 X SIZE M 2ND PROTO</t>
  </si>
  <si>
    <t>WASH AT 30°C</t>
  </si>
  <si>
    <t>RESHAPE WHILST DAMP</t>
  </si>
  <si>
    <t>CARE LABEL WITH KAFF</t>
  </si>
  <si>
    <t>LINING</t>
  </si>
  <si>
    <t>a</t>
  </si>
  <si>
    <t>ENSURE LOOSE THREADS ARE TRIMMED</t>
  </si>
  <si>
    <t>REJECTED</t>
  </si>
  <si>
    <t>1 X SIZE 32 2ND PROTO</t>
  </si>
  <si>
    <t>WASH AT 30°C MILD CYCLE</t>
  </si>
  <si>
    <t>STEAM IRON</t>
  </si>
  <si>
    <t>OUTER</t>
  </si>
  <si>
    <t>ENSURE ALL METAL TRIMS ARE TARNISH FREE</t>
  </si>
  <si>
    <t>PENDING</t>
  </si>
  <si>
    <t>1 X SIZE L FIT SAMPLE</t>
  </si>
  <si>
    <t>WASH AT 30°C VERY GENTLE CYCLE</t>
  </si>
  <si>
    <t>WASH INSIDE OUT</t>
  </si>
  <si>
    <t>TRIM</t>
  </si>
  <si>
    <t>ENSURE ALL TRIMS ARE SECURELY ATTACHED</t>
  </si>
  <si>
    <t>1 X SIZE M FIT SAMPLE</t>
  </si>
  <si>
    <t>WASH AT 40°C</t>
  </si>
  <si>
    <t>HAND WASH IN COLD WATER</t>
  </si>
  <si>
    <t>UPPER</t>
  </si>
  <si>
    <t>ENSURE ALL BUTTONS AND BUTTON HOLES ARE BALANCED - ENSURING BUTTON HOLE SIZE IS CORRECT FOR BUTTON</t>
  </si>
  <si>
    <t>1 X SIZE 32 FIT SAMPLE</t>
  </si>
  <si>
    <t>WASH AT 40°C MILD CYCLE</t>
  </si>
  <si>
    <t>WASH INSIDE OUT IN A DELICATES BAG</t>
  </si>
  <si>
    <t>LOWER</t>
  </si>
  <si>
    <t>FABRIC IS CORRECT - PLEASE ENSURE BULK FOLLOWS</t>
  </si>
  <si>
    <t>2 X SIZE L AND 2 X SIZE M SMS</t>
  </si>
  <si>
    <t>WASH AT 40°C VERY GENTLE CYCLE</t>
  </si>
  <si>
    <t>WASH WITH SIMILAR COLOURS</t>
  </si>
  <si>
    <t>CONTRAST</t>
  </si>
  <si>
    <t>ZIPS ARE INSERTED CORRECTLY AND NEAT - ENSURE BULK FOLLOWS</t>
  </si>
  <si>
    <t>2 X SIZE 34 AND 2 X SIZE 32 SMS</t>
  </si>
  <si>
    <t>HAND WASH ONLY</t>
  </si>
  <si>
    <t>CAN BE DRY CLEANED</t>
  </si>
  <si>
    <t>EMBROIDERY</t>
  </si>
  <si>
    <t>PRINTS ARE CORRECT - ENSURE BULK FOLLOWS</t>
  </si>
  <si>
    <t>4 X SMS SAMPLES</t>
  </si>
  <si>
    <t>CAN USE ANY BLEACH</t>
  </si>
  <si>
    <t>WASH DARK COLOURS SEPERATELY</t>
  </si>
  <si>
    <t>EMBELLISHMENT</t>
  </si>
  <si>
    <t>PACKAGING IS ALL CORRECT - ENSURE BULK FOLLOWS</t>
  </si>
  <si>
    <t>1 X SIZE M PPS</t>
  </si>
  <si>
    <t>DO NOT BLEACH</t>
  </si>
  <si>
    <t>DO NOT USE FABRIC SOFTENER</t>
  </si>
  <si>
    <t>RIB</t>
  </si>
  <si>
    <t>SWING TAG - IS CORRECTLY ATTACHED - PLEASE ENSURE FOLLOWED FOR BULK</t>
  </si>
  <si>
    <t>1 X SIZE L PPS</t>
  </si>
  <si>
    <t>USE NON-CHLORINE BLEACH</t>
  </si>
  <si>
    <t>WASH BEFORE WEAR TO REDUCE POSSIBILITY OF COLOUR TRANSFER</t>
  </si>
  <si>
    <t>FILLING</t>
  </si>
  <si>
    <t>RETURNS TAG - IS CORRECTLY ATTACHED - PLEASE ENSURE FOLLOWED FOR BULK</t>
  </si>
  <si>
    <t>1 X SIZE 32 PPS</t>
  </si>
  <si>
    <t>NO HEAT AIR TUMBLE DRY</t>
  </si>
  <si>
    <t>DYE GRADUALLY DISPERSES THROUGH WASHING</t>
  </si>
  <si>
    <t>COATING</t>
  </si>
  <si>
    <t>WOVEN LABEL  - IS CORRECTLY ATTACHED - PLEASE ENSURE FOLLOWED FOR BULK</t>
  </si>
  <si>
    <t>1 X SIZE M AND 1 X SIZE L PPS</t>
  </si>
  <si>
    <t>DO NOT TUMBLE DRY</t>
  </si>
  <si>
    <t>AVOID CONTACT WITH LIGHT COLOURS AS COLOUR MAY TRANSFER</t>
  </si>
  <si>
    <t>EXCLUDING TRIMS</t>
  </si>
  <si>
    <t>CARE LABEL POSITION AND INFORMATION IS AS APPROVED - PLEASE ENSURE FOLLOWED FOR BULK</t>
  </si>
  <si>
    <t>1 X SIZE 32 AND 1 X SIZE 34 PPS</t>
  </si>
  <si>
    <t>TUMBLE DRY LOW HEAT</t>
  </si>
  <si>
    <t>DUE TO DELICATE NATURE OF THIS FABRIC, CARE MUST BE TAKEN WITH JEWELLERY OR ABRASIVE SURFACES</t>
  </si>
  <si>
    <t>WADDING</t>
  </si>
  <si>
    <t>1 X SIZE L REVISED PPS</t>
  </si>
  <si>
    <t>TUMBLE DRY MEDIUM HEAT</t>
  </si>
  <si>
    <t>JEWELLERY MAY SNAG THIS FABRIC</t>
  </si>
  <si>
    <t>POCKET</t>
  </si>
  <si>
    <t>BARCODE STICKER IS CORRECTLY ATTACHED - PLEASE ENSURE FOLLOWED FOR BULK</t>
  </si>
  <si>
    <t>1 X SIZE M REVISED PPS</t>
  </si>
  <si>
    <t>TUMBLE DRY HIGH HEAT</t>
  </si>
  <si>
    <t>REMOVE PROMPTLY FROM WASHING MACHINE</t>
  </si>
  <si>
    <t>BACKING</t>
  </si>
  <si>
    <t>APPROVED WITH COMMENTS - FOLLOW PPS</t>
  </si>
  <si>
    <t>1 X SIZE 32 REVISED PPS</t>
  </si>
  <si>
    <t>DRY FLAT</t>
  </si>
  <si>
    <t>DRY ON A HANGER</t>
  </si>
  <si>
    <t>BELT</t>
  </si>
  <si>
    <t>WORKMANSHIP APPROVED</t>
  </si>
  <si>
    <t>1 X SIZE M AND 1 X SIZE L SHIPMENT SAMPLE</t>
  </si>
  <si>
    <t>DRY FLAT IN SHADE</t>
  </si>
  <si>
    <t>AVOID COMING INTO CONTACT WITH SUNTAN LOTION/OIL</t>
  </si>
  <si>
    <t>BINDING</t>
  </si>
  <si>
    <t>SUBMIT PPS IN CORRECT FABRIC AND TRIMS - WITH ALL COMMENTS ACTION - AFTER PO HAS BEEN RECEIVED</t>
  </si>
  <si>
    <t>1 X SIZE 32 AND 1 X SIZE 34 SHIPMENT SAMPLE</t>
  </si>
  <si>
    <t>LINE DRY</t>
  </si>
  <si>
    <t>DO NOT IRON CONTRAST</t>
  </si>
  <si>
    <t>BODICE</t>
  </si>
  <si>
    <t>FOLLOW TECH PACK</t>
  </si>
  <si>
    <t>LINE DRY IN SHADE</t>
  </si>
  <si>
    <t>DO NOT IRON EMBELISHMENT</t>
  </si>
  <si>
    <t>COLLAR/HEM</t>
  </si>
  <si>
    <t>FOLLOW PD EMAIL</t>
  </si>
  <si>
    <t>HANG DRY</t>
  </si>
  <si>
    <t>DO NOT IRON FAUX FUR</t>
  </si>
  <si>
    <t>COLLAR FILLING</t>
  </si>
  <si>
    <t>DO NOT WRING</t>
  </si>
  <si>
    <t>DO NOT IRON LACE</t>
  </si>
  <si>
    <t>INNER</t>
  </si>
  <si>
    <t>DO NOT IRON</t>
  </si>
  <si>
    <t>DO NOT IRON LINING</t>
  </si>
  <si>
    <t>LOWER BODY</t>
  </si>
  <si>
    <t>COOL IRON ON REVERSE</t>
  </si>
  <si>
    <t>DO NOT IRON MOTIF</t>
  </si>
  <si>
    <t>MAIN &amp; CONTRAST</t>
  </si>
  <si>
    <t>IRON ON MEDIUM HEAT</t>
  </si>
  <si>
    <t>DO NOT IRON PLEATS</t>
  </si>
  <si>
    <t>IRON ON HIGH HEAT</t>
  </si>
  <si>
    <t>DO NOT IRON SLEEVES</t>
  </si>
  <si>
    <t>DO NOT STEAM</t>
  </si>
  <si>
    <t>DO NOT IRON TRIM</t>
  </si>
  <si>
    <t>DO NOT DRY CLEAN</t>
  </si>
  <si>
    <t>REMOVE ALL DETACHABLE PARTS BEFORE CLEANING</t>
  </si>
  <si>
    <t>DRY CLEAN - PERCHLOROETHYLENE</t>
  </si>
  <si>
    <t>CLEAN BY WIPING WITH A DAMP SPOUNGE DOLLOWED BY DRY CLOTH</t>
  </si>
  <si>
    <t>DRY CLEAN -  PERCHLOROETHYLENE - MILD PROCESS</t>
  </si>
  <si>
    <t>CLEAN PROFFESIONALLY BY A SPECIALISY LEATHER AND SUEDE EXPERT</t>
  </si>
  <si>
    <t>DRY CLEAN - HYDROCARBONS</t>
  </si>
  <si>
    <t>CLOSE ALL FASTENERS BEFORE CLEANING</t>
  </si>
  <si>
    <t>DRY CLEAN - HYDROCARBONS - MILD PROCESS</t>
  </si>
  <si>
    <t>COLOUR MAY FADE WITH CHLORINATED WATER</t>
  </si>
  <si>
    <t>DRY CLEAN USE ANY SOLVENT</t>
  </si>
  <si>
    <t>COLOUR MAY FADE WITH CHLORINATED WATER AND SUN</t>
  </si>
  <si>
    <t>DRY CLEAN - WET CLEAN</t>
  </si>
  <si>
    <t>COLOUR MAY FADE WITH LIGHT</t>
  </si>
  <si>
    <t>COOL HAND WASH IN MILD DETERGENT</t>
  </si>
  <si>
    <t>COOL HAND WASH IN SPECIALIST MILD DETERGENT</t>
  </si>
  <si>
    <t>COOL HAND WASH SEPERATELY</t>
  </si>
  <si>
    <t>DELICATE WASH CYCLE</t>
  </si>
  <si>
    <t>SPOT CLEAN ONLY</t>
  </si>
  <si>
    <t>DO NOT PILE WHILST DAMP</t>
  </si>
  <si>
    <t>DO NOT RUB ISOLATED STAINS</t>
  </si>
  <si>
    <t>DO NOT SOAK</t>
  </si>
  <si>
    <t>DO NOT SPIN</t>
  </si>
  <si>
    <t>DO NOT STEAM OR IRON TRIM</t>
  </si>
  <si>
    <t>DO NOT USE BIOLOGICAL DETERGENT</t>
  </si>
  <si>
    <t>DUE TO THE NATURE OF THE DYING PROCESS THERE MAY BE SOME COLOUR TRANSFER ONTO GARMENTS AND UPHOLSTERY</t>
  </si>
  <si>
    <t>DUE TO THE PRINT TECHNIQUE THE SURFACE WILL NATURALLY FADE WITH CLEANING AND WEAR</t>
  </si>
  <si>
    <t>DUE TO THE SPECIAL NATURE OF THIS FABRIC THIS WILL NATURALLY FADE WITH CLEANING AND WEAR</t>
  </si>
  <si>
    <t>DYE GRADUALLY DISPERSES THROUGH WASHING GIVING THE GARMENT A DISTINCTIVE WORN EFFECT</t>
  </si>
  <si>
    <t>HAND WASH</t>
  </si>
  <si>
    <t>HAND WASH SEPERATELY IN NON-BIOLOGICAL DETERGENT</t>
  </si>
  <si>
    <t>IMMEDIATELY LAUDER GARMENT SHOULD SPILLAGES OCCUR TO AVOID STAINING</t>
  </si>
  <si>
    <t>ITEM MAY SHED FIBRE DURING WASHING</t>
  </si>
  <si>
    <t>LOSS OF FLOCK PRINT MAY OCCUR AFTER REPEATED WASHING</t>
  </si>
  <si>
    <t>LOSS OF METALLIC PRINT MAY OCCURE AFTER REPEATED WASHING</t>
  </si>
  <si>
    <t>LOW TEMPERATURE TUMBLE DRY RECOMMENDED</t>
  </si>
  <si>
    <t>MACHINE HAND WASH CYCLE</t>
  </si>
  <si>
    <t>PLACE IN A DELICATES BAG PRIOR TO CLEANING</t>
  </si>
  <si>
    <t>FASTEN TIES BEFORE CLEANING</t>
  </si>
  <si>
    <t>REMOVE FROM DRUM IMMEDIATELY AND HANG DRY</t>
  </si>
  <si>
    <t xml:space="preserve">REMOVE THE INNER GARMENT PRIOR TO CLEANING AND CLEAN SEPERATELY </t>
  </si>
  <si>
    <t>RINSE THOROUGHLY IN CLEAN WATER AFTER USE</t>
  </si>
  <si>
    <t>RINSE WELL AFTER USE</t>
  </si>
  <si>
    <t>SHORT SPIN</t>
  </si>
  <si>
    <t>SPECIALIST DRY CLEAN WITH SILOZANE SOLUTION</t>
  </si>
  <si>
    <t>SPECIALIST CLEANING MAY RESULT IN SOME CHANGE IN HANDLE AND COLOUR</t>
  </si>
  <si>
    <t>LEATHER AND SUEDE IS A NATURAL PRODUCT, SPECIALIST CLEANING WILL RESULT IN VARIOUS DEGREES OF COLOUR LOSS AND FINISH</t>
  </si>
  <si>
    <t>SPOUNGE CLEAN ONLY</t>
  </si>
  <si>
    <t>FRAYED EDGES ARE INTENTIONAL AND WILL INCREASE WITH REPEATED CLEANING AND WEAR</t>
  </si>
  <si>
    <t>FRINGING ON THIS GARMENT IS A STYLE FEATURE AND MAY FRAY DURING CLEANING AND WEAR</t>
  </si>
  <si>
    <t>METALIC FINISH MAY FADE WITH CLEANING AND WEAR</t>
  </si>
  <si>
    <t>THE PRINT EFFECT ON THE SURFACE OF THE LEATHER WILL FADE GRADUALLY AFTER CLEANING AND WEAR</t>
  </si>
  <si>
    <t>THE PRINT EFFECT ON THE SURFACE OF THE LEATHER WILL FADE GRADUALLY AFTER WEAR</t>
  </si>
  <si>
    <t>TO AVOID TANGLING PLEASE TIE FRINGING BEFORE CLEANING</t>
  </si>
  <si>
    <t>TO MAINTAIN CRINKLE EFFECT AFTER CLEANING, PLEASE GENTLY CRUMPLE WHILST DAMP</t>
  </si>
  <si>
    <t>TRIMS MUST BE COVERED DURING CLEANING</t>
  </si>
  <si>
    <t>USE A MILD NON-BIOLOGICAL DETERGENT</t>
  </si>
  <si>
    <t>USE MILD DETERGENT</t>
  </si>
  <si>
    <t>WASH ON A WOOL CYCLE</t>
  </si>
  <si>
    <t>WASH BELT SEPERATELY</t>
  </si>
  <si>
    <t>WASH DARK COLOURS SEPERATELY USING NON-BIOLOGICAL LIQUID DETERGENT</t>
  </si>
  <si>
    <t>WASH ON A DELICATE CYCLE</t>
  </si>
  <si>
    <t>WASH SEPERATELY</t>
  </si>
  <si>
    <t>WASH SEPERATELY INSIDE OUT</t>
  </si>
  <si>
    <t>WIPE CLEAN WITH A DAMP CLOTH OR SPOUNGE CLEAN ONLY</t>
  </si>
  <si>
    <t>COMB THROUGH FUR AFTER CLEANING TO REGAIN ORIGINAL APPEARANCE</t>
  </si>
  <si>
    <t>COOL TUMBLE DRY SEPERATELY TO RESTORE APPEARANCE</t>
  </si>
  <si>
    <t>COOL TUMBLE DRY</t>
  </si>
  <si>
    <t>DO NOT HANG IN DIRECT SUNLIGHT</t>
  </si>
  <si>
    <t>DRY AND STORE AWAY FROM DIRECT LIGHT AND HEAT</t>
  </si>
  <si>
    <t>DRY CLEAN CO-ORDINATED GARMENTS TOGETHER</t>
  </si>
  <si>
    <t>DRY CLEAN ONLY</t>
  </si>
  <si>
    <t>DRY CLEAN SEPERATELY</t>
  </si>
  <si>
    <t>DRY CLEANING MAY RESULT IN SOME CHANGE OF SHADE AND HANDLE</t>
  </si>
  <si>
    <t>DRY FLAT AWAY FROM DIRECT HEAT AND SUNLIGHT</t>
  </si>
  <si>
    <t>DRY INSIDE OUT</t>
  </si>
  <si>
    <t>DRY SEPERATELY</t>
  </si>
  <si>
    <t>REMOVE PROMPTLY FROM TUMBLE DRYER</t>
  </si>
  <si>
    <t>STORE FLAT</t>
  </si>
  <si>
    <t>TUMBLE DRY</t>
  </si>
  <si>
    <t>TWIST AND DRY TO RETAIN CRINKLE</t>
  </si>
  <si>
    <t>DO NOT IRON. LIGHTLY STEAM TO REGAIN APPERANCE</t>
  </si>
  <si>
    <t>DO NOT LINE DRY</t>
  </si>
  <si>
    <t>IRON MOTIF ON REVERSE SIDE</t>
  </si>
  <si>
    <t>IRON ON REVERSE OF TRIM OR SLIGHTLY STEAM</t>
  </si>
  <si>
    <t>IRON ON REVERSE WHILST DAMP</t>
  </si>
  <si>
    <t>IRON WHILST DAMP</t>
  </si>
  <si>
    <t>LIGHT STEAM ONLY</t>
  </si>
  <si>
    <t>LIGHTLY STEAM TO REGAIN APPERANCE</t>
  </si>
  <si>
    <t>RESHAPE AND IRON WHILST DAMP</t>
  </si>
  <si>
    <t>STEAM IRON RECOMMENDED</t>
  </si>
  <si>
    <t>THIS FABRIC HAS A CRINKLE EFFECT, DO NOT PRESS OUT</t>
  </si>
  <si>
    <t>THE FABRIC HAS A NATURAL JUST LAUNDERED LOOK, DO NOT PRESS OUT</t>
  </si>
  <si>
    <t>THIS GARMENT HAS BEEN DESIGNED TO BE WORN WITH A CREASED EFFECT. TO MAINTAIN CREASES AFTER LAUNDERING DO NOT PRESS OUT</t>
  </si>
  <si>
    <t>AFTER DRY CLEANING RE-PROOF AS NECESSARY</t>
  </si>
  <si>
    <t>AVOID CONTACT WITH ABRASIVE SURFACES</t>
  </si>
  <si>
    <t>AVOID CONTACT WITH PERFUME AND DEODERANT ON THE SEQUIN</t>
  </si>
  <si>
    <t>CONTAINS NON- TEXTILE PARTS OF ANIMAL ORIGIN</t>
  </si>
  <si>
    <t>DO NOT WEAR IN RAIN</t>
  </si>
  <si>
    <t>DUE TO CHARACTERISTICS OF THE FABRIC, SOME PILLING MAY OCCUR</t>
  </si>
  <si>
    <t xml:space="preserve">DELICATE FABRIC MAY SNAG </t>
  </si>
  <si>
    <t>DUE TO THE DELICATE NATURE OF THIS YARN, PILLLING MAY OCCUR DURING WEAR WHICH CAN EASILY BE REMOVED WITH A DEPILLER</t>
  </si>
  <si>
    <t>DUE TO THE NATURE OF THIS FABRIC, PLEATS MAY LESSEN OVER TIME</t>
  </si>
  <si>
    <t>FAUX FUR MAY SHED</t>
  </si>
  <si>
    <t>REMOVE OR DISCARD ITEM IF TORN OR DAMAGED</t>
  </si>
  <si>
    <t>SEQUINS CAN CAUSE MINOR IRRITATION. PLEASE TAKE CARE DURING WEAR</t>
  </si>
  <si>
    <t>SOME LOSS OF BEADS MAY OCCUR WHEN WORN/CLEANED</t>
  </si>
  <si>
    <t>SOME LOSS OF GLITTER MAY OCCUR WHEN WORN/CLEANED</t>
  </si>
  <si>
    <t>THE RAW EDGED EFFECT ON THIS GARMENT IS A STYLE FEATURE AND WILL BECOME EXAGGERATED DURING LAUDER AND WEAR</t>
  </si>
  <si>
    <t>THE DYE GRADUALLY DISPERSES THROUGH WASHING, GIVING THE GARMENT A DISTINCE WORN EFFECT</t>
  </si>
  <si>
    <t>THIS GARMENT CONTAINS MAGNETS AND IS NOT SUITABLE FOR CUSTOMERS WITH POWERED MEDICAL IMPLANTS</t>
  </si>
  <si>
    <t>THIS GARMENT IS NOT WATERPROOF, AVOID WEARING IN WET WEATHER</t>
  </si>
  <si>
    <t>WARNING: CHOKING HAZARD</t>
  </si>
  <si>
    <t>WARM HAND WASH</t>
  </si>
  <si>
    <t>WIPE CLEAN WITH A SOFT DRY CLOTH</t>
  </si>
  <si>
    <t>Product Specification - LABELLING &amp; CARE INSTRUCTION</t>
  </si>
  <si>
    <t>STYLE CODE:</t>
  </si>
  <si>
    <t>DESCRIPTION:</t>
  </si>
  <si>
    <t xml:space="preserve">SUPPLIER: </t>
  </si>
  <si>
    <t xml:space="preserve">ANNEX A – RSL </t>
  </si>
  <si>
    <t>SUPPLIERS RESPONSIBILITY TO ENSURE COMPLIANCE</t>
  </si>
  <si>
    <t xml:space="preserve">Attribute </t>
  </si>
  <si>
    <t xml:space="preserve">Test Method/ </t>
  </si>
  <si>
    <t xml:space="preserve">Requirement/ Limit </t>
  </si>
  <si>
    <t xml:space="preserve">Comments </t>
  </si>
  <si>
    <t xml:space="preserve">Standard </t>
  </si>
  <si>
    <t xml:space="preserve"> Formaldehyde </t>
  </si>
  <si>
    <t xml:space="preserve">ISO 14184-1 </t>
  </si>
  <si>
    <t xml:space="preserve">Direct skin contact: 75 ppm </t>
  </si>
  <si>
    <t xml:space="preserve">All materials except polymers, rubber, plastics, foams, rubber, and metal. </t>
  </si>
  <si>
    <t xml:space="preserve">(textile) </t>
  </si>
  <si>
    <t xml:space="preserve">Without direct skin contact: 300 ppm (Outerwear) </t>
  </si>
  <si>
    <t xml:space="preserve">ISO 17226 </t>
  </si>
  <si>
    <t xml:space="preserve">(leather) </t>
  </si>
  <si>
    <t xml:space="preserve"> Organotin </t>
  </si>
  <si>
    <t xml:space="preserve">ISO 17353 or </t>
  </si>
  <si>
    <t xml:space="preserve">All Tri-substituted organotin including TBT, TPhT, TCyT, </t>
  </si>
  <si>
    <t xml:space="preserve">All materials except Natural including horns, bones, cork, wood, paper, straw, and metal. </t>
  </si>
  <si>
    <t xml:space="preserve">Compounds </t>
  </si>
  <si>
    <t xml:space="preserve">Solvent </t>
  </si>
  <si>
    <t xml:space="preserve">TOT, TPT: 0.1% (1000 mg/kg) by weight of tin </t>
  </si>
  <si>
    <t>Extraction, GC-</t>
  </si>
  <si>
    <t xml:space="preserve">Dibutyltin (DBT): 0.1% (1000 mg/kg) by weight of tin </t>
  </si>
  <si>
    <t xml:space="preserve">MS Analysis </t>
  </si>
  <si>
    <t xml:space="preserve">Dioctyltin (DOT): 0.1% (1000 mg/kg) by weight of tin </t>
  </si>
  <si>
    <t xml:space="preserve"> Azo Dyes </t>
  </si>
  <si>
    <t xml:space="preserve">EN 14362-1 </t>
  </si>
  <si>
    <t xml:space="preserve">Textiles - 20 mg/kg </t>
  </si>
  <si>
    <t xml:space="preserve">Leather – 30 mg/kg </t>
  </si>
  <si>
    <t xml:space="preserve">ISO 17234-1 </t>
  </si>
  <si>
    <t xml:space="preserve"> Total Cadmium (Cd) </t>
  </si>
  <si>
    <t xml:space="preserve">EN1122 / Acid </t>
  </si>
  <si>
    <t xml:space="preserve">Substrate:  plastic, metal in Jewellery: 100 mg/kg:  </t>
  </si>
  <si>
    <t xml:space="preserve">PU/PVC/Artificial Leather, coating and prints, polymers, rubber, plastics, foams, rubber, and metal </t>
  </si>
  <si>
    <t xml:space="preserve">Digestion, ICP </t>
  </si>
  <si>
    <t xml:space="preserve">Surface coating / paint on article: 100 mg/kg:  </t>
  </si>
  <si>
    <t xml:space="preserve">Analysis </t>
  </si>
  <si>
    <t xml:space="preserve"> Lead (Pb) </t>
  </si>
  <si>
    <t xml:space="preserve">Acid Digestion, </t>
  </si>
  <si>
    <t xml:space="preserve">Surface coating: 90mg/kg:  </t>
  </si>
  <si>
    <t xml:space="preserve">ICP Analysis </t>
  </si>
  <si>
    <t xml:space="preserve">Accessible substrate: 90 mg/kg (bag): 100mg/kg (others) </t>
  </si>
  <si>
    <t xml:space="preserve">Substrate with PVC: 30mg/kg </t>
  </si>
  <si>
    <t xml:space="preserve"> Mercury in Consumer </t>
  </si>
  <si>
    <t xml:space="preserve">1000 mg/kg </t>
  </si>
  <si>
    <t xml:space="preserve">All dyed textiles </t>
  </si>
  <si>
    <t xml:space="preserve">Product  </t>
  </si>
  <si>
    <t xml:space="preserve"> Total Mercury in </t>
  </si>
  <si>
    <t xml:space="preserve">Acid Digestion &amp; </t>
  </si>
  <si>
    <t xml:space="preserve">10 mg/kg </t>
  </si>
  <si>
    <t xml:space="preserve">Paints and surface coatings </t>
  </si>
  <si>
    <t xml:space="preserve">Paint or Similar </t>
  </si>
  <si>
    <t xml:space="preserve">Surface Coating  </t>
  </si>
  <si>
    <t xml:space="preserve"> Nickel Release (Ni) (for metal direct and prolonged contact with the skin) </t>
  </si>
  <si>
    <t xml:space="preserve">EN 1811 </t>
  </si>
  <si>
    <r>
      <t xml:space="preserve">0.5 </t>
    </r>
    <r>
      <rPr>
        <sz val="10"/>
        <color rgb="FF000000"/>
        <rFont val="Segoe UI Symbol"/>
        <family val="2"/>
      </rPr>
      <t>m</t>
    </r>
    <r>
      <rPr>
        <sz val="10"/>
        <color rgb="FF000000"/>
        <rFont val="Calibri"/>
        <family val="2"/>
        <scheme val="minor"/>
      </rPr>
      <t>g/cm</t>
    </r>
    <r>
      <rPr>
        <vertAlign val="superscript"/>
        <sz val="10"/>
        <color rgb="FF000000"/>
        <rFont val="Calibri"/>
        <family val="2"/>
        <scheme val="minor"/>
      </rPr>
      <t>2</t>
    </r>
    <r>
      <rPr>
        <sz val="10"/>
        <color rgb="FF000000"/>
        <rFont val="Calibri"/>
        <family val="2"/>
        <scheme val="minor"/>
      </rPr>
      <t xml:space="preserve">/week – Skin contact </t>
    </r>
  </si>
  <si>
    <t xml:space="preserve">Metal items </t>
  </si>
  <si>
    <t xml:space="preserve">Analysis, </t>
  </si>
  <si>
    <r>
      <t xml:space="preserve">0.2 </t>
    </r>
    <r>
      <rPr>
        <sz val="10"/>
        <color rgb="FF000000"/>
        <rFont val="Segoe UI Symbol"/>
        <family val="2"/>
      </rPr>
      <t>m</t>
    </r>
    <r>
      <rPr>
        <sz val="10"/>
        <color rgb="FF000000"/>
        <rFont val="Calibri"/>
        <family val="2"/>
        <scheme val="minor"/>
      </rPr>
      <t>g/cm</t>
    </r>
    <r>
      <rPr>
        <vertAlign val="superscript"/>
        <sz val="10"/>
        <color rgb="FF000000"/>
        <rFont val="Calibri"/>
        <family val="2"/>
        <scheme val="minor"/>
      </rPr>
      <t>2</t>
    </r>
    <r>
      <rPr>
        <sz val="10"/>
        <color rgb="FF000000"/>
        <rFont val="Calibri"/>
        <family val="2"/>
        <scheme val="minor"/>
      </rPr>
      <t xml:space="preserve">/week – Body piercings  </t>
    </r>
  </si>
  <si>
    <t xml:space="preserve">Abrasion of </t>
  </si>
  <si>
    <t xml:space="preserve">Coated item by </t>
  </si>
  <si>
    <t xml:space="preserve">EN 12472 </t>
  </si>
  <si>
    <t xml:space="preserve"> Chromium VI </t>
  </si>
  <si>
    <t xml:space="preserve">ISO 17075 </t>
  </si>
  <si>
    <t xml:space="preserve">3 mg/kg </t>
  </si>
  <si>
    <t xml:space="preserve">Leather only </t>
  </si>
  <si>
    <t xml:space="preserve">(for leather) </t>
  </si>
  <si>
    <t xml:space="preserve"> Short-Chain </t>
  </si>
  <si>
    <t xml:space="preserve">For articles: 1000 mg/kg </t>
  </si>
  <si>
    <t xml:space="preserve">All materials except Natural (including horns, bones, cork, wood, paper, straw) and metal. </t>
  </si>
  <si>
    <t xml:space="preserve">Chlorinated Paraffins </t>
  </si>
  <si>
    <t>Extraction, LC-</t>
  </si>
  <si>
    <t xml:space="preserve">(SCCP)  </t>
  </si>
  <si>
    <t xml:space="preserve">MS Analysis  </t>
  </si>
  <si>
    <t xml:space="preserve"> Pentachlorophenol </t>
  </si>
  <si>
    <t xml:space="preserve">ISO 17070 (leather) </t>
  </si>
  <si>
    <t xml:space="preserve">0.5 mg/kg </t>
  </si>
  <si>
    <t xml:space="preserve">Natural fibres and blends, </t>
  </si>
  <si>
    <t xml:space="preserve">(PCP) </t>
  </si>
  <si>
    <t xml:space="preserve">LFGB §64 BVL </t>
  </si>
  <si>
    <t xml:space="preserve">PU/PVC/artificial leather, Leather, Coatings and Prints. </t>
  </si>
  <si>
    <t xml:space="preserve">B82.02.8 (textile) </t>
  </si>
  <si>
    <t xml:space="preserve"> Dimethyl Fumarate </t>
  </si>
  <si>
    <t xml:space="preserve">ISO/TS 16186 or  </t>
  </si>
  <si>
    <t xml:space="preserve">0.1 mg/kg </t>
  </si>
  <si>
    <t xml:space="preserve">(DMFu) </t>
  </si>
  <si>
    <t xml:space="preserve">Intertek In-House </t>
  </si>
  <si>
    <t xml:space="preserve"> Dimethylformamide </t>
  </si>
  <si>
    <t xml:space="preserve">100 mg/kg </t>
  </si>
  <si>
    <t xml:space="preserve">PU/PVC/artificial leather, Coatings and Prints. </t>
  </si>
  <si>
    <t xml:space="preserve">(DMFa)  </t>
  </si>
  <si>
    <t xml:space="preserve"> Alkylphenol (AP) and </t>
  </si>
  <si>
    <t xml:space="preserve">Textile: 100mg/kg                </t>
  </si>
  <si>
    <t xml:space="preserve">All materials except metal </t>
  </si>
  <si>
    <t xml:space="preserve">Alkylphenol </t>
  </si>
  <si>
    <t xml:space="preserve">Leather: 1000mg/kg </t>
  </si>
  <si>
    <t xml:space="preserve">Ethoxylates (APEOs), including all isomers </t>
  </si>
  <si>
    <t xml:space="preserve"> Perfluorooctane </t>
  </si>
  <si>
    <t xml:space="preserve">CEN/TS 15968 or Solvent </t>
  </si>
  <si>
    <t xml:space="preserve">1 µg/m² for textile and coated material </t>
  </si>
  <si>
    <t xml:space="preserve">If material treated with water repellent finish. </t>
  </si>
  <si>
    <t xml:space="preserve">Sulfonic Acid and Its </t>
  </si>
  <si>
    <t xml:space="preserve">Extraction, LCMS Analysis </t>
  </si>
  <si>
    <t xml:space="preserve">Derivatives (PFOS) (high risk if has soilresistant and water- and grease-repellent treatment) </t>
  </si>
  <si>
    <t xml:space="preserve"> Perfluorooctanoic Acid (PFOA), Its Salts and PFOA-related Compounds (high risk if has soil-resistant and water- and grease-repellent treatment) </t>
  </si>
  <si>
    <t xml:space="preserve">CEN/TS 15968/ </t>
  </si>
  <si>
    <r>
      <t>-</t>
    </r>
    <r>
      <rPr>
        <sz val="7"/>
        <color rgb="FF000000"/>
        <rFont val="Times New Roman"/>
        <family val="1"/>
      </rPr>
      <t xml:space="preserve"> </t>
    </r>
    <r>
      <rPr>
        <sz val="10"/>
        <color rgb="FF000000"/>
        <rFont val="Calibri"/>
        <family val="2"/>
        <scheme val="minor"/>
      </rPr>
      <t xml:space="preserve">PFOA and its salts: 0.025 mg/kg </t>
    </r>
  </si>
  <si>
    <r>
      <t>-</t>
    </r>
    <r>
      <rPr>
        <sz val="7"/>
        <color rgb="FF000000"/>
        <rFont val="Times New Roman"/>
        <family val="1"/>
      </rPr>
      <t xml:space="preserve"> </t>
    </r>
    <r>
      <rPr>
        <sz val="10"/>
        <color rgb="FF000000"/>
        <rFont val="Calibri"/>
        <family val="2"/>
        <scheme val="minor"/>
      </rPr>
      <t xml:space="preserve">PFOA-related compounds: 1 mg/kg </t>
    </r>
  </si>
  <si>
    <t xml:space="preserve">MS or LC-MS </t>
  </si>
  <si>
    <t xml:space="preserve">Analysis  </t>
  </si>
  <si>
    <t xml:space="preserve"> Flame Retardant </t>
  </si>
  <si>
    <t xml:space="preserve">0.1 % (1000 mg/kg) </t>
  </si>
  <si>
    <t xml:space="preserve">(high risk if treated with flame retardant finish/chemical) </t>
  </si>
  <si>
    <t xml:space="preserve">OctaBDE,  </t>
  </si>
  <si>
    <t xml:space="preserve"> Flame Retardant - TRIS (TDBPP), TEPA, </t>
  </si>
  <si>
    <t xml:space="preserve">Skin contact textile articles: Banned </t>
  </si>
  <si>
    <t xml:space="preserve">PBBs  </t>
  </si>
  <si>
    <t xml:space="preserve"> Flame Retardant TetraBDE, PentaBDE, </t>
  </si>
  <si>
    <t xml:space="preserve">Sum total: 500 mg/kg </t>
  </si>
  <si>
    <t xml:space="preserve">HexaBDE, HeptaBDE, </t>
  </si>
  <si>
    <t xml:space="preserve">DecaBDE  </t>
  </si>
  <si>
    <t xml:space="preserve"> Flame Retardant -</t>
  </si>
  <si>
    <t xml:space="preserve">HBCDD  </t>
  </si>
  <si>
    <t xml:space="preserve">Hexabromobiphenyl </t>
  </si>
  <si>
    <t xml:space="preserve">POP regulations </t>
  </si>
  <si>
    <t xml:space="preserve">ND </t>
  </si>
  <si>
    <t xml:space="preserve"> Phthalates </t>
  </si>
  <si>
    <t xml:space="preserve">ISO 14389, EN </t>
  </si>
  <si>
    <t xml:space="preserve">PVC - DEHP, BBP, DnHP, DBP, DIDP: 500 mg/kg </t>
  </si>
  <si>
    <t xml:space="preserve">PVC/PU/Artificial leather, Polymers, coatings and prints </t>
  </si>
  <si>
    <t xml:space="preserve">14372 or Solvent </t>
  </si>
  <si>
    <t xml:space="preserve">Plastics - DEHP, DBP, BBP, DIBP: 500 mg/kg Individually or total content - 1000 mg/kg </t>
  </si>
  <si>
    <t xml:space="preserve">Extraction, GCMS Analysis </t>
  </si>
  <si>
    <t xml:space="preserve"> Polycyclic Aromatic </t>
  </si>
  <si>
    <t xml:space="preserve">AfPS GS </t>
  </si>
  <si>
    <t xml:space="preserve">Sum of ANA, ANY, ANT, FLU, PHE, FLT, PYR: 10 mg/kg </t>
  </si>
  <si>
    <t xml:space="preserve">Hydrocarbons (PAHs) </t>
  </si>
  <si>
    <t>2014:2019 PAK or Solvent Extraction, GC-</t>
  </si>
  <si>
    <t xml:space="preserve">BaP, BeP, BaA, CHR, BbF, BjF, BkF, DBA, IPY, BPE: 0.5 mg/kg (each)  NAP: 2 mg/kg </t>
  </si>
  <si>
    <t xml:space="preserve"> SVHC Screening/ Verification </t>
  </si>
  <si>
    <t xml:space="preserve">REACH </t>
  </si>
  <si>
    <t xml:space="preserve">0.1% per article </t>
  </si>
  <si>
    <t xml:space="preserve">(by request only) </t>
  </si>
  <si>
    <t xml:space="preserve">Regulation (EC) </t>
  </si>
  <si>
    <t xml:space="preserve">No 1907/2006 </t>
  </si>
  <si>
    <t xml:space="preserve"> Allergenic Disperse </t>
  </si>
  <si>
    <t xml:space="preserve">DIN 54231 </t>
  </si>
  <si>
    <t xml:space="preserve">Not detected (detection limit: 5 mg/L in extract) </t>
  </si>
  <si>
    <t xml:space="preserve">Dyes  </t>
  </si>
  <si>
    <t xml:space="preserve"> 33 CMR substances  </t>
  </si>
  <si>
    <t xml:space="preserve">Product Scope: </t>
  </si>
  <si>
    <r>
      <t>(a)</t>
    </r>
    <r>
      <rPr>
        <sz val="7"/>
        <color rgb="FF000000"/>
        <rFont val="Times New Roman"/>
        <family val="1"/>
      </rPr>
      <t xml:space="preserve">             </t>
    </r>
    <r>
      <rPr>
        <sz val="10"/>
        <color rgb="FF000000"/>
        <rFont val="Calibri"/>
        <family val="2"/>
        <scheme val="minor"/>
      </rPr>
      <t xml:space="preserve">Clothing or related accessories </t>
    </r>
  </si>
  <si>
    <r>
      <t>(b)</t>
    </r>
    <r>
      <rPr>
        <sz val="7"/>
        <color rgb="FF000000"/>
        <rFont val="Times New Roman"/>
        <family val="1"/>
      </rPr>
      <t xml:space="preserve">             </t>
    </r>
    <r>
      <rPr>
        <sz val="10"/>
        <color rgb="FF000000"/>
        <rFont val="Calibri"/>
        <family val="2"/>
        <scheme val="minor"/>
      </rPr>
      <t xml:space="preserve">Textiles other than clothing which, under normal or reasonably foreseeable conditions of use, come into contact with human skin to an extent similar to clothing </t>
    </r>
  </si>
  <si>
    <r>
      <t>(c)</t>
    </r>
    <r>
      <rPr>
        <sz val="7"/>
        <color rgb="FF000000"/>
        <rFont val="Times New Roman"/>
        <family val="1"/>
      </rPr>
      <t xml:space="preserve">             </t>
    </r>
    <r>
      <rPr>
        <sz val="10"/>
        <color rgb="FF000000"/>
        <rFont val="Calibri"/>
        <family val="2"/>
        <scheme val="minor"/>
      </rPr>
      <t xml:space="preserve">Footwear </t>
    </r>
  </si>
  <si>
    <t xml:space="preserve">The above products shall not contain substances listed in Appendix 12 equal to or greater than the specified limit, including: </t>
  </si>
  <si>
    <r>
      <t>-</t>
    </r>
    <r>
      <rPr>
        <sz val="7"/>
        <color rgb="FF000000"/>
        <rFont val="Times New Roman"/>
        <family val="1"/>
      </rPr>
      <t xml:space="preserve">                 </t>
    </r>
    <r>
      <rPr>
        <sz val="10"/>
        <color rgb="FF000000"/>
        <rFont val="Calibri"/>
        <family val="2"/>
        <scheme val="minor"/>
      </rPr>
      <t xml:space="preserve">Extractable Heavy Metals (Cd, Cr (VI), As, Pb): 1 mg/kg (each) </t>
    </r>
  </si>
  <si>
    <r>
      <t>-</t>
    </r>
    <r>
      <rPr>
        <sz val="7"/>
        <color rgb="FF000000"/>
        <rFont val="Times New Roman"/>
        <family val="1"/>
      </rPr>
      <t xml:space="preserve">                 </t>
    </r>
    <r>
      <rPr>
        <sz val="10"/>
        <color rgb="FF000000"/>
        <rFont val="Calibri"/>
        <family val="2"/>
        <scheme val="minor"/>
      </rPr>
      <t xml:space="preserve">Benzene: 5 mg/kg </t>
    </r>
  </si>
  <si>
    <r>
      <t>-</t>
    </r>
    <r>
      <rPr>
        <sz val="7"/>
        <color rgb="FF000000"/>
        <rFont val="Times New Roman"/>
        <family val="1"/>
      </rPr>
      <t xml:space="preserve">                 </t>
    </r>
    <r>
      <rPr>
        <sz val="10"/>
        <color rgb="FF000000"/>
        <rFont val="Calibri"/>
        <family val="2"/>
        <scheme val="minor"/>
      </rPr>
      <t xml:space="preserve">PAHs: 1 mg/kg (each) </t>
    </r>
  </si>
  <si>
    <r>
      <t>-</t>
    </r>
    <r>
      <rPr>
        <sz val="7"/>
        <color rgb="FF000000"/>
        <rFont val="Times New Roman"/>
        <family val="1"/>
      </rPr>
      <t xml:space="preserve">                 </t>
    </r>
    <r>
      <rPr>
        <sz val="10"/>
        <color rgb="FF000000"/>
        <rFont val="Calibri"/>
        <family val="2"/>
        <scheme val="minor"/>
      </rPr>
      <t xml:space="preserve">Chlorinated aromatic hydrocarbons: 1 mg/kg (each) </t>
    </r>
  </si>
  <si>
    <r>
      <t>-</t>
    </r>
    <r>
      <rPr>
        <sz val="7"/>
        <color rgb="FF000000"/>
        <rFont val="Times New Roman"/>
        <family val="1"/>
      </rPr>
      <t xml:space="preserve">                 </t>
    </r>
    <r>
      <rPr>
        <sz val="10"/>
        <color rgb="FF000000"/>
        <rFont val="Calibri"/>
        <family val="2"/>
        <scheme val="minor"/>
      </rPr>
      <t xml:space="preserve">Formaldehyde: 75 mg/kg (300 mg/kg for jacket, coats and in upholstery within 1 Nov 2020 and 1 Nov 2023, after that 75 mg/kg) </t>
    </r>
  </si>
  <si>
    <r>
      <t>-</t>
    </r>
    <r>
      <rPr>
        <sz val="7"/>
        <color rgb="FF000000"/>
        <rFont val="Times New Roman"/>
        <family val="1"/>
      </rPr>
      <t xml:space="preserve">                 </t>
    </r>
    <r>
      <rPr>
        <sz val="10"/>
        <color rgb="FF000000"/>
        <rFont val="Calibri"/>
        <family val="2"/>
        <scheme val="minor"/>
      </rPr>
      <t xml:space="preserve">Phthalates: 1000 mg/kg (individual or sum of phthalates) </t>
    </r>
  </si>
  <si>
    <r>
      <t>-</t>
    </r>
    <r>
      <rPr>
        <sz val="7"/>
        <color rgb="FF000000"/>
        <rFont val="Times New Roman"/>
        <family val="1"/>
      </rPr>
      <t xml:space="preserve">                 </t>
    </r>
    <r>
      <rPr>
        <sz val="10"/>
        <color rgb="FF000000"/>
        <rFont val="Calibri"/>
        <family val="2"/>
        <scheme val="minor"/>
      </rPr>
      <t xml:space="preserve">Solvents (NMP, DMAC, DMFa): 3000 mg/kg (each) </t>
    </r>
  </si>
  <si>
    <r>
      <t>-</t>
    </r>
    <r>
      <rPr>
        <sz val="7"/>
        <color rgb="FF000000"/>
        <rFont val="Times New Roman"/>
        <family val="1"/>
      </rPr>
      <t xml:space="preserve">                 </t>
    </r>
    <r>
      <rPr>
        <sz val="10"/>
        <color rgb="FF000000"/>
        <rFont val="Calibri"/>
        <family val="2"/>
        <scheme val="minor"/>
      </rPr>
      <t xml:space="preserve">Carcinogenic dyes: 50 mg/kg (each) </t>
    </r>
  </si>
  <si>
    <r>
      <t>-</t>
    </r>
    <r>
      <rPr>
        <sz val="7"/>
        <color rgb="FF000000"/>
        <rFont val="Times New Roman"/>
        <family val="1"/>
      </rPr>
      <t xml:space="preserve">                 </t>
    </r>
    <r>
      <rPr>
        <sz val="10"/>
        <color rgb="FF000000"/>
        <rFont val="Calibri"/>
        <family val="2"/>
        <scheme val="minor"/>
      </rPr>
      <t xml:space="preserve">Azo dyes salts: 30 mg/kg (each) </t>
    </r>
  </si>
  <si>
    <r>
      <t>-</t>
    </r>
    <r>
      <rPr>
        <sz val="7"/>
        <color rgb="FF000000"/>
        <rFont val="Times New Roman"/>
        <family val="1"/>
      </rPr>
      <t xml:space="preserve">                 </t>
    </r>
    <r>
      <rPr>
        <sz val="10"/>
        <color rgb="FF000000"/>
        <rFont val="Calibri"/>
        <family val="2"/>
        <scheme val="minor"/>
      </rPr>
      <t xml:space="preserve">Quinoline: 50 mg/kg </t>
    </r>
  </si>
  <si>
    <t xml:space="preserve">Exemption: </t>
  </si>
  <si>
    <r>
      <t>(a)</t>
    </r>
    <r>
      <rPr>
        <sz val="7"/>
        <color rgb="FF000000"/>
        <rFont val="Times New Roman"/>
        <family val="1"/>
      </rPr>
      <t xml:space="preserve">             </t>
    </r>
    <r>
      <rPr>
        <sz val="10"/>
        <color rgb="FF000000"/>
        <rFont val="Calibri"/>
        <family val="2"/>
        <scheme val="minor"/>
      </rPr>
      <t xml:space="preserve">Clothing, related accessories or footwear, or parts of clothing, related accessories or footwear, made exclusively of natural leather, fur or hide  </t>
    </r>
  </si>
  <si>
    <r>
      <t>(b)</t>
    </r>
    <r>
      <rPr>
        <sz val="7"/>
        <color rgb="FF000000"/>
        <rFont val="Times New Roman"/>
        <family val="1"/>
      </rPr>
      <t xml:space="preserve">             </t>
    </r>
    <r>
      <rPr>
        <sz val="10"/>
        <color rgb="FF000000"/>
        <rFont val="Calibri"/>
        <family val="2"/>
        <scheme val="minor"/>
      </rPr>
      <t xml:space="preserve">Non-textile fasteners and non-textile decorative attachments  </t>
    </r>
  </si>
  <si>
    <r>
      <t>(c)</t>
    </r>
    <r>
      <rPr>
        <sz val="7"/>
        <color rgb="FF000000"/>
        <rFont val="Times New Roman"/>
        <family val="1"/>
      </rPr>
      <t xml:space="preserve">             </t>
    </r>
    <r>
      <rPr>
        <sz val="10"/>
        <color rgb="FF000000"/>
        <rFont val="Calibri"/>
        <family val="2"/>
        <scheme val="minor"/>
      </rPr>
      <t xml:space="preserve">Second-hand clothing, related accessories, textiles other than clothing or footwear </t>
    </r>
  </si>
  <si>
    <r>
      <t>(d)</t>
    </r>
    <r>
      <rPr>
        <sz val="7"/>
        <color rgb="FF000000"/>
        <rFont val="Times New Roman"/>
        <family val="1"/>
      </rPr>
      <t xml:space="preserve">             </t>
    </r>
    <r>
      <rPr>
        <sz val="10"/>
        <color rgb="FF000000"/>
        <rFont val="Calibri"/>
        <family val="2"/>
        <scheme val="minor"/>
      </rPr>
      <t xml:space="preserve">Wall-to-wall carpets and textile floor coverings for indoor use, rugs and runners </t>
    </r>
  </si>
  <si>
    <r>
      <t>(e)</t>
    </r>
    <r>
      <rPr>
        <sz val="7"/>
        <color rgb="FF000000"/>
        <rFont val="Times New Roman"/>
        <family val="1"/>
      </rPr>
      <t xml:space="preserve">             </t>
    </r>
    <r>
      <rPr>
        <sz val="10"/>
        <color rgb="FF000000"/>
        <rFont val="Calibri"/>
        <family val="2"/>
        <scheme val="minor"/>
      </rPr>
      <t xml:space="preserve">Personal protective equipment (PPE) within the scope of Regulation (EU) 2016/425 </t>
    </r>
  </si>
  <si>
    <r>
      <t>(f)</t>
    </r>
    <r>
      <rPr>
        <sz val="7"/>
        <color rgb="FF000000"/>
        <rFont val="Times New Roman"/>
        <family val="1"/>
      </rPr>
      <t xml:space="preserve">              </t>
    </r>
    <r>
      <rPr>
        <sz val="10"/>
        <color rgb="FF000000"/>
        <rFont val="Calibri"/>
        <family val="2"/>
        <scheme val="minor"/>
      </rPr>
      <t xml:space="preserve">Medical devices within the scope of Regulation (EU) </t>
    </r>
  </si>
  <si>
    <t xml:space="preserve">2017/745 </t>
  </si>
  <si>
    <r>
      <t>(g)</t>
    </r>
    <r>
      <rPr>
        <sz val="7"/>
        <color rgb="FF000000"/>
        <rFont val="Times New Roman"/>
        <family val="1"/>
      </rPr>
      <t xml:space="preserve">             </t>
    </r>
    <r>
      <rPr>
        <sz val="10"/>
        <color rgb="FF000000"/>
        <rFont val="Calibri"/>
        <family val="2"/>
        <scheme val="minor"/>
      </rPr>
      <t xml:space="preserve">Disposable textiles ('Disposable textiles' means textiles that are designed to be used only once or for a limited time and are not intended for subsequent use for the same or a similar purpose.) </t>
    </r>
  </si>
  <si>
    <t>POM's</t>
  </si>
  <si>
    <t>Description</t>
  </si>
  <si>
    <t>POM CODE</t>
  </si>
  <si>
    <t>GRADE RULES</t>
  </si>
  <si>
    <t>TOLERANCES</t>
  </si>
  <si>
    <t>XXS-XS</t>
  </si>
  <si>
    <t>M-XXL</t>
  </si>
  <si>
    <t>3XL-4XL</t>
  </si>
  <si>
    <t>WOVEN</t>
  </si>
  <si>
    <t>JERSEY/KNIT</t>
  </si>
  <si>
    <t>STANDARD</t>
  </si>
  <si>
    <t>28-31</t>
  </si>
  <si>
    <t>33-34</t>
  </si>
  <si>
    <t>36-38</t>
  </si>
  <si>
    <t>A001</t>
  </si>
  <si>
    <t>CHEST WIDTH - FROM 2.5CM UNDER ARMHOLE PT</t>
  </si>
  <si>
    <t>A002</t>
  </si>
  <si>
    <t>HEM WIDTH - RELAXED - AT BOTTOM EDGE</t>
  </si>
  <si>
    <t>A003</t>
  </si>
  <si>
    <t>HEM WIDTH - EXTENDED - AT BOTTOM EDGE - STRAIGHT</t>
  </si>
  <si>
    <t>A004</t>
  </si>
  <si>
    <t>HEM WIDTH - RELAXED AT HEM SEAM - STRAIGHT</t>
  </si>
  <si>
    <t>A005</t>
  </si>
  <si>
    <t>A006</t>
  </si>
  <si>
    <t>BODY LENGTH - FROM SNP TO HEM EDGE</t>
  </si>
  <si>
    <t>A007</t>
  </si>
  <si>
    <t>BODY LENGTH - BACK - FROM SNP TO HEM EDGE (AT BACK)</t>
  </si>
  <si>
    <t>A008</t>
  </si>
  <si>
    <t>HEM TRIM DEPTH - FROM HEM SEAM TO HEM EDGE</t>
  </si>
  <si>
    <t>A009</t>
  </si>
  <si>
    <t>BACK NECK WIDTH - FROM SNP TO SNP - SEAM TO SEAM</t>
  </si>
  <si>
    <t>A010</t>
  </si>
  <si>
    <t>FRONT NECK DROP - FROM SNP TO SEAM</t>
  </si>
  <si>
    <t>A011</t>
  </si>
  <si>
    <t>BACK NECK DROP - FROM SNP TO SEAM</t>
  </si>
  <si>
    <t>A012</t>
  </si>
  <si>
    <t>COLLAR DEPTH - AT CB</t>
  </si>
  <si>
    <t>A013</t>
  </si>
  <si>
    <t>COLLAR STAND DEPTH - AT CB</t>
  </si>
  <si>
    <t>A014</t>
  </si>
  <si>
    <t>A015</t>
  </si>
  <si>
    <t>COLLAR WIDTH - ALONG TOP EDGE - SHIRT COLLAR ONLY</t>
  </si>
  <si>
    <t>A016</t>
  </si>
  <si>
    <t>COLLAR WIDTH - ALONG TOP EDGE - HALF</t>
  </si>
  <si>
    <t>A017</t>
  </si>
  <si>
    <t>SHOULDER ANGLE DROP LENGTH - FROM SNP</t>
  </si>
  <si>
    <t>A018</t>
  </si>
  <si>
    <t>A019</t>
  </si>
  <si>
    <t>A020</t>
  </si>
  <si>
    <t>CROSS SHOULDER - STANDARD - SHOULDER PT TO SHOULDER PT</t>
  </si>
  <si>
    <t>A021</t>
  </si>
  <si>
    <t>CROSS SHOULDER - DROP - SHOULDER PT TO SHOULDER PT</t>
  </si>
  <si>
    <t>A022</t>
  </si>
  <si>
    <t>CROSS FRONT - STANDARD - 16CM BELOW SNP STRAIGHT</t>
  </si>
  <si>
    <t>A023</t>
  </si>
  <si>
    <t>A024</t>
  </si>
  <si>
    <t>CROSS BACK - STANDARD - 16CM BELOW SNP STRAIGHT</t>
  </si>
  <si>
    <t>A025</t>
  </si>
  <si>
    <t>CROSS BACK - DROP - 16CM BELOW SNP STRAIGHT</t>
  </si>
  <si>
    <t>A026</t>
  </si>
  <si>
    <t>FRONT NECK WIDTH - RAGLAN - FRONT APEX TO APEX</t>
  </si>
  <si>
    <t>A027</t>
  </si>
  <si>
    <t>BACK NECK WIDTH - RAGLAN - BACK APEX TO APEX</t>
  </si>
  <si>
    <t>A028</t>
  </si>
  <si>
    <t>RAGLAN SEAM LENGTH - FRONT - APEX TO ARMHOLE PT</t>
  </si>
  <si>
    <t>A029</t>
  </si>
  <si>
    <t>RAGLAN SEAM LENGTH BACK - APEX TO ARMHOLE PT</t>
  </si>
  <si>
    <t>A030</t>
  </si>
  <si>
    <t>ARMHOLE - SHOULDER PT TO UNDERARM PT - STRAIGHT</t>
  </si>
  <si>
    <t>A031</t>
  </si>
  <si>
    <t>BICEP WIDTH - 2.5CM BELOW UNDERARM PT - STRAIGHT</t>
  </si>
  <si>
    <t>A032</t>
  </si>
  <si>
    <t>SLEEVE LENGTH - STANDARD - LONG/ 3/4 - FROM CROWN TO CUFF EDGE</t>
  </si>
  <si>
    <t>A033</t>
  </si>
  <si>
    <t>SLEEVE LENGTH - STANDARD - SHORT - FROM CROWN TO CUFF EDGE</t>
  </si>
  <si>
    <t>A034</t>
  </si>
  <si>
    <t>SLEEVE LENGTH - DROP - LONG/ 3/4 / SHORT - FRONT SHOULDER PT TO CUFF EDGE</t>
  </si>
  <si>
    <t>A035</t>
  </si>
  <si>
    <t>SLEEVE LENGTH - RAGLAN - LONG / 3/4 - FROM SNP TO CUFF EDGE</t>
  </si>
  <si>
    <t>A036</t>
  </si>
  <si>
    <t>SLEEVE LENGTH - RAGLAN - SHORT - FROM SNP TO CUFF EDGE</t>
  </si>
  <si>
    <t>A037</t>
  </si>
  <si>
    <t>ELBOW WIDTH - 21CM FROM UNDERARM PT - STRAIGHT</t>
  </si>
  <si>
    <t>A038</t>
  </si>
  <si>
    <t>SLEEVE WIDTH - 3CM UP FROM CUFF SEAM - STRAIGHT</t>
  </si>
  <si>
    <t>A039</t>
  </si>
  <si>
    <t>CUFF WIDTH - RELAXED - LONG / 3/4 - AT CUFF EDGE</t>
  </si>
  <si>
    <t>A040</t>
  </si>
  <si>
    <t>CUFF WIDTH - RELAXED - SHORT - AT CUFF EDGE</t>
  </si>
  <si>
    <t>A041</t>
  </si>
  <si>
    <t>CUFF WIDTH - EXTENDED - LONG / 3/4 - AT CUFF EDGE</t>
  </si>
  <si>
    <t>A042</t>
  </si>
  <si>
    <t>CUFF WIDTH - EXTENDED - SHORT - AT CUFF EDGE</t>
  </si>
  <si>
    <t>A043</t>
  </si>
  <si>
    <t>CUFF TRIM DEPTH - CUFF SEAM TO CUFF EDGE</t>
  </si>
  <si>
    <t>A044</t>
  </si>
  <si>
    <t>HOOD WIDTH - AT WIDEST POINT</t>
  </si>
  <si>
    <t>A045</t>
  </si>
  <si>
    <t>HOOD OPENING - AT CF STRAIGHT</t>
  </si>
  <si>
    <t>A046</t>
  </si>
  <si>
    <t>CHANNEL DEPTH</t>
  </si>
  <si>
    <t>C001</t>
  </si>
  <si>
    <t>DRAW CORD LENGTH - TOTAL</t>
  </si>
  <si>
    <t>C011</t>
  </si>
  <si>
    <t>HAND WELT POCKET OPENING - ALONG OPENING (ZIP TO BE 18CM)</t>
  </si>
  <si>
    <t>C012</t>
  </si>
  <si>
    <t>HAND POCKET PLACEMENT - FROM SNP TO TOP EDGE OF POCKET</t>
  </si>
  <si>
    <t>C013</t>
  </si>
  <si>
    <t>HAND POCKET PLACEMENT - FROM WAIST SEAM TO TOP EDGE OF POCKET</t>
  </si>
  <si>
    <t>C014</t>
  </si>
  <si>
    <t>HAND POCKET PLACMENT - FROM SS TO TOP EDGE OF POCKET</t>
  </si>
  <si>
    <t>C015</t>
  </si>
  <si>
    <t>HAND POCKET PLACMENT - FROM SS TO BOTTOM EDGE OF POCKET</t>
  </si>
  <si>
    <t>C016</t>
  </si>
  <si>
    <t>HAND WELT POCKET DEPTH</t>
  </si>
  <si>
    <t>C018</t>
  </si>
  <si>
    <t>KANGAROO POCKET DEPTH - TOP EDGE TO BOTTOM PCOKET SEAM - CENTRE</t>
  </si>
  <si>
    <t>C019</t>
  </si>
  <si>
    <t>KANGAROO POCKET WIDTH - ACROSS TOP EDGE</t>
  </si>
  <si>
    <t>C020</t>
  </si>
  <si>
    <t>KANGAROO POCKET WIDTH - AT WIDEST POINT</t>
  </si>
  <si>
    <t>C021</t>
  </si>
  <si>
    <t>KANGAROO POCKET WIDTH - AT HEM TRIM SEAM</t>
  </si>
  <si>
    <t>C022</t>
  </si>
  <si>
    <t>KANAGROO POCKET OPENING - STRAIGHT</t>
  </si>
  <si>
    <t>C028</t>
  </si>
  <si>
    <t>CUFF TRIM CHANNEL DEPTH</t>
  </si>
  <si>
    <t>C029</t>
  </si>
  <si>
    <t>METAL BAR PLACEMENT - FROM SS LHSW - HEM</t>
  </si>
  <si>
    <t>C030</t>
  </si>
  <si>
    <t>METAL BAR PLACEMENT - FROM TOP EDGE WELT POCKET</t>
  </si>
  <si>
    <t>C031</t>
  </si>
  <si>
    <t>METAL BAR PLACEMENT - FROM TOP EDGE KAGAROO POCKET</t>
  </si>
  <si>
    <t>C032</t>
  </si>
  <si>
    <t>C033</t>
  </si>
  <si>
    <t>C038</t>
  </si>
  <si>
    <t>C039</t>
  </si>
  <si>
    <t>C040</t>
  </si>
  <si>
    <t>FRONT YOKE DEPTH - SNP TO YOKE SEAM</t>
  </si>
  <si>
    <t>C041</t>
  </si>
  <si>
    <t>BACK YOKE - FROM CB TO YOKE SEAM</t>
  </si>
  <si>
    <t>C042</t>
  </si>
  <si>
    <t>CHEST POCKET POSITION FROM SNP</t>
  </si>
  <si>
    <t>C043</t>
  </si>
  <si>
    <t>CHEST POCKET OPENING WIDTH - ALONG TOP EDGE</t>
  </si>
  <si>
    <t>C044</t>
  </si>
  <si>
    <t>CHEST POCKET WIDTH - ALONG BOTTOM EDGE</t>
  </si>
  <si>
    <t>C045</t>
  </si>
  <si>
    <t>CHEST POCKET DEPTH - TOP EDGE TO BOTTOM EDGE</t>
  </si>
  <si>
    <t>C046</t>
  </si>
  <si>
    <t>CHEST POCKET POSITION - FROM CF SEAM/PLACKET TO POCKET EDGE</t>
  </si>
  <si>
    <t>C047</t>
  </si>
  <si>
    <t>CHEST POCKET FLAP WIDTH - ALONG TOP EDGE</t>
  </si>
  <si>
    <t>C048</t>
  </si>
  <si>
    <t>CHEST POCKET FLAP DEPTH (TOP EDGE TO BOTTOM EDGE AT CENTRE POINT)</t>
  </si>
  <si>
    <t>C049</t>
  </si>
  <si>
    <t>C056</t>
  </si>
  <si>
    <t>HEM ZIP LENGTH</t>
  </si>
  <si>
    <t>C057</t>
  </si>
  <si>
    <t>SPLIT OPENING LENGTH - SPLIT/POPPER FROM HEM EDGE</t>
  </si>
  <si>
    <t>C059</t>
  </si>
  <si>
    <t>PANEL WIDTH</t>
  </si>
  <si>
    <t>C060</t>
  </si>
  <si>
    <t>VISIBLE CORD LENGTH</t>
  </si>
  <si>
    <t>C063</t>
  </si>
  <si>
    <t>CUFF ZIP LENGTH</t>
  </si>
  <si>
    <t>C064</t>
  </si>
  <si>
    <t>POPPER PLACEMENT - FROM CF NECK SEAM TO CENTRE OF POPPER</t>
  </si>
  <si>
    <t xml:space="preserve">TABLE 1 – COLOUR FASTNESS </t>
  </si>
  <si>
    <t>Colour Fastness to Washing</t>
  </si>
  <si>
    <t>BS EN ISO 105 – C06 GB/T 5713</t>
  </si>
  <si>
    <t>4 C, 4 S, 4 5 CS (Constrast)</t>
  </si>
  <si>
    <t>Washable Fabrics only, All contrast trims - Test at Care label temperature</t>
  </si>
  <si>
    <r>
      <t>✓</t>
    </r>
    <r>
      <rPr>
        <sz val="10"/>
        <color rgb="FF000000"/>
        <rFont val="Calibri"/>
        <family val="2"/>
        <scheme val="minor"/>
      </rPr>
      <t xml:space="preserve"> </t>
    </r>
  </si>
  <si>
    <t>Colour Fastness to Water</t>
  </si>
  <si>
    <t>BS EN ISO 105 – E01</t>
  </si>
  <si>
    <t>Not required on White, Cream or Ivory</t>
  </si>
  <si>
    <t>Colour Fastness to Perspiration</t>
  </si>
  <si>
    <t>BS EN ISO 105 – E04 GB/T 3922</t>
  </si>
  <si>
    <t>COLOUR FASTNES TO DRY CLEAN</t>
  </si>
  <si>
    <t xml:space="preserve">BS EN ISO 105 – D01 </t>
  </si>
  <si>
    <t>Only required for Dry Clean products</t>
  </si>
  <si>
    <t>COLOUR FASTNESS TO DRY RUB</t>
  </si>
  <si>
    <t>BS EN ISO 105 – X12 GB/T 3920</t>
  </si>
  <si>
    <t>4 S, 3-4 S</t>
  </si>
  <si>
    <t>COLOUR FASTNESS TO WET RUB</t>
  </si>
  <si>
    <t>Dry: 3-4 S</t>
  </si>
  <si>
    <t>COLOUR FASTNESS TO LIGHT - METHOD 2 (MODIFIED)</t>
  </si>
  <si>
    <t>BS EN ISO 105 – B02</t>
  </si>
  <si>
    <t>4 S</t>
  </si>
  <si>
    <t>Outerwear garments only</t>
  </si>
  <si>
    <t>COLOUR FASTNESS TO  CHLORINATED WATER</t>
  </si>
  <si>
    <t>BS EN ISO 105 E03</t>
  </si>
  <si>
    <t>4 C</t>
  </si>
  <si>
    <t>Only required on swim/beachwear products - Swimwear - 50 mg/l - Beachwear - 20 mg/l</t>
  </si>
  <si>
    <t xml:space="preserve">Colour Fastness to Sea Water </t>
  </si>
  <si>
    <t xml:space="preserve">BS EN ISO 105 E02 </t>
  </si>
  <si>
    <t>4 C, 4 S, CONTRASTS 4-5</t>
  </si>
  <si>
    <t>Only required on swim/beachwear products - Not required on white/cream</t>
  </si>
  <si>
    <t>Durability - Prints &amp; Embelishments</t>
  </si>
  <si>
    <t>Test at care label - ITS IHTM 001</t>
  </si>
  <si>
    <t>4 C, 4 S, SLIGHT CHANGE</t>
  </si>
  <si>
    <t xml:space="preserve">Required for printed fabrics including placement, pigment, plastisol, rubber expanded, glitter, flock or similar </t>
  </si>
  <si>
    <r>
      <rPr>
        <b/>
        <sz val="12"/>
        <color theme="1"/>
        <rFont val="Calibri"/>
        <family val="2"/>
        <scheme val="minor"/>
      </rPr>
      <t>MANDATORY - US MARKET</t>
    </r>
    <r>
      <rPr>
        <sz val="11"/>
        <color theme="1"/>
        <rFont val="Calibri"/>
        <family val="2"/>
        <scheme val="minor"/>
      </rPr>
      <t xml:space="preserve"> - Colour Fastness to Non-Chlorine Bleach</t>
    </r>
  </si>
  <si>
    <t xml:space="preserve">AATCC TS 001 </t>
  </si>
  <si>
    <t>Test in accordance with Care Label Instructions</t>
  </si>
  <si>
    <r>
      <rPr>
        <b/>
        <sz val="12"/>
        <color theme="1"/>
        <rFont val="Calibri"/>
        <family val="2"/>
        <scheme val="minor"/>
      </rPr>
      <t xml:space="preserve">MANDATORY - US MARKET </t>
    </r>
    <r>
      <rPr>
        <sz val="11"/>
        <color theme="1"/>
        <rFont val="Calibri"/>
        <family val="2"/>
        <scheme val="minor"/>
      </rPr>
      <t>- Colour Fastness to Chlorine Bleach</t>
    </r>
  </si>
  <si>
    <r>
      <rPr>
        <b/>
        <sz val="12"/>
        <color theme="1"/>
        <rFont val="Calibri"/>
        <family val="2"/>
        <scheme val="minor"/>
      </rPr>
      <t xml:space="preserve">CHINA MARKET ONLY </t>
    </r>
    <r>
      <rPr>
        <sz val="11"/>
        <color theme="1"/>
        <rFont val="Calibri"/>
        <family val="2"/>
        <scheme val="minor"/>
      </rPr>
      <t>- AZO DYES</t>
    </r>
  </si>
  <si>
    <t xml:space="preserve">GB/T 17592/GB/T 23344 </t>
  </si>
  <si>
    <t xml:space="preserve">Max 20 mg/kg </t>
  </si>
  <si>
    <t xml:space="preserve">Testing should include 24 restricted amines </t>
  </si>
  <si>
    <r>
      <rPr>
        <b/>
        <sz val="12"/>
        <color theme="1"/>
        <rFont val="Calibri"/>
        <family val="2"/>
        <scheme val="minor"/>
      </rPr>
      <t xml:space="preserve">CHINA MARKET ONLY </t>
    </r>
    <r>
      <rPr>
        <sz val="11"/>
        <color theme="1"/>
        <rFont val="Calibri"/>
        <family val="2"/>
        <scheme val="minor"/>
      </rPr>
      <t>- Formaldehyde</t>
    </r>
  </si>
  <si>
    <t>GB/T 2912.1</t>
  </si>
  <si>
    <t xml:space="preserve">Max 75mg/kg </t>
  </si>
  <si>
    <r>
      <rPr>
        <b/>
        <sz val="12"/>
        <color theme="1"/>
        <rFont val="Calibri"/>
        <family val="2"/>
        <scheme val="minor"/>
      </rPr>
      <t xml:space="preserve">CHINA MARKET ONLY </t>
    </r>
    <r>
      <rPr>
        <sz val="11"/>
        <color theme="1"/>
        <rFont val="Calibri"/>
        <family val="2"/>
        <scheme val="minor"/>
      </rPr>
      <t>- pH</t>
    </r>
  </si>
  <si>
    <t>GB/T 7573</t>
  </si>
  <si>
    <t>4.0 to 8.5</t>
  </si>
  <si>
    <r>
      <rPr>
        <b/>
        <sz val="12"/>
        <color theme="1"/>
        <rFont val="Calibri"/>
        <family val="2"/>
        <scheme val="minor"/>
      </rPr>
      <t xml:space="preserve">CHINA MARKET ONLY </t>
    </r>
    <r>
      <rPr>
        <sz val="11"/>
        <color theme="1"/>
        <rFont val="Calibri"/>
        <family val="2"/>
        <scheme val="minor"/>
      </rPr>
      <t>- Determination of odour</t>
    </r>
  </si>
  <si>
    <t>GB18401- 2010.Section 6.7</t>
  </si>
  <si>
    <t>No odour</t>
  </si>
  <si>
    <t>TABLE 2 – WOVEN</t>
  </si>
  <si>
    <r>
      <rPr>
        <b/>
        <sz val="12"/>
        <color theme="1"/>
        <rFont val="Calibri"/>
        <family val="2"/>
        <scheme val="minor"/>
      </rPr>
      <t>MANDATORY</t>
    </r>
    <r>
      <rPr>
        <sz val="11"/>
        <color theme="1"/>
        <rFont val="Calibri"/>
        <family val="2"/>
        <scheme val="minor"/>
      </rPr>
      <t xml:space="preserve"> - WOVEN - Fibre Composition</t>
    </r>
  </si>
  <si>
    <t>ISO 1833</t>
  </si>
  <si>
    <t>+/-3% No Tolerance for 100% composition</t>
  </si>
  <si>
    <r>
      <rPr>
        <b/>
        <sz val="12"/>
        <color theme="1"/>
        <rFont val="Calibri"/>
        <family val="2"/>
        <scheme val="minor"/>
      </rPr>
      <t xml:space="preserve">MANDATORY - </t>
    </r>
    <r>
      <rPr>
        <sz val="11"/>
        <color theme="1"/>
        <rFont val="Calibri"/>
        <family val="2"/>
        <scheme val="minor"/>
      </rPr>
      <t>WOVEN - Flammability (NETHERLANDS / SWEDEN / NORWAY)</t>
    </r>
  </si>
  <si>
    <t>ASTM D1230</t>
  </si>
  <si>
    <t>&gt;5 secs</t>
  </si>
  <si>
    <t>All Fabrics</t>
  </si>
  <si>
    <r>
      <rPr>
        <b/>
        <sz val="12"/>
        <color theme="1"/>
        <rFont val="Calibri"/>
        <family val="2"/>
        <scheme val="minor"/>
      </rPr>
      <t xml:space="preserve">MANDATORY - </t>
    </r>
    <r>
      <rPr>
        <sz val="11"/>
        <color theme="1"/>
        <rFont val="Calibri"/>
        <family val="2"/>
        <scheme val="minor"/>
      </rPr>
      <t>WOVEN - Flammability (US)</t>
    </r>
  </si>
  <si>
    <t>16 CFR 1610</t>
  </si>
  <si>
    <t>Plain and Raised Surface fabrics – class 1</t>
  </si>
  <si>
    <t>Test all fabrics which are NOT made entirely from – acrylic, modacrylic, nylon, olefin,  polyester, &amp; wool’ and whieh  are plain surface, less than 2.6 oz/yd2 (88.2 gsm) or have a raised surface.                                   Test Lab to advise if req</t>
  </si>
  <si>
    <t>WOVEN - Dimensional Stability to Washing</t>
  </si>
  <si>
    <t>BS EN ISO 5077</t>
  </si>
  <si>
    <t>+/-3% 
Viscose and blends +/-5%</t>
  </si>
  <si>
    <t>Washable garments only
Test at care label temperature</t>
  </si>
  <si>
    <t>WOVEN - Dimensional Stability to Dry Clean</t>
  </si>
  <si>
    <t>Commercial Process</t>
  </si>
  <si>
    <t>+/-3%</t>
  </si>
  <si>
    <t>If label states Dry Clean</t>
  </si>
  <si>
    <t>WOVEN - Garment Appearance Assessment - label wash</t>
  </si>
  <si>
    <t>ITS IHTM 007</t>
  </si>
  <si>
    <t>Satisfactory</t>
  </si>
  <si>
    <t>Washable garments only</t>
  </si>
  <si>
    <t>WOVEN - Resistance to Abrasion</t>
  </si>
  <si>
    <t>BS EN ISO 12947-2 - 9kPa</t>
  </si>
  <si>
    <t xml:space="preserve">10,000 – Light weight  15,000 – Medium weight  20,000 – Heavy weight   Shade change: Grade 4 at  6,000 rubs </t>
  </si>
  <si>
    <t xml:space="preserve">Not required on 100% Polyester, 100% Nylon, nightwear, underwear or fabrics less than 80 g/m² </t>
  </si>
  <si>
    <t>WOVEN - Seam Slippage</t>
  </si>
  <si>
    <t xml:space="preserve">BS EN ISO 13936-1
6mm – Seam Opening.  (3mm for contrast coloured warp/weft threads) </t>
  </si>
  <si>
    <t xml:space="preserve">80 N – Light weight
100 N – Medium weight
120 N – Heavy weight </t>
  </si>
  <si>
    <t xml:space="preserve">Supplier to submit production seam at bulk stage
Only test in non-stretch direction </t>
  </si>
  <si>
    <t>WOVEN - Seam Strength</t>
  </si>
  <si>
    <t>BS EN ISO 13935-2</t>
  </si>
  <si>
    <t xml:space="preserve">100 N – Light weight
120 N – Medium weight
180 N – Heavy weight </t>
  </si>
  <si>
    <t xml:space="preserve">Supplier to submit production seam at bulk stage - Only test in non-stretch direction </t>
  </si>
  <si>
    <t>WOVEN - Tensile Strength</t>
  </si>
  <si>
    <t>BS EN ISO 13934-2</t>
  </si>
  <si>
    <t xml:space="preserve">120 N – Light weight
170 N – Medium weight
200 N – Heavy weight </t>
  </si>
  <si>
    <t xml:space="preserve">Only test in non-stretch direction </t>
  </si>
  <si>
    <t>WOVEN - Tear Strength</t>
  </si>
  <si>
    <t>BS EN ISO 13937-1</t>
  </si>
  <si>
    <t xml:space="preserve">7 N – Light weight
10 N – Medium weight
12 N – Heavy weight </t>
  </si>
  <si>
    <t>Not required on 100% Polyester, 100% Nylon except microfiber
Only test in non-stretch direction</t>
  </si>
  <si>
    <t>WOVEN - Accelerator Pile Loss</t>
  </si>
  <si>
    <t xml:space="preserve">AATCC 93 @ 2000 rpm  Velvet/velour/velveteen –  3 mins
Corduroy – 5 Mins </t>
  </si>
  <si>
    <t xml:space="preserve">15% max. weight loss   Appearance loss negligible  </t>
  </si>
  <si>
    <t xml:space="preserve">Cut Pile fabrics only - Tested before and after cleanse. </t>
  </si>
  <si>
    <t>WOVEN - Mass per Unit Area</t>
  </si>
  <si>
    <t>BS EN 12127</t>
  </si>
  <si>
    <t>+/-5%</t>
  </si>
  <si>
    <t>WOVEN - Resistance to Pilling – Martindale</t>
  </si>
  <si>
    <t xml:space="preserve">BS EN ISO 12945-2
2000 revs
415g Load </t>
  </si>
  <si>
    <t>Grade 4</t>
  </si>
  <si>
    <t xml:space="preserve">Spun synthetic fibres &amp; blends with synthetic fibres – wool &amp; wool blends only </t>
  </si>
  <si>
    <t>WOVEN - Surface Flash</t>
  </si>
  <si>
    <t>BS 4569</t>
  </si>
  <si>
    <t>No surface flash</t>
  </si>
  <si>
    <t>Raised, brushed and pile fabrics &gt;3mm</t>
  </si>
  <si>
    <t>WOVEN - Fibre shedding</t>
  </si>
  <si>
    <t>ITS IHTM 26</t>
  </si>
  <si>
    <t>Grade 4 – Slight</t>
  </si>
  <si>
    <t>Faux fur fabrics</t>
  </si>
  <si>
    <t>WOVEN - Elasticity of fabrics</t>
  </si>
  <si>
    <t xml:space="preserve">BS EN ISO 20932-1  30
N Test Load </t>
  </si>
  <si>
    <t>5% Max @ 30 mins</t>
  </si>
  <si>
    <t>WOVEN - Snagging Resistance</t>
  </si>
  <si>
    <t xml:space="preserve">BS 8479
Snag pod method </t>
  </si>
  <si>
    <t>Grade 3-4</t>
  </si>
  <si>
    <t>WOVEN - Fibre percolation</t>
  </si>
  <si>
    <t>BS EN 15586</t>
  </si>
  <si>
    <t xml:space="preserve">Max 6 Protrusions
2700 rubs
Before and after care label wash </t>
  </si>
  <si>
    <t>Synthetic wadded / filled garment</t>
  </si>
  <si>
    <t>WOVEN - Feather migration</t>
  </si>
  <si>
    <t>BS EN 12132-1</t>
  </si>
  <si>
    <t xml:space="preserve">Max 5 Protrusions
2700 rubs
Before and after care label wash </t>
  </si>
  <si>
    <t>Feather and down filled garments only</t>
  </si>
  <si>
    <t>WOVEN - Feather and down composition</t>
  </si>
  <si>
    <t>BS EN 12934 (Labelling)
BS EN 1885 (Species)
BS EN 12131 (Composition analysis)</t>
  </si>
  <si>
    <t>As per standard</t>
  </si>
  <si>
    <t xml:space="preserve">Feather and down filled item only </t>
  </si>
  <si>
    <t>WOVEN - Cleanliness of fillings</t>
  </si>
  <si>
    <t>BS EN 12935</t>
  </si>
  <si>
    <t>Must conform</t>
  </si>
  <si>
    <t xml:space="preserve">TABLE 3 – JERSEYWEAR/KNITWEAR </t>
  </si>
  <si>
    <r>
      <rPr>
        <b/>
        <sz val="12"/>
        <color theme="1"/>
        <rFont val="Calibri"/>
        <family val="2"/>
        <scheme val="minor"/>
      </rPr>
      <t>MANDATORY</t>
    </r>
    <r>
      <rPr>
        <sz val="11"/>
        <color theme="1"/>
        <rFont val="Calibri"/>
        <family val="2"/>
        <scheme val="minor"/>
      </rPr>
      <t xml:space="preserve"> - JERSEY/KNITWEAR - Fibre Composition</t>
    </r>
  </si>
  <si>
    <r>
      <rPr>
        <b/>
        <sz val="12"/>
        <color theme="1"/>
        <rFont val="Calibri"/>
        <family val="2"/>
        <scheme val="minor"/>
      </rPr>
      <t xml:space="preserve">MANDATORY - </t>
    </r>
    <r>
      <rPr>
        <sz val="11"/>
        <color theme="1"/>
        <rFont val="Calibri"/>
        <family val="2"/>
        <scheme val="minor"/>
      </rPr>
      <t>JERSEY/KNITWEAR- Flammability (NETHERLANDS / SWEDEN / NORWAY)</t>
    </r>
  </si>
  <si>
    <r>
      <rPr>
        <b/>
        <sz val="12"/>
        <color theme="1"/>
        <rFont val="Calibri"/>
        <family val="2"/>
        <scheme val="minor"/>
      </rPr>
      <t xml:space="preserve">MANDATORY - </t>
    </r>
    <r>
      <rPr>
        <sz val="11"/>
        <color theme="1"/>
        <rFont val="Calibri"/>
        <family val="2"/>
        <scheme val="minor"/>
      </rPr>
      <t>JERSEY/KNITWEAR - Flammability (US)</t>
    </r>
  </si>
  <si>
    <t>JERSEY/KNITWEAR- Dimensional Stability to Washing</t>
  </si>
  <si>
    <t>+/-5%
 Viscose and blends +/-5%</t>
  </si>
  <si>
    <t>Washable garments only 
Test at care label temperature</t>
  </si>
  <si>
    <t>JERSEY/KNITWEAR - Dimensional Stability to Dry Clean</t>
  </si>
  <si>
    <t>JERSEY/KNITWEAR - Spirality</t>
  </si>
  <si>
    <t xml:space="preserve">ISO 16322-2 - Procedure C </t>
  </si>
  <si>
    <t>5% Maximum</t>
  </si>
  <si>
    <t>Required on a single jersey construction</t>
  </si>
  <si>
    <t>JERSEY/KNITWEAR - Garment Appearance Assessment - label wash</t>
  </si>
  <si>
    <t>IHTM ITS 007</t>
  </si>
  <si>
    <t>JERSEY/KNITWEAR - Pilling (Martindale)</t>
  </si>
  <si>
    <t>BS EN ISO 12945-2</t>
  </si>
  <si>
    <t xml:space="preserve">Grade 3-4 @1000 revs </t>
  </si>
  <si>
    <t xml:space="preserve">Not required on knitwear
Not required on fabrics constructed from 100% filament yarns
Additional assessment required at  125 &amp; 500 revs </t>
  </si>
  <si>
    <t>JERSEY/KNITWEAR - Pilling (Pill Box)</t>
  </si>
  <si>
    <t>BS EN ISO 12945-1</t>
  </si>
  <si>
    <t xml:space="preserve">Grade 3-4 @10,800 revs </t>
  </si>
  <si>
    <t xml:space="preserve">Knitwear only
Not required on fabrics constructed from 100% filament yarns </t>
  </si>
  <si>
    <t>JERSEY/KNITWEAR - Bursting Strength</t>
  </si>
  <si>
    <t>BS EN ISO 13938-2</t>
  </si>
  <si>
    <t>300 kPa</t>
  </si>
  <si>
    <t xml:space="preserve">Not required on knitwear
Required on fabrics with an elastane content of 10% or less </t>
  </si>
  <si>
    <t>JERSEY/KNITWEAR - Elasticity of fabrics</t>
  </si>
  <si>
    <t>BS EN ISO 20932-1 Method A
15 N Test Load</t>
  </si>
  <si>
    <t xml:space="preserve">Permanent deformation   10% Maximum </t>
  </si>
  <si>
    <t xml:space="preserve">Required on fabrics containing elastane
After 1 and 30 minutes </t>
  </si>
  <si>
    <t>JERSEY/KNITWEAR - Snagging</t>
  </si>
  <si>
    <t>Grade 3-4 @2000 REVS</t>
  </si>
  <si>
    <t>Required on fabrics containing filament yarns</t>
  </si>
  <si>
    <t>JERSEY/KNITWEAR - Surface Flash</t>
  </si>
  <si>
    <t>JERSEY/KNITWEAR - Fibre shedding</t>
  </si>
  <si>
    <t>TABLE 4 – DENIM</t>
  </si>
  <si>
    <r>
      <rPr>
        <b/>
        <sz val="12"/>
        <color theme="1"/>
        <rFont val="Calibri"/>
        <family val="2"/>
        <scheme val="minor"/>
      </rPr>
      <t>MANDATORY</t>
    </r>
    <r>
      <rPr>
        <sz val="11"/>
        <color theme="1"/>
        <rFont val="Calibri"/>
        <family val="2"/>
        <scheme val="minor"/>
      </rPr>
      <t xml:space="preserve"> - DENIM - Fibre Composition</t>
    </r>
  </si>
  <si>
    <r>
      <rPr>
        <b/>
        <sz val="12"/>
        <color theme="1"/>
        <rFont val="Calibri"/>
        <family val="2"/>
        <scheme val="minor"/>
      </rPr>
      <t xml:space="preserve">MANDATORY - </t>
    </r>
    <r>
      <rPr>
        <sz val="11"/>
        <color theme="1"/>
        <rFont val="Calibri"/>
        <family val="2"/>
        <scheme val="minor"/>
      </rPr>
      <t>DENIM - Flammability (NETHERLANDS / SWEDEN / NORWAY)</t>
    </r>
  </si>
  <si>
    <r>
      <rPr>
        <b/>
        <sz val="12"/>
        <color theme="1"/>
        <rFont val="Calibri"/>
        <family val="2"/>
        <scheme val="minor"/>
      </rPr>
      <t xml:space="preserve">MANDATORY - </t>
    </r>
    <r>
      <rPr>
        <sz val="11"/>
        <color theme="1"/>
        <rFont val="Calibri"/>
        <family val="2"/>
        <scheme val="minor"/>
      </rPr>
      <t>DENIM - Flammability (US)</t>
    </r>
  </si>
  <si>
    <t>DENIM - Dimensional Stability to Washing</t>
  </si>
  <si>
    <t>+/-3%
Viscose and blends +/-5%</t>
  </si>
  <si>
    <t>DENIM - Dimensional Stability to Dry Clean</t>
  </si>
  <si>
    <t>DENIM - Garment Appearance Assessment - label wash</t>
  </si>
  <si>
    <t>DENIM - Resistance to Abrasion</t>
  </si>
  <si>
    <t>BS EN ISO 12947-2
9kPa</t>
  </si>
  <si>
    <t xml:space="preserve">10,000 – Light weight
15,000 – Medium weight  20,000 – Heavy weight   Shade change: Grade 4 at  6,000 rubs </t>
  </si>
  <si>
    <t>DENIM - Seam Slippage</t>
  </si>
  <si>
    <t xml:space="preserve">80 N – Light weight       100 N – Medium weight  120 N – Heavy weight </t>
  </si>
  <si>
    <t>DENIM - Seam Strength</t>
  </si>
  <si>
    <t xml:space="preserve">100 N – Light weight     120 N – Medium weight  180 N – Heavy weight </t>
  </si>
  <si>
    <t>DENIM - Tensile Strength</t>
  </si>
  <si>
    <t xml:space="preserve">120 N – Light weight     170 N – Medium weight  200 N – Heavy weight </t>
  </si>
  <si>
    <t>DENIM - Tear Strength</t>
  </si>
  <si>
    <t xml:space="preserve">7 N – Light weight           10 N – Medium weight   12 N – Heavy weight </t>
  </si>
  <si>
    <t>DENIM - Mass per Unit Area</t>
  </si>
  <si>
    <t>DENIM - Elasticity of fabrics</t>
  </si>
  <si>
    <t>BS EN ISO 20932-1          30 N Test Load</t>
  </si>
  <si>
    <t>Elastane content only</t>
  </si>
  <si>
    <t>TABLE 5 – PROMOTIONAL CLAIMS</t>
  </si>
  <si>
    <t xml:space="preserve">Waterproof – Determination of resistance to water penetration – Hydrostatic pressure test </t>
  </si>
  <si>
    <t>BS EN ISO 811</t>
  </si>
  <si>
    <t>&gt;1500mm</t>
  </si>
  <si>
    <t xml:space="preserve">Waterproof claims only                                             Main and seams                                                     Tested before and after wash </t>
  </si>
  <si>
    <t xml:space="preserve">Water resistant/repellent – Determination of resistance to surface wetting </t>
  </si>
  <si>
    <t>BS EN ISO 4920</t>
  </si>
  <si>
    <t xml:space="preserve">As received – 4               After 3 wash – 3 </t>
  </si>
  <si>
    <t>Shower Resistant claims only                                 Tested before and after wash</t>
  </si>
  <si>
    <t xml:space="preserve">Windproof/Resistant – Determination of air permeability </t>
  </si>
  <si>
    <t>BS EN ISO 9237</t>
  </si>
  <si>
    <t xml:space="preserve">Wind Resistant - &lt;30 mm/s                    Windproof - &lt;10mm/s </t>
  </si>
  <si>
    <t>Windproof claims only                                           Tested before and after wash</t>
  </si>
  <si>
    <t xml:space="preserve">Breathable
Water vapour permeable apparel fabrics </t>
  </si>
  <si>
    <t xml:space="preserve">BS 7209 </t>
  </si>
  <si>
    <t>&gt;60%</t>
  </si>
  <si>
    <t>Breathable claims only                                           Tested before and after wash</t>
  </si>
  <si>
    <t xml:space="preserve">Quick dry </t>
  </si>
  <si>
    <t>AATCC 201</t>
  </si>
  <si>
    <t>&lt;=20min or &gt;=0.6ml/hr</t>
  </si>
  <si>
    <t xml:space="preserve">Quick dry claims only                                              Tested before and after wash  </t>
  </si>
  <si>
    <t xml:space="preserve">Wicking </t>
  </si>
  <si>
    <t>AATCC 197 Option B</t>
  </si>
  <si>
    <t>&gt;10cm</t>
  </si>
  <si>
    <t xml:space="preserve">Fabrics with wicking claims
Tested before and after wash  </t>
  </si>
  <si>
    <t xml:space="preserve">Antibacterial </t>
  </si>
  <si>
    <t>AATCC 100 Staphylococcus Aureus only</t>
  </si>
  <si>
    <t xml:space="preserve">As received - &gt;95% reduction                     After 3 washes - &gt;90% reduction  </t>
  </si>
  <si>
    <t xml:space="preserve">Anti-odour claims only  
Tested before and after 3 wash  </t>
  </si>
  <si>
    <t>Extension and Modulus
Modulus @ 40% Extension 35 N Test Load</t>
  </si>
  <si>
    <t>BS EN ISO 20932-1
Modulus @40% Extension
35 N Test Load</t>
  </si>
  <si>
    <t xml:space="preserve">Light Control: 150-250g.    Medium Control: 250-500g Firm Control: 500-750g    </t>
  </si>
  <si>
    <t>Shapewear/control garments only</t>
  </si>
  <si>
    <t>TABLE 6 – FASTENINGS AND COMPONENTS</t>
  </si>
  <si>
    <t xml:space="preserve">Touch &amp; Close fastener (e.g velcro) - Peel strength  </t>
  </si>
  <si>
    <t>BS EN 12242</t>
  </si>
  <si>
    <t xml:space="preserve">After 5 washes  0.8N/mm minimum </t>
  </si>
  <si>
    <t xml:space="preserve">Where applicable </t>
  </si>
  <si>
    <t xml:space="preserve">PRESS STUDS - Security of attachment </t>
  </si>
  <si>
    <t>EN71-1 (Tension)</t>
  </si>
  <si>
    <t>90N</t>
  </si>
  <si>
    <t xml:space="preserve">Zip Performance </t>
  </si>
  <si>
    <t>BS EN 16732</t>
  </si>
  <si>
    <t xml:space="preserve">Pass </t>
  </si>
  <si>
    <t xml:space="preserve">All Zips and Slide Fastenings must comply to relevant code of the  standards </t>
  </si>
  <si>
    <t>Corrosion Resistance of Metal Components</t>
  </si>
  <si>
    <t>BS EN ISO 22775 - Method 2</t>
  </si>
  <si>
    <t>Required on all Metal Components</t>
  </si>
  <si>
    <t>TABLE 8 – LEATHER/ SUEDE APPAREL</t>
  </si>
  <si>
    <r>
      <rPr>
        <b/>
        <sz val="12"/>
        <color theme="1"/>
        <rFont val="Calibri"/>
        <family val="2"/>
        <scheme val="minor"/>
      </rPr>
      <t xml:space="preserve">MANDATORY </t>
    </r>
    <r>
      <rPr>
        <sz val="11"/>
        <color theme="1"/>
        <rFont val="Calibri"/>
        <family val="2"/>
        <scheme val="minor"/>
      </rPr>
      <t>-LEATHER/SUEDE - Fibre Composition</t>
    </r>
  </si>
  <si>
    <t>Textile linings only if 80% or more by weight of the garment</t>
  </si>
  <si>
    <t>LEATHER/SUEDE - Dimensional Stability to Dry Clean</t>
  </si>
  <si>
    <t>Check for specialist dry clean procedures</t>
  </si>
  <si>
    <t>LEATHER/SUEDE - Garment Appearance Assessment - Dry Clean Cycle</t>
  </si>
  <si>
    <t>LEATHER/SUEDE - Tear</t>
  </si>
  <si>
    <t xml:space="preserve">BS EN ISO 3377-1 </t>
  </si>
  <si>
    <t>≥ 17 N</t>
  </si>
  <si>
    <t>LEATHER/SUEDE - Seam Strength</t>
  </si>
  <si>
    <t>BS 5131-5.13</t>
  </si>
  <si>
    <t>80 N</t>
  </si>
  <si>
    <t>Not gloves/wallets</t>
  </si>
  <si>
    <t>LEATHER/SUEDE - Buckle strength (trims)</t>
  </si>
  <si>
    <t>BS 5131-5.11</t>
  </si>
  <si>
    <t>150 N</t>
  </si>
  <si>
    <t>Belts only (Buckles on Shearling and Straps)</t>
  </si>
  <si>
    <t>LEATHER/SUEDE - Finish Adhesion</t>
  </si>
  <si>
    <t>BS EN ISO 11644</t>
  </si>
  <si>
    <t xml:space="preserve">Dry 2N/10mm               Wet 1N/10mm </t>
  </si>
  <si>
    <t>LEATHER/SUEDE - Flex Resistance</t>
  </si>
  <si>
    <t>BS EN ISO 5402</t>
  </si>
  <si>
    <t>No finish cracks @20000 cycles</t>
  </si>
  <si>
    <t>Belts only/ Straps bags</t>
  </si>
  <si>
    <t>LEATHER/SUEDE - Colour Fastness to Water</t>
  </si>
  <si>
    <t xml:space="preserve">BS EN ISO 11642 </t>
  </si>
  <si>
    <t xml:space="preserve">Change 3                  Staining 3  </t>
  </si>
  <si>
    <t>LEATHER/SUEDE - Colour Fastness to Rubbing</t>
  </si>
  <si>
    <t>BS EN ISO 11640</t>
  </si>
  <si>
    <t xml:space="preserve">Dry – Grade 3 after  50 cycles                                Wet – Grade 3 after 20 cycles </t>
  </si>
  <si>
    <t>LEATHER/SUEDE - Colour Fastness to Dry Cleaning</t>
  </si>
  <si>
    <t>BS EN ISO 105 D01</t>
  </si>
  <si>
    <t>LEATHER/SUEDE - Colour Fastness to Light</t>
  </si>
  <si>
    <t xml:space="preserve">BS EN ISO 105 B02 </t>
  </si>
  <si>
    <t>3-4</t>
  </si>
  <si>
    <t>CONSTRUCTION LOOK SHIT</t>
  </si>
  <si>
    <t>100% COTTON</t>
  </si>
  <si>
    <t>N/A</t>
  </si>
  <si>
    <t>DO NOT IRON PRINT</t>
  </si>
  <si>
    <t>WASHCARE SYMBOLS</t>
  </si>
  <si>
    <t>POLY BAG - IS CORRECT SIZE AND FOLDED IS CORRECT - PLEASE ENSURE FOLLOWED FOR BULK</t>
  </si>
  <si>
    <t>UK</t>
  </si>
  <si>
    <t>TURKEY</t>
  </si>
  <si>
    <t>PORTUGAL</t>
  </si>
  <si>
    <t>CHINA</t>
  </si>
  <si>
    <t>GBP</t>
  </si>
  <si>
    <t>USD</t>
  </si>
  <si>
    <t>EURO</t>
  </si>
  <si>
    <t>RMB</t>
  </si>
  <si>
    <t>NC</t>
  </si>
  <si>
    <t xml:space="preserve">NC </t>
  </si>
  <si>
    <t>POA</t>
  </si>
  <si>
    <t>NC§</t>
  </si>
  <si>
    <t>TABLE 7 – SOCKS</t>
  </si>
  <si>
    <r>
      <rPr>
        <b/>
        <sz val="12"/>
        <color theme="1"/>
        <rFont val="Calibri"/>
        <family val="2"/>
        <scheme val="minor"/>
      </rPr>
      <t xml:space="preserve">MANDATORY </t>
    </r>
    <r>
      <rPr>
        <sz val="11"/>
        <color theme="1"/>
        <rFont val="Calibri"/>
        <family val="2"/>
        <scheme val="minor"/>
      </rPr>
      <t>-SOCKS - Fibre Composition</t>
    </r>
  </si>
  <si>
    <r>
      <rPr>
        <b/>
        <sz val="12"/>
        <color theme="1"/>
        <rFont val="Calibri"/>
        <family val="2"/>
        <scheme val="minor"/>
      </rPr>
      <t xml:space="preserve">MANDATORY - </t>
    </r>
    <r>
      <rPr>
        <sz val="11"/>
        <color theme="1"/>
        <rFont val="Calibri"/>
        <family val="2"/>
        <scheme val="minor"/>
      </rPr>
      <t>SOCKS - Flammability (US)</t>
    </r>
  </si>
  <si>
    <t>SOCKS - Dimensional Stability to Washing</t>
  </si>
  <si>
    <t>+/-5%
Must fit appropriate size sock board before and after wash</t>
  </si>
  <si>
    <t>SOCKS - Garment Appearance Assessment - label wash</t>
  </si>
  <si>
    <t>SOCKS - Sock Abrasion</t>
  </si>
  <si>
    <t>BS EN 13770</t>
  </si>
  <si>
    <t>No Holing or Thinning @7,000 cycles</t>
  </si>
  <si>
    <t>Socks Only</t>
  </si>
  <si>
    <t>SOCKS - Slip Resistance</t>
  </si>
  <si>
    <t>TM 144: 2011</t>
  </si>
  <si>
    <t>Min 0.3</t>
  </si>
  <si>
    <t>Slipper Socks or Socks with grips</t>
  </si>
  <si>
    <t>37U.2</t>
  </si>
  <si>
    <t>TABLE 10 – LEATHER BAGS</t>
  </si>
  <si>
    <t>LEATHER BAGS - Tear</t>
  </si>
  <si>
    <t>BS EN ISO 3377-2</t>
  </si>
  <si>
    <t>≥ 20 N</t>
  </si>
  <si>
    <t>LEATHER BAGS - Seam Strength</t>
  </si>
  <si>
    <t>7 N/mm</t>
  </si>
  <si>
    <t>LEATHER BAGS - Handle Attachment/Strap</t>
  </si>
  <si>
    <t>BS 5131-5.11 or similar IHTM/Tensile method</t>
  </si>
  <si>
    <t>Small (14-22cm) - 50N
Medium (22-32cm) - 120N
Large (32cm+) - 150N</t>
  </si>
  <si>
    <t xml:space="preserve">Size of bag specimen and strap measurement (before and after testing) to be recorded on the test report. </t>
  </si>
  <si>
    <t>LEATHER BAGS - Finish Adhesion</t>
  </si>
  <si>
    <t xml:space="preserve">Dry 2N/10mm Wet 1N/10mm </t>
  </si>
  <si>
    <t>LEATHER BAGS - Colour Fastness to Water</t>
  </si>
  <si>
    <t>LEATHER BAGS - Colour Fastness to Rubbing</t>
  </si>
  <si>
    <t>LEATHER BAGS - Colour Fastness to Dry Cleaning</t>
  </si>
  <si>
    <t>LEATHER BAGS - Colour Fastness to Light</t>
  </si>
  <si>
    <t>TABLE 11– TEXTILE BAGS</t>
  </si>
  <si>
    <t>TEXTILE BAGS - Seam strength outer</t>
  </si>
  <si>
    <t xml:space="preserve">BS 5131:5.13 </t>
  </si>
  <si>
    <t xml:space="preserve">Large Min 7N/mm 
Medium Min 5N/mm 
Small Min 4N/mm </t>
  </si>
  <si>
    <t xml:space="preserve">Manufacturers seam as advised by the Technologist </t>
  </si>
  <si>
    <t>TEXTILE BAGS - Attachment Strength of strap</t>
  </si>
  <si>
    <t xml:space="preserve">BS 5131-5.11 </t>
  </si>
  <si>
    <t xml:space="preserve">Large Min 200N 
Medium Min 150N 
Small Min 100N </t>
  </si>
  <si>
    <t xml:space="preserve">Large&gt;30x30cm 
Medium&gt;15x15cm 
Small&lt;15x15cm </t>
  </si>
  <si>
    <t>TEXTILE BAGS - Durability test for handles / straps</t>
  </si>
  <si>
    <t xml:space="preserve">Intertek IHTM </t>
  </si>
  <si>
    <t xml:space="preserve">Handles to withstand 1000 cycles. </t>
  </si>
  <si>
    <t xml:space="preserve">Please specify handle to be tested 
Load the sample. Hang the tested handle, lift it up and lower it.  
Height &lt;55cm Load 5kg </t>
  </si>
  <si>
    <t>TEXTILE BAGS - Security of Trim Attachment</t>
  </si>
  <si>
    <t xml:space="preserve">BS 5131: 5.11 </t>
  </si>
  <si>
    <t>100N</t>
  </si>
  <si>
    <t>TABLE 12– SPORTS BOTTLES</t>
  </si>
  <si>
    <t>SPORTS BOTTLES - Materials and articles in contact with food Regulations - plastic</t>
  </si>
  <si>
    <t>Regulation (EU) 2020/1245
EC 1935/2004
EC 10/2011</t>
  </si>
  <si>
    <t xml:space="preserve">Materials and articles shall be manufactured in compliance with good manufacturing practice so that under normal or foreseeable conditions of use they do not transfer their constituents to food in quantities which could endanger human health, bring about an unacceptable change in the composition of the food or bring about deterioration in the organoleptic characteristics. </t>
  </si>
  <si>
    <t xml:space="preserve">SPORTS BOTTLES - Tensile Strength of Attachment </t>
  </si>
  <si>
    <t>ITS-M0028</t>
  </si>
  <si>
    <t xml:space="preserve">Shall be no visible damage and loss of operation after pulling it at 90N.  </t>
  </si>
  <si>
    <t xml:space="preserve">SPORTS BOTTLES - Water Leakage Test </t>
  </si>
  <si>
    <t xml:space="preserve">IHTM </t>
  </si>
  <si>
    <t xml:space="preserve">Shall withstand 24 hrs with 2/3 filled with water and no leakage.  </t>
  </si>
  <si>
    <t xml:space="preserve">SPORTS BOTTLES - Snap Fit Lid 
(If applicable) </t>
  </si>
  <si>
    <t xml:space="preserve">Snap fit lid shall fit onto product.  Lid shall remain attached when cup is filled with liquid and inverted. </t>
  </si>
  <si>
    <t xml:space="preserve">SPORTS BOTTLES - Dishwashing Test (If claimed) </t>
  </si>
  <si>
    <t xml:space="preserve">ITS-M0001 </t>
  </si>
  <si>
    <t xml:space="preserve">10 cycles – no breakage, discolouration or adverse effects. Load in bottom rack unless claimed top loading only. </t>
  </si>
  <si>
    <t xml:space="preserve">SPORTS BOTTLES - Effects Of Heat </t>
  </si>
  <si>
    <t xml:space="preserve">No visual change or failure after 24 hours at 100 deg C </t>
  </si>
  <si>
    <t xml:space="preserve">SPORTS BOTTLES - Effects Of Cold </t>
  </si>
  <si>
    <t xml:space="preserve">No visual change or failure after filling up with water and frozen at 0 deg C for 24 hours </t>
  </si>
  <si>
    <t xml:space="preserve">SPORTS BOTTLES - Stability Test  (Applicable to Freestanding Items) </t>
  </si>
  <si>
    <t>Actual use</t>
  </si>
  <si>
    <t>The sample shall not overbalance on a 10-degree slope in all directions. 
The sample does not wobble when placed on a flat supporting surface</t>
  </si>
  <si>
    <r>
      <rPr>
        <b/>
        <sz val="12"/>
        <color theme="1"/>
        <rFont val="Calibri"/>
        <family val="2"/>
        <scheme val="minor"/>
      </rPr>
      <t xml:space="preserve">MANDATORY - </t>
    </r>
    <r>
      <rPr>
        <sz val="11"/>
        <color theme="1"/>
        <rFont val="Calibri"/>
        <family val="2"/>
        <scheme val="minor"/>
      </rPr>
      <t xml:space="preserve">SPORTS BOTTLES </t>
    </r>
    <r>
      <rPr>
        <b/>
        <sz val="12"/>
        <color theme="1"/>
        <rFont val="Calibri"/>
        <family val="2"/>
        <scheme val="minor"/>
      </rPr>
      <t>-</t>
    </r>
    <r>
      <rPr>
        <sz val="11"/>
        <color theme="1"/>
        <rFont val="Calibri"/>
        <family val="2"/>
        <scheme val="minor"/>
      </rPr>
      <t xml:space="preserve"> †* Plastic, Polymeric Coating (US)</t>
    </r>
  </si>
  <si>
    <t xml:space="preserve">21 CFR 175, 21 CFR 177, 
21 CFR 180.22, or 21 CFR 181.32 (per plastic type) </t>
  </si>
  <si>
    <t>Food contact plastic, polymeric coating shall meet all applicable requirements prescribed by the FDA regulations</t>
  </si>
  <si>
    <r>
      <rPr>
        <b/>
        <sz val="12"/>
        <color theme="1"/>
        <rFont val="Calibri"/>
        <family val="2"/>
        <scheme val="minor"/>
      </rPr>
      <t>MANDATORY</t>
    </r>
    <r>
      <rPr>
        <sz val="11"/>
        <color theme="1"/>
        <rFont val="Calibri"/>
        <family val="2"/>
        <scheme val="minor"/>
      </rPr>
      <t xml:space="preserve"> - SPORTS BOTTLES -Bisphenol A (BPA) (US)</t>
    </r>
  </si>
  <si>
    <t xml:space="preserve">Various State Laws </t>
  </si>
  <si>
    <t xml:space="preserve">No detectable level of BPA </t>
  </si>
  <si>
    <t>TABLE 13– UMBRELLAS</t>
  </si>
  <si>
    <t xml:space="preserve">UMBRELLAS - Wind-resistance Test (Applicable if claimed) </t>
  </si>
  <si>
    <t xml:space="preserve">The fully opened umbrella should withstand wind blowing at 10m/s for 30s in horizontal and vertical positions.  The umbrella should be checked for any physical damage or loss of function. </t>
  </si>
  <si>
    <t xml:space="preserve">UMBRELLAS - Durability Test – </t>
  </si>
  <si>
    <t xml:space="preserve">ITS-M0061 </t>
  </si>
  <si>
    <t xml:space="preserve">No visible failure, physical damage and any loosening of the fixing system after 1,000 cycling tests. </t>
  </si>
  <si>
    <t xml:space="preserve">UMBRELLAS - Open/Close </t>
  </si>
  <si>
    <t xml:space="preserve">UMBRELLAS - Handle Strength  </t>
  </si>
  <si>
    <t xml:space="preserve">Shall withstand a min. of 125N pulling force. </t>
  </si>
  <si>
    <t>TABLE 14– SUNGLASSES</t>
  </si>
  <si>
    <t xml:space="preserve">Sunglasses Safety and Compliance (EU) </t>
  </si>
  <si>
    <t xml:space="preserve">Regulation (EU) 2016/425 
(PPE), EN ISO 12312-
1:2013+A1:2015 </t>
  </si>
  <si>
    <t xml:space="preserve">Sunglasses shall comply with all of the requirements of the standard, and shall bear the UKCA / CE mark </t>
  </si>
  <si>
    <t xml:space="preserve">†* Lens Impact Resistance (For each production batch) </t>
  </si>
  <si>
    <t xml:space="preserve">21 CFR 801.410 </t>
  </si>
  <si>
    <t xml:space="preserve">A statistically significant sample of lenses in sunglasses and eyeglasses from EACH PRODUCTION BATCH must not fracture. 
NOTE: The results of the testing, a description of the test method, and of the test apparatus, as well as copies of invoice(s), shipping document(s), and records of sale or distribution shall be kept and maintained for a period of 3 years. </t>
  </si>
  <si>
    <t xml:space="preserve">* Lens Impact Resistance (For prepurchase evaluation) </t>
  </si>
  <si>
    <t xml:space="preserve">With reference to 21 CFR 801.410(d)(2) </t>
  </si>
  <si>
    <t xml:space="preserve">12 lenses of sunglasses and eyeglasses shall not fracture. </t>
  </si>
  <si>
    <t>ANNEX B – ADDITIONAL REQUIREMENTS FOR CHILDRENSWEAR</t>
  </si>
  <si>
    <t xml:space="preserve">Flammability of children’s daywear (EU) </t>
  </si>
  <si>
    <t>Not less than 7 secs
3 secs flame application</t>
  </si>
  <si>
    <t>Security of attachment of buttons (EU/UK)</t>
  </si>
  <si>
    <t>PD CEN/TS 17394-1
BS EN 17394-2</t>
  </si>
  <si>
    <t>≥3 and &lt;6mm – 50N
≥6mm – 70N</t>
  </si>
  <si>
    <t>All children’s clothing under 36 months</t>
  </si>
  <si>
    <t>Security of attachment of metal mechanicall yapplied press fasteners (EU/UK)</t>
  </si>
  <si>
    <t>PD CEN/TS 17394-1
PD CEN/TS 17394-3</t>
  </si>
  <si>
    <t>Security of attachment of components except buttons and metal mechanically applied press fasteners (EU/UK)</t>
  </si>
  <si>
    <t>PD CEN/TS 17394-1
PD CEN/TS 17394-4</t>
  </si>
  <si>
    <t>Not detached</t>
  </si>
  <si>
    <t>All children’s clothing under 36 months
Not applicable to fabric, fuzz, elastic yarn or
string, however tightly packed or stuffed
component made of fabrics and/ or yarn are not
excluded.
Washed 10°C above care label and tumble dried
on the hottest setting for 90 mins.</t>
  </si>
  <si>
    <t>Cords and drawstrings (EU/UK)</t>
  </si>
  <si>
    <t>EN 14682</t>
  </si>
  <si>
    <t>Compliance – See table below in Annex
B</t>
  </si>
  <si>
    <t>Children up to the age of 14 years</t>
  </si>
  <si>
    <t>Mechanical safety and Design of children’s clothing</t>
  </si>
  <si>
    <t>PD CEN/TR 16792</t>
  </si>
  <si>
    <t>Compliance</t>
  </si>
  <si>
    <t>Drawstrings in Children’s Upper Outerwear</t>
  </si>
  <si>
    <t>16 CFR 1120</t>
  </si>
  <si>
    <t>Lead in Paint</t>
  </si>
  <si>
    <t>16 CFR 1303</t>
  </si>
  <si>
    <t>Children up to the age of 12 years</t>
  </si>
  <si>
    <t>Phthalates</t>
  </si>
  <si>
    <t>16 CFR 1307</t>
  </si>
  <si>
    <t>Children up to and including 3 years</t>
  </si>
  <si>
    <t>Small Parts</t>
  </si>
  <si>
    <t>16 CFR 1501</t>
  </si>
  <si>
    <t>Children under 3 years</t>
  </si>
  <si>
    <t>Sharp Edges and Points</t>
  </si>
  <si>
    <t>16 CFR 1500.48, .49</t>
  </si>
  <si>
    <t>Children under 8 years</t>
  </si>
  <si>
    <t>Abuse Test</t>
  </si>
  <si>
    <t>16 CFR 1500.50</t>
  </si>
  <si>
    <t>Lead Content</t>
  </si>
  <si>
    <t>16 CFR 1500.91</t>
  </si>
  <si>
    <t>Children up to and including 12 years</t>
  </si>
  <si>
    <t>Flammability of Children’s Sleepwear</t>
  </si>
  <si>
    <t>16 CFR 1615
16 CFR 1616</t>
  </si>
  <si>
    <t>1615: Up to size 6X
1616: Size 7 to 14</t>
  </si>
  <si>
    <t>Safety Technical Code for Textile Products</t>
  </si>
  <si>
    <t>China GB 18401</t>
  </si>
  <si>
    <t>Must comply</t>
  </si>
  <si>
    <t>Safety Technical Code for Infants and Children Textile Products</t>
  </si>
  <si>
    <t>China GB 31701</t>
  </si>
  <si>
    <t>TURK - USD</t>
  </si>
  <si>
    <t>ENG - GBP</t>
  </si>
  <si>
    <t>PORT - EURO</t>
  </si>
  <si>
    <t>CHI - RMB</t>
  </si>
  <si>
    <t>NOTE: PRICES ARE JUST A BASE FOR COSTING - PLEASE SUBMIT A QUOTE FOR EXACT TESTING NEEDED FOR APPROVAL - PLEASE ENSURE YOU SPLIT THIS ACROSS THE MOQ FOR EACH STYLE.
INTERTEK ARE OUR NOMINATED TEST HOUSE AND BELOW ARE REDUCED COSTS - IF YOU ARE ABLE TO DO INHOUSE TESTING OR PREFER TO USE YOUR OWN TESTING HOUSE PARTNER PLEASE CONFIRM WITH YOUR RELEVANT GARMENT TECHNOLOGIST</t>
  </si>
  <si>
    <t>AD1</t>
  </si>
  <si>
    <t>AD2</t>
  </si>
  <si>
    <t>AD3</t>
  </si>
  <si>
    <t>AD4</t>
  </si>
  <si>
    <t>AD5</t>
  </si>
  <si>
    <t>AD6</t>
  </si>
  <si>
    <t>AD7</t>
  </si>
  <si>
    <t>AD8</t>
  </si>
  <si>
    <t>AD9</t>
  </si>
  <si>
    <t>AD10</t>
  </si>
  <si>
    <t>AD11</t>
  </si>
  <si>
    <t>AD12</t>
  </si>
  <si>
    <t>AD13</t>
  </si>
  <si>
    <t>AD14</t>
  </si>
  <si>
    <t>AD15</t>
  </si>
  <si>
    <t>AD16</t>
  </si>
  <si>
    <t>AD17</t>
  </si>
  <si>
    <t>AD18</t>
  </si>
  <si>
    <t>AD19</t>
  </si>
  <si>
    <t>AD20</t>
  </si>
  <si>
    <t>AD21</t>
  </si>
  <si>
    <t>AD22</t>
  </si>
  <si>
    <t>GREY FOR YOUR ADDED MEASUREMENTS - YOU CODE SHOULD BE AD FOR ADDITIONAL</t>
  </si>
  <si>
    <t>TOTAL:</t>
  </si>
  <si>
    <t>BODY WIDTH - 7CM ABOVE RIB SEAM - RELAXED</t>
  </si>
  <si>
    <t xml:space="preserve">COLLAR STAND DEPTH - AT CF </t>
  </si>
  <si>
    <t>COLLAR POINT LENGTH</t>
  </si>
  <si>
    <t>SHOULDER LENGTH - ALONG SHOULDER SEAM - SET IN SLEEVE</t>
  </si>
  <si>
    <t>SHOULDER LENGTH - ALONG SHOULDER SEAM - DROP SHOULDER</t>
  </si>
  <si>
    <t>CROSS FRONT - DROP - 16CM BELOW SNP STRAIGHT</t>
  </si>
  <si>
    <t>CROSS FRONT - STANDARD - 20CM BELOW SNP STRAIGHT</t>
  </si>
  <si>
    <t>CROSS FRONT - DROP - 20CM BELOW SNP STRAIGHT</t>
  </si>
  <si>
    <t>CROSS BACK - STANDARD - 20CM BELOW SNP STRAIGHT</t>
  </si>
  <si>
    <t>CROSS BACK - DROP - 20CM BELOW SNP STRAIGHT</t>
  </si>
  <si>
    <t>A047</t>
  </si>
  <si>
    <t>A048</t>
  </si>
  <si>
    <t>A049</t>
  </si>
  <si>
    <t>A050</t>
  </si>
  <si>
    <t>A051</t>
  </si>
  <si>
    <t>HOOD TOTAL CURVE LENGTH - CB SEAM TO PEAK ALONG CURVE</t>
  </si>
  <si>
    <t>A052</t>
  </si>
  <si>
    <t>HOOD PEAK WIDTH</t>
  </si>
  <si>
    <t>A053</t>
  </si>
  <si>
    <t>HOOD PEAK DEPTH</t>
  </si>
  <si>
    <t>A054</t>
  </si>
  <si>
    <t>HOOD PANEL WIDTH AT CF</t>
  </si>
  <si>
    <t>A055</t>
  </si>
  <si>
    <t>HOOD PANEL WIDTH AT CB</t>
  </si>
  <si>
    <t>A056</t>
  </si>
  <si>
    <t>CHIN GUARD DEPTH</t>
  </si>
  <si>
    <t>A057</t>
  </si>
  <si>
    <t>A058</t>
  </si>
  <si>
    <t>HEM AT SIDE SEAM FROM HEM AT CF - IMAGINARY LINE AT CF HEM LEVEL</t>
  </si>
  <si>
    <t>A059</t>
  </si>
  <si>
    <t>BACK BODICE SIDE PANEL WIDTH - FROM SIDE SEAM TO PANEL SEAM</t>
  </si>
  <si>
    <t>A060</t>
  </si>
  <si>
    <t>SIDE PANEL WIDTH - TOTAL</t>
  </si>
  <si>
    <t>A061</t>
  </si>
  <si>
    <t>PLACKET WIDTH</t>
  </si>
  <si>
    <t>A062</t>
  </si>
  <si>
    <t>PLACKET LENGTH</t>
  </si>
  <si>
    <t>A063</t>
  </si>
  <si>
    <t>ZIP GUARD WIDTH</t>
  </si>
  <si>
    <t>C002</t>
  </si>
  <si>
    <t>DRAW CORD VISIBLE LENGTH - FROM OPENING TO TIP</t>
  </si>
  <si>
    <t>C003</t>
  </si>
  <si>
    <t>BACK POCKET WIDTH - ALONG TOP EDGE</t>
  </si>
  <si>
    <t>C004</t>
  </si>
  <si>
    <t>BACK POCKET WIDTH - AT WIDEST POINT</t>
  </si>
  <si>
    <t>C005</t>
  </si>
  <si>
    <t>BACK POCKET WIDTH - AT POCKET BASE</t>
  </si>
  <si>
    <t>C006</t>
  </si>
  <si>
    <t>BACK POCKET DEPTH - AT CENTRE FROM TOP EDGE TO BOTTOM SEAM</t>
  </si>
  <si>
    <t>C007</t>
  </si>
  <si>
    <t>BACK POCKET POSITION - FROM WB TO TOP EDGE</t>
  </si>
  <si>
    <t>C008</t>
  </si>
  <si>
    <t>BACK POCKET POISITON - FROM CB SEAM TO TOP EDGE POCKET</t>
  </si>
  <si>
    <t>C009</t>
  </si>
  <si>
    <t>BACK POCKET POISITON - FROM CB SEAM TO BOTTOM EDGE POCKET</t>
  </si>
  <si>
    <t>C010</t>
  </si>
  <si>
    <t>SLIT POCKET OPENING - ALONG WAISTBAND SEAM</t>
  </si>
  <si>
    <t>SLIT POCKET OPENING - ALONG SIDE SEAM</t>
  </si>
  <si>
    <t xml:space="preserve">HAND WELT POCKET OPENING - ALONG OPENING </t>
  </si>
  <si>
    <t>C017</t>
  </si>
  <si>
    <t>HAND POCKET BAG DEPTH</t>
  </si>
  <si>
    <t>HAND POCKET BAG WIDTH </t>
  </si>
  <si>
    <t>SIDE SEAM POCKET POSITION FROM ARMHOLE SEAM</t>
  </si>
  <si>
    <t>SIDE SEAM POCKET OPENING LENGTH</t>
  </si>
  <si>
    <t>C023</t>
  </si>
  <si>
    <t>BACK POCKET BAG DEPTH </t>
  </si>
  <si>
    <t>C024</t>
  </si>
  <si>
    <t>BACK WELT POCKET WIDTH</t>
  </si>
  <si>
    <t>C025</t>
  </si>
  <si>
    <t>C026</t>
  </si>
  <si>
    <t>C027</t>
  </si>
  <si>
    <t>YOKE DEPTH - AT CB FROM WAIST SEAM TO POINT</t>
  </si>
  <si>
    <t>YOKE DEPTH - AT SS FROM WAIST SEAM TO YOKE SEAM</t>
  </si>
  <si>
    <t>BELT LOOP LENGTH</t>
  </si>
  <si>
    <t>BELT LOOP WIDTH</t>
  </si>
  <si>
    <t>C034</t>
  </si>
  <si>
    <t>TOTAL BELT LOOPS</t>
  </si>
  <si>
    <t>C035</t>
  </si>
  <si>
    <t>C036</t>
  </si>
  <si>
    <t>C037</t>
  </si>
  <si>
    <t>ARTWORK/PRINT PLACEMENT - FROM SNP TO TOP OF PRINT (FRONT TOP) (LHSAW)</t>
  </si>
  <si>
    <t>ARTWORK/PRINT PLACEMENT - FROM SNP TO TOP OF PRINT (FRONT TOP) (RHSAW)</t>
  </si>
  <si>
    <t>2ND ARTWORK/PRINT PLACEMENT - FROM SNP TO TOP OF PRINT (FRONT TOP) (LHSAW)</t>
  </si>
  <si>
    <t>2ND ARTWORK/PRINT PLACEMENT - FROM SNP TO TOP OF PRINT (FRONT TOP) (RHSAW)</t>
  </si>
  <si>
    <t>ARTWORK/PRINT PLACMENT - FROM CB NECK SEAM TO TOP OF PRINT (BACK TOP)</t>
  </si>
  <si>
    <t>ARTWORK/PRINT PLACEMENT - FROM CF NECK SEAM  TO TOP OF PRINT (FRONT TOP)</t>
  </si>
  <si>
    <t>ARTWORK/PRINT PLACEMENT - FROM HEM SEAM TO BOTTOM OF ARTWORK (FRONT LEGWEAR)</t>
  </si>
  <si>
    <t>ARTWORK/PRINT PLACEMENT - FROM SS (FRONT LEG WEAR) (LHSAW)</t>
  </si>
  <si>
    <t>ARTWORK/PRINT PLACEMENT - FROM SS (FRONT LEG WEAR) (RHSAW)</t>
  </si>
  <si>
    <t>ARTWORK/PRINT PLACEEMENT - FROM WAIST SEAM TO TOP OF PRINT (FRONT LEGWEAR)</t>
  </si>
  <si>
    <t>ARTWORK/PRINT PLACEEMENT - FROM WAIST SEAM TO TOP OF PRINT (BACK LEGWEAR)</t>
  </si>
  <si>
    <t>C050</t>
  </si>
  <si>
    <t>ARTWORK/'PRINT LENGTH - TOP OF PRINT TO BOTTOM (LHSAW)</t>
  </si>
  <si>
    <t>C051</t>
  </si>
  <si>
    <t>ARTWORK/PRINT WIDTH - TOTAL PRINT WIDTH - EDGE TO EDGE (LHSAW)</t>
  </si>
  <si>
    <t>C052</t>
  </si>
  <si>
    <t>ARTWORK/'PRINT LENGTH - TOP OF PRINT TO BOTTOM (RHSAW)</t>
  </si>
  <si>
    <t>C053</t>
  </si>
  <si>
    <t>ARTWORK/PRINT WIDTH - TOTAL PRINT WIDTH - EDGE TO EDGE (RHSAW)</t>
  </si>
  <si>
    <t>C054</t>
  </si>
  <si>
    <t>ARTWORK/PRINT PLACEMENT - FROM FRONT OPENING EDGE TO ARTWORK/PRINT (LHSAW)</t>
  </si>
  <si>
    <t>C055</t>
  </si>
  <si>
    <t>ARTWORK/PRINT PLACEMENT - FROM FRONT OPENING EDGE TO ARTWORK/PRINT (RHSAW)</t>
  </si>
  <si>
    <t>ARTWORK/PRINT PLACEMENT - FROM FRONT CROWN TO TOP OF PRINT</t>
  </si>
  <si>
    <t>ARTWORK/PRINT PLACEMENT - FROM CUFF SEAM (LHSAW)</t>
  </si>
  <si>
    <t>C058</t>
  </si>
  <si>
    <t>ARTWORK/PRINT PLACEMENT - FROM CUFF SEAM (RHSAW)</t>
  </si>
  <si>
    <t>ARTWORK/PRINT PLACEMENT - FROM CF HOOD FACING CHANNEL SEAM</t>
  </si>
  <si>
    <t>ARTWORK/PRINT PLACEMENT - FROM HEM EDGE TO BOTTOM OF ARTWORK</t>
  </si>
  <si>
    <t>C061</t>
  </si>
  <si>
    <t>FRONT LEG ARTWORK PLACEMENT FROM HEM EDGE - (LHSAW)</t>
  </si>
  <si>
    <t>C062</t>
  </si>
  <si>
    <t>FRONT LEG ARTWORK PLACEMENT FROM SIDE SEAM - (LHSAW)</t>
  </si>
  <si>
    <t>FRONT LEG ARTWORK PLACEMENT FROM HEM EDGE - (RHSAW)</t>
  </si>
  <si>
    <t>FRONT LEG ARTWORK PLACEMENT FROM SIDE SEAM - (RHSAW)</t>
  </si>
  <si>
    <t>C065</t>
  </si>
  <si>
    <t>C066</t>
  </si>
  <si>
    <t>C067</t>
  </si>
  <si>
    <t>C068</t>
  </si>
  <si>
    <t>C069</t>
  </si>
  <si>
    <t>C070</t>
  </si>
  <si>
    <t>C071</t>
  </si>
  <si>
    <t>C072</t>
  </si>
  <si>
    <t>CHEST POCKET POSITION - FROM CF OPENING EDGE</t>
  </si>
  <si>
    <t>C073</t>
  </si>
  <si>
    <t>C074</t>
  </si>
  <si>
    <t>C075</t>
  </si>
  <si>
    <t>CHEST POCKET FLAP DEPTH - (TOP EDGE TO BOTTOM EDGE ALONG FLAP EDGES/ SHORTEST SIDE)</t>
  </si>
  <si>
    <t>C076</t>
  </si>
  <si>
    <t>THIGH POCKET POSITION - FROM CROTCH POINT</t>
  </si>
  <si>
    <t>C077</t>
  </si>
  <si>
    <t>THIGH POCKET WIDTH</t>
  </si>
  <si>
    <t>C078</t>
  </si>
  <si>
    <t>THIGH POCKET WIDTH - EDGE TO EDGE</t>
  </si>
  <si>
    <t>C079</t>
  </si>
  <si>
    <t>LOWER POCKET POSITION - FROM BASE TO THIGH POCKET</t>
  </si>
  <si>
    <t>C080</t>
  </si>
  <si>
    <t>LOWER POCKET WIDTH - EDGE TO EDGE</t>
  </si>
  <si>
    <t>C081</t>
  </si>
  <si>
    <t>LOWER POCKET LENGTH - TOP EDGE TO BOTTOM EDGE</t>
  </si>
  <si>
    <t>C082</t>
  </si>
  <si>
    <t>2ND POCKET POSITION - FROM BASE TO THIGH POCKET</t>
  </si>
  <si>
    <t>C083</t>
  </si>
  <si>
    <t>2ND POCKET WIDTH - EDGE TO EDGE</t>
  </si>
  <si>
    <t>C084</t>
  </si>
  <si>
    <t>2ND POCKET LENGTH - TOP EDGE TO BOTTOM EDGE</t>
  </si>
  <si>
    <t>C085</t>
  </si>
  <si>
    <t>3RD POCKET POSITION - FROM BASE TO THIGH POCKET</t>
  </si>
  <si>
    <t>C086</t>
  </si>
  <si>
    <t>3RD POCKET WIDTH - EDGE TO EDGE</t>
  </si>
  <si>
    <t>C087</t>
  </si>
  <si>
    <t>3RD POCKET LENGTH - TOP EDGE TO BOTTOM EDGE</t>
  </si>
  <si>
    <t>C088</t>
  </si>
  <si>
    <t>C089</t>
  </si>
  <si>
    <t>C090</t>
  </si>
  <si>
    <t>SIDE SPLIT LENGTH - FROM HEM/CUFF</t>
  </si>
  <si>
    <t>C091</t>
  </si>
  <si>
    <t>BOTTOM POPPER POSITION FROM HEM EDGE</t>
  </si>
  <si>
    <t>C092</t>
  </si>
  <si>
    <t>C093</t>
  </si>
  <si>
    <t>C094</t>
  </si>
  <si>
    <t>GODET WIDTH</t>
  </si>
  <si>
    <t>C095</t>
  </si>
  <si>
    <t>GODET LENGTH</t>
  </si>
  <si>
    <t>C096</t>
  </si>
  <si>
    <t>C097</t>
  </si>
  <si>
    <t>C098</t>
  </si>
  <si>
    <t>HEM TAB LENGTH - FROM SIDE SEAM TO EDGE</t>
  </si>
  <si>
    <t>C099</t>
  </si>
  <si>
    <t>HEM TAB WIDTH - FROM  TOP EDGE TO BOTTOM EDGE OF TAB</t>
  </si>
  <si>
    <t>C100</t>
  </si>
  <si>
    <t>HEM 1ST MALE POPPER POSITION FROM SIDE SEAM</t>
  </si>
  <si>
    <t>C101</t>
  </si>
  <si>
    <t>HEM 2ND MALE POPPER POSITION FROM SIDE SEAM</t>
  </si>
  <si>
    <t>C102</t>
  </si>
  <si>
    <t>1ST POPPER/BUTTON POISITION FROM SNP</t>
  </si>
  <si>
    <t>C103</t>
  </si>
  <si>
    <t>BRANDED TAB POSITION FROM SIDE SEAM</t>
  </si>
  <si>
    <t>C104</t>
  </si>
  <si>
    <t>INTERNAL POCKET DEPTH (FROM SEAM TO POCKET HEM)</t>
  </si>
  <si>
    <t>C105</t>
  </si>
  <si>
    <t>INTERNAL POCKET WIDTH (AT WIDEST POINT EDGE TO EDGE)</t>
  </si>
  <si>
    <t>C106</t>
  </si>
  <si>
    <t>INTERNAL POCKET LAP OVER FLAT DEPTH (SEAM TO EDGE)</t>
  </si>
  <si>
    <t>C107</t>
  </si>
  <si>
    <t>HEM STEP</t>
  </si>
  <si>
    <t>COPY AND PASTE FROM SPEC</t>
  </si>
  <si>
    <t>C108</t>
  </si>
  <si>
    <t>FIXED PANEL WIDTH AT HEM (SEAM TO CF SEAM) (ONE SIDE - BOTH SIDES TO MATCH)</t>
  </si>
  <si>
    <t>SLEEVE GAUNTLET WIDTH</t>
  </si>
  <si>
    <t xml:space="preserve">SLEEVE GUANTLET LENGTH - FROM CUFF SEAM TO GAUNTLET OPENING </t>
  </si>
  <si>
    <t xml:space="preserve">SLEEVE GAUNTLET TOTAL LENGTH - FROM CUFF SEAM TO END </t>
  </si>
  <si>
    <t>C109</t>
  </si>
  <si>
    <t>C110</t>
  </si>
  <si>
    <t>C111</t>
  </si>
  <si>
    <t>C112</t>
  </si>
  <si>
    <t>C113</t>
  </si>
  <si>
    <t>SLEEVE SLIT OPENING AT CUFF TOTAL LENGTH - FROM CUFF EDGE TO SLEEVE SLIT OPENING</t>
  </si>
  <si>
    <t>SLEEVE SLIT OPENING AT CUFF LENGTH - FROM CUFF SEAM TO SLEEVE SLIT OPENING</t>
  </si>
  <si>
    <t>SEAMS ARE NEAT - PLEASE MAINITAIN AND ENSURE CORRECT TENSION AND THREAD ARE USED</t>
  </si>
  <si>
    <t>PLEASE REVIEW TESTING REQUIREMENTS IN PREPERATION FOR PO PLACEMENT</t>
  </si>
  <si>
    <t>2 X SMS SAMPLES</t>
  </si>
  <si>
    <t>3 X SMS SAMPLES</t>
  </si>
  <si>
    <t>BODY WIDTH - 4CM ABOVE RIB SEAM - RELAXED</t>
  </si>
  <si>
    <t>BODY WIDTH - 3CM ABOVE RIB SEAM - RELAXED</t>
  </si>
  <si>
    <t>A064</t>
  </si>
  <si>
    <t>A065</t>
  </si>
  <si>
    <t>SLEEVE WIDTH - 4CM UP FROM CUFF SEAM - STRAIGHT</t>
  </si>
  <si>
    <t>SLEEVE WIDTH - 6CM UP FROM CUFF SEAM - STRAIGHT</t>
  </si>
  <si>
    <t>A066</t>
  </si>
  <si>
    <t>A067</t>
  </si>
  <si>
    <t>RJ5L</t>
  </si>
  <si>
    <t>TBC</t>
  </si>
  <si>
    <t>SC25</t>
  </si>
  <si>
    <t>XXS-4XL</t>
  </si>
  <si>
    <t>LS RETRO FOOTBALL TOP</t>
  </si>
  <si>
    <t>VỊ TRÍ ĐO</t>
  </si>
  <si>
    <t>NGANG NGỰC DƯỚI NÁCH 2.5CM</t>
  </si>
  <si>
    <t>NGANG LAI - ĐO ÊM</t>
  </si>
  <si>
    <t>DÀI ÁO TỪ ĐỈNH VAI XUỐNG</t>
  </si>
  <si>
    <t>DÀI ÁO TỪ ĐINH VAI XUỐNG</t>
  </si>
  <si>
    <t>TO BẢN LAI</t>
  </si>
  <si>
    <t>RỘNG CỔ</t>
  </si>
  <si>
    <t xml:space="preserve">HẠ CỔ TRƯỚC TỪ ĐỈNH VAI </t>
  </si>
  <si>
    <t>HẠ CỔ SAU TỪ ĐỈNH VAI</t>
  </si>
  <si>
    <t>TO BẢN CỔ - TẠI GIỮA CỔ SAU</t>
  </si>
  <si>
    <t>DÀI LÁ CỔ</t>
  </si>
  <si>
    <t>DÀI TRỤ</t>
  </si>
  <si>
    <t>VAI CON</t>
  </si>
  <si>
    <t>NGANG VAI</t>
  </si>
  <si>
    <t>HẠ TRƯỚC TỪ ĐỈNH VAI XUỐNG 16CM</t>
  </si>
  <si>
    <t>DÀI SAU TỪ ĐỈNH VAI XUỐNG 16CM</t>
  </si>
  <si>
    <t>RỘNG NÁCH</t>
  </si>
  <si>
    <t>RỘNG BẮP TAY DƯỚI NÁCH 2.5CM</t>
  </si>
  <si>
    <t>RỘNG KHUỶA TAY DƯỚI NÁCH 21CM</t>
  </si>
  <si>
    <t>DÀI TAY</t>
  </si>
  <si>
    <t>RỘNG TAY TỪ ĐƯỜNG TRA CỬA TAY LEN 4CM</t>
  </si>
  <si>
    <t>CỬA TAY</t>
  </si>
  <si>
    <t>TO BẢN CỬA TAY</t>
  </si>
  <si>
    <t>ĐỊNH VỊ HÌNH IN / THÊU TỪ ĐỈNH VAI ĐẾN ĐIỂM CAO NHẤT</t>
  </si>
  <si>
    <t>ĐỊNH VỊ HÌNH IN / THÊU TỪ ĐƯỜNG MAY GIỮA CỔ TRƯỚC ĐẾN ĐIỂM CAO NHẤT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</si>
</sst>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809]* #,##0.00_-;\-[$£-809]* #,##0.00_-;_-[$£-809]* &quot;-&quot;??_-;_-@_-"/>
    <numFmt numFmtId="165" formatCode="_([$$-409]* #,##0.00_);_([$$-409]* \(#,##0.00\);_([$$-409]* &quot;-&quot;??_);_(@_)"/>
    <numFmt numFmtId="166" formatCode="_([$€-2]\ * #,##0.00_);_([$€-2]\ * \(#,##0.00\);_([$€-2]\ * &quot;-&quot;??_);_(@_)"/>
    <numFmt numFmtId="167" formatCode="_ [$¥-804]* #,##0.00_ ;_ [$¥-804]* \-#,##0.00_ ;_ [$¥-804]* &quot;-&quot;??_ ;_ @_ "/>
  </numFmts>
  <fonts count="7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sz val="11"/>
      <name val="Calibri"/>
      <family val="2"/>
      <scheme val="minor"/>
    </font>
    <font>
      <b/>
      <sz val="11"/>
      <color rgb="FFFF0000"/>
      <name val="Calibri"/>
      <family val="2"/>
      <scheme val="minor"/>
    </font>
    <font>
      <b/>
      <sz val="11"/>
      <color rgb="FF00B050"/>
      <name val="Calibri"/>
      <family val="2"/>
      <scheme val="minor"/>
    </font>
    <font>
      <b/>
      <sz val="11"/>
      <name val="Calibri"/>
      <family val="2"/>
      <scheme val="minor"/>
    </font>
    <font>
      <b/>
      <sz val="12"/>
      <color theme="1"/>
      <name val="Calibri"/>
      <family val="2"/>
      <scheme val="minor"/>
    </font>
    <font>
      <b/>
      <u/>
      <sz val="22"/>
      <color theme="1"/>
      <name val="Calibri"/>
      <family val="2"/>
      <scheme val="minor"/>
    </font>
    <font>
      <b/>
      <u/>
      <sz val="18"/>
      <color theme="1"/>
      <name val="Calibri"/>
      <family val="2"/>
      <scheme val="minor"/>
    </font>
    <font>
      <b/>
      <sz val="14"/>
      <color theme="1"/>
      <name val="Calibri"/>
      <family val="2"/>
      <scheme val="minor"/>
    </font>
    <font>
      <sz val="11"/>
      <color rgb="FF000000"/>
      <name val="Calibri"/>
      <family val="2"/>
      <scheme val="minor"/>
    </font>
    <font>
      <b/>
      <u/>
      <sz val="11"/>
      <color theme="1"/>
      <name val="Calibri"/>
      <family val="2"/>
      <scheme val="minor"/>
    </font>
    <font>
      <sz val="14"/>
      <color theme="1"/>
      <name val="Calibri"/>
      <family val="2"/>
      <scheme val="minor"/>
    </font>
    <font>
      <b/>
      <u/>
      <sz val="11"/>
      <color indexed="8"/>
      <name val="Calibri"/>
      <family val="2"/>
    </font>
    <font>
      <b/>
      <sz val="16"/>
      <color theme="1"/>
      <name val="Calibri"/>
      <family val="2"/>
      <scheme val="minor"/>
    </font>
    <font>
      <b/>
      <sz val="12"/>
      <name val="Calibri"/>
      <family val="2"/>
      <scheme val="minor"/>
    </font>
    <font>
      <b/>
      <sz val="10"/>
      <color theme="1"/>
      <name val="Calibri"/>
      <family val="2"/>
      <scheme val="minor"/>
    </font>
    <font>
      <b/>
      <sz val="11"/>
      <color theme="3" tint="0.39997558519241921"/>
      <name val="Calibri"/>
      <family val="2"/>
      <scheme val="minor"/>
    </font>
    <font>
      <sz val="11"/>
      <color theme="3" tint="0.39997558519241921"/>
      <name val="Calibri"/>
      <family val="2"/>
      <scheme val="minor"/>
    </font>
    <font>
      <sz val="10"/>
      <color theme="1"/>
      <name val="Calibri"/>
      <family val="2"/>
      <scheme val="minor"/>
    </font>
    <font>
      <sz val="10"/>
      <name val="Calibri"/>
      <family val="2"/>
      <scheme val="minor"/>
    </font>
    <font>
      <sz val="8"/>
      <name val="Calibri"/>
      <family val="2"/>
      <scheme val="minor"/>
    </font>
    <font>
      <b/>
      <sz val="10"/>
      <color theme="0"/>
      <name val="Calibri"/>
      <family val="2"/>
      <scheme val="minor"/>
    </font>
    <font>
      <sz val="9"/>
      <color rgb="FF7030A0"/>
      <name val="Calibri"/>
      <family val="2"/>
      <scheme val="minor"/>
    </font>
    <font>
      <sz val="11"/>
      <color rgb="FFFF0000"/>
      <name val="Calibri"/>
      <family val="2"/>
      <scheme val="minor"/>
    </font>
    <font>
      <sz val="11"/>
      <color theme="0"/>
      <name val="Calibri"/>
      <family val="2"/>
      <scheme val="minor"/>
    </font>
    <font>
      <sz val="11"/>
      <color rgb="FF7030A0"/>
      <name val="Calibri"/>
      <family val="2"/>
      <scheme val="minor"/>
    </font>
    <font>
      <b/>
      <sz val="11"/>
      <color rgb="FF000000"/>
      <name val="Calibri"/>
      <family val="2"/>
      <scheme val="minor"/>
    </font>
    <font>
      <b/>
      <sz val="11"/>
      <color rgb="FF130C0E"/>
      <name val="Calibri"/>
      <family val="2"/>
      <scheme val="minor"/>
    </font>
    <font>
      <b/>
      <sz val="14"/>
      <color rgb="FF130C0E"/>
      <name val="Calibri"/>
      <family val="2"/>
      <scheme val="minor"/>
    </font>
    <font>
      <sz val="10"/>
      <color rgb="FF000000"/>
      <name val="Wingdings"/>
      <charset val="2"/>
    </font>
    <font>
      <sz val="10"/>
      <color rgb="FF000000"/>
      <name val="Calibri"/>
      <family val="2"/>
      <scheme val="minor"/>
    </font>
    <font>
      <sz val="12"/>
      <color rgb="FF000000"/>
      <name val="Calibri"/>
      <family val="2"/>
      <scheme val="minor"/>
    </font>
    <font>
      <sz val="10"/>
      <color rgb="FF000000"/>
      <name val="Segoe UI Symbol"/>
      <family val="2"/>
    </font>
    <font>
      <vertAlign val="superscript"/>
      <sz val="10"/>
      <color rgb="FF000000"/>
      <name val="Calibri"/>
      <family val="2"/>
      <scheme val="minor"/>
    </font>
    <font>
      <sz val="7"/>
      <color rgb="FF000000"/>
      <name val="Times New Roman"/>
      <family val="1"/>
    </font>
    <font>
      <b/>
      <sz val="16"/>
      <color rgb="FF000000"/>
      <name val="Calibri"/>
      <family val="2"/>
      <scheme val="minor"/>
    </font>
    <font>
      <b/>
      <sz val="16"/>
      <name val="Calibri"/>
      <family val="2"/>
      <scheme val="minor"/>
    </font>
    <font>
      <b/>
      <sz val="11"/>
      <color theme="0"/>
      <name val="Calibri"/>
      <family val="2"/>
      <scheme val="minor"/>
    </font>
    <font>
      <sz val="16"/>
      <color rgb="FF000000"/>
      <name val="Webdings"/>
      <charset val="2"/>
    </font>
    <font>
      <sz val="24"/>
      <color rgb="FF000000"/>
      <name val="Webdings"/>
      <charset val="2"/>
    </font>
    <font>
      <sz val="24"/>
      <color theme="1"/>
      <name val="Webdings"/>
      <charset val="2"/>
    </font>
    <font>
      <b/>
      <sz val="12"/>
      <color rgb="FF000000"/>
      <name val="Calibri"/>
      <family val="2"/>
      <scheme val="minor"/>
    </font>
    <font>
      <sz val="10"/>
      <color rgb="FFFF0000"/>
      <name val="Calibri"/>
      <family val="2"/>
      <scheme val="minor"/>
    </font>
    <font>
      <sz val="10"/>
      <color theme="3" tint="0.39997558519241921"/>
      <name val="Calibri"/>
      <family val="2"/>
      <scheme val="minor"/>
    </font>
    <font>
      <sz val="10"/>
      <color theme="0"/>
      <name val="Calibri"/>
      <family val="2"/>
      <scheme val="minor"/>
    </font>
    <font>
      <sz val="10"/>
      <color rgb="FF7030A0"/>
      <name val="Calibri"/>
      <family val="2"/>
      <scheme val="minor"/>
    </font>
    <font>
      <b/>
      <sz val="11"/>
      <color theme="1"/>
      <name val="Webdings"/>
      <charset val="2"/>
    </font>
    <font>
      <b/>
      <u/>
      <sz val="14"/>
      <color theme="0"/>
      <name val="Calibri"/>
      <family val="2"/>
      <scheme val="minor"/>
    </font>
    <font>
      <sz val="11"/>
      <color indexed="8"/>
      <name val="Calibri"/>
      <family val="2"/>
      <scheme val="minor"/>
    </font>
    <font>
      <b/>
      <sz val="11"/>
      <color rgb="FF1D2129"/>
      <name val="Calibri"/>
      <family val="2"/>
    </font>
    <font>
      <b/>
      <sz val="11"/>
      <color indexed="8"/>
      <name val="Calibri"/>
      <family val="2"/>
    </font>
    <font>
      <sz val="11"/>
      <color rgb="FF1D2129"/>
      <name val="Calibri"/>
      <family val="2"/>
    </font>
    <font>
      <b/>
      <u/>
      <sz val="16"/>
      <name val="Calibri"/>
      <family val="2"/>
      <scheme val="minor"/>
    </font>
    <font>
      <sz val="10"/>
      <color theme="1"/>
      <name val="Webdings"/>
      <charset val="2"/>
    </font>
    <font>
      <sz val="9"/>
      <color rgb="FF000000"/>
      <name val="Calibri"/>
      <family val="2"/>
      <scheme val="minor"/>
    </font>
    <font>
      <b/>
      <sz val="16"/>
      <color rgb="FF130C0E"/>
      <name val="Calibri"/>
      <family val="2"/>
      <scheme val="minor"/>
    </font>
    <font>
      <b/>
      <i/>
      <sz val="16"/>
      <color theme="1"/>
      <name val="Calibri"/>
      <family val="2"/>
      <scheme val="minor"/>
    </font>
    <font>
      <b/>
      <u/>
      <sz val="11"/>
      <color theme="1"/>
      <name val="Calibri (Body)"/>
    </font>
    <font>
      <sz val="11"/>
      <color rgb="FF000000"/>
      <name val="Calibri"/>
      <family val="2"/>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rgb="FF92D050"/>
        <bgColor indexed="64"/>
      </patternFill>
    </fill>
    <fill>
      <patternFill patternType="solid">
        <fgColor indexed="9"/>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FF000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C000"/>
        <bgColor rgb="FF000000"/>
      </patternFill>
    </fill>
    <fill>
      <patternFill patternType="solid">
        <fgColor theme="0" tint="-0.499984740745262"/>
        <bgColor indexed="64"/>
      </patternFill>
    </fill>
    <fill>
      <patternFill patternType="solid">
        <fgColor rgb="FFD0C5F3"/>
        <bgColor indexed="64"/>
      </patternFill>
    </fill>
    <fill>
      <patternFill patternType="solid">
        <fgColor theme="8" tint="-0.249977111117893"/>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D9D9D9"/>
        <bgColor rgb="FF000000"/>
      </patternFill>
    </fill>
    <fill>
      <patternFill patternType="solid">
        <fgColor rgb="FFFFFFFF"/>
        <bgColor rgb="FF000000"/>
      </patternFill>
    </fill>
    <fill>
      <patternFill patternType="solid">
        <fgColor rgb="FFAEC458"/>
        <bgColor indexed="64"/>
      </patternFill>
    </fill>
    <fill>
      <patternFill patternType="solid">
        <fgColor theme="0" tint="-0.14999847407452621"/>
        <bgColor rgb="FFF5F6FA"/>
      </patternFill>
    </fill>
    <fill>
      <patternFill patternType="solid">
        <fgColor rgb="FFBE9CF5"/>
        <bgColor indexed="64"/>
      </patternFill>
    </fill>
    <fill>
      <patternFill patternType="solid">
        <fgColor theme="9" tint="0.79998168889431442"/>
        <bgColor indexed="64"/>
      </patternFill>
    </fill>
    <fill>
      <patternFill patternType="solid">
        <fgColor rgb="FFFFFF00"/>
        <bgColor rgb="FF000000"/>
      </patternFill>
    </fill>
    <fill>
      <patternFill patternType="solid">
        <fgColor theme="9" tint="0.39997558519241921"/>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rgb="FFD9D9D9"/>
      </left>
      <right/>
      <top style="medium">
        <color rgb="FFD9D9D9"/>
      </top>
      <bottom style="medium">
        <color rgb="FFD9D9D9"/>
      </bottom>
      <diagonal/>
    </border>
    <border>
      <left style="medium">
        <color rgb="FFD9D9D9"/>
      </left>
      <right/>
      <top style="medium">
        <color rgb="FFD9D9D9"/>
      </top>
      <bottom/>
      <diagonal/>
    </border>
    <border>
      <left/>
      <right/>
      <top style="double">
        <color rgb="FFFFC000"/>
      </top>
      <bottom style="medium">
        <color rgb="FFD9D9D9"/>
      </bottom>
      <diagonal/>
    </border>
    <border>
      <left/>
      <right/>
      <top style="double">
        <color rgb="FFFFC000"/>
      </top>
      <bottom/>
      <diagonal/>
    </border>
    <border>
      <left style="double">
        <color rgb="FFFFC000"/>
      </left>
      <right/>
      <top style="double">
        <color rgb="FFFFC000"/>
      </top>
      <bottom/>
      <diagonal/>
    </border>
    <border>
      <left/>
      <right style="double">
        <color rgb="FFFFC000"/>
      </right>
      <top style="double">
        <color rgb="FFFFC000"/>
      </top>
      <bottom/>
      <diagonal/>
    </border>
    <border>
      <left style="double">
        <color rgb="FFFFC000"/>
      </left>
      <right/>
      <top/>
      <bottom style="medium">
        <color rgb="FF000000"/>
      </bottom>
      <diagonal/>
    </border>
    <border>
      <left/>
      <right/>
      <top/>
      <bottom style="medium">
        <color rgb="FF000000"/>
      </bottom>
      <diagonal/>
    </border>
    <border>
      <left/>
      <right style="double">
        <color rgb="FFFFC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style="medium">
        <color rgb="FF000000"/>
      </top>
      <bottom/>
      <diagonal/>
    </border>
    <border>
      <left style="thin">
        <color indexed="64"/>
      </left>
      <right/>
      <top style="medium">
        <color indexed="64"/>
      </top>
      <bottom style="thin">
        <color indexed="64"/>
      </bottom>
      <diagonal/>
    </border>
    <border>
      <left style="medium">
        <color rgb="FFD9D9D9"/>
      </left>
      <right/>
      <top/>
      <bottom style="medium">
        <color rgb="FFD9D9D9"/>
      </bottom>
      <diagonal/>
    </border>
    <border>
      <left style="thin">
        <color indexed="64"/>
      </left>
      <right style="medium">
        <color indexed="64"/>
      </right>
      <top style="medium">
        <color indexed="64"/>
      </top>
      <bottom style="medium">
        <color indexed="64"/>
      </bottom>
      <diagonal/>
    </border>
    <border>
      <left/>
      <right style="medium">
        <color rgb="FF000000"/>
      </right>
      <top style="thin">
        <color indexed="64"/>
      </top>
      <bottom style="thin">
        <color indexed="64"/>
      </bottom>
      <diagonal/>
    </border>
    <border>
      <left style="medium">
        <color rgb="FF000000"/>
      </left>
      <right/>
      <top/>
      <bottom/>
      <diagonal/>
    </border>
    <border>
      <left style="medium">
        <color rgb="FF000000"/>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s>
  <cellStyleXfs count="10">
    <xf numFmtId="0" fontId="0" fillId="0" borderId="0"/>
    <xf numFmtId="0" fontId="12" fillId="0" borderId="0" applyNumberFormat="0" applyFill="0" applyBorder="0" applyAlignment="0" applyProtection="0"/>
    <xf numFmtId="0" fontId="8" fillId="0" borderId="0"/>
    <xf numFmtId="0" fontId="7" fillId="0" borderId="0"/>
    <xf numFmtId="0" fontId="6" fillId="0" borderId="0"/>
    <xf numFmtId="0" fontId="5" fillId="0" borderId="0"/>
    <xf numFmtId="0" fontId="4" fillId="0" borderId="0"/>
    <xf numFmtId="0" fontId="4" fillId="0" borderId="0"/>
    <xf numFmtId="0" fontId="2" fillId="0" borderId="0"/>
    <xf numFmtId="0" fontId="60" fillId="0" borderId="0"/>
  </cellStyleXfs>
  <cellXfs count="690">
    <xf numFmtId="0" fontId="0" fillId="0" borderId="0" xfId="0"/>
    <xf numFmtId="0" fontId="0" fillId="0" borderId="1" xfId="0" applyBorder="1" applyAlignment="1">
      <alignment horizontal="center" vertical="center"/>
    </xf>
    <xf numFmtId="0" fontId="13" fillId="0" borderId="1" xfId="0" applyFont="1" applyBorder="1" applyAlignment="1">
      <alignment horizontal="center" vertical="center"/>
    </xf>
    <xf numFmtId="0" fontId="0" fillId="3" borderId="0" xfId="0" applyFill="1"/>
    <xf numFmtId="0" fontId="0" fillId="0" borderId="1" xfId="0" applyBorder="1"/>
    <xf numFmtId="0" fontId="0" fillId="0" borderId="4" xfId="0" applyBorder="1"/>
    <xf numFmtId="0" fontId="19" fillId="0" borderId="0" xfId="0" applyFont="1" applyAlignment="1">
      <alignment vertical="center"/>
    </xf>
    <xf numFmtId="0" fontId="23" fillId="0" borderId="0" xfId="0" applyFont="1"/>
    <xf numFmtId="0" fontId="12" fillId="0" borderId="0" xfId="1"/>
    <xf numFmtId="0" fontId="0" fillId="14" borderId="0" xfId="0" applyFill="1"/>
    <xf numFmtId="0" fontId="10" fillId="14" borderId="39" xfId="0" applyFont="1" applyFill="1" applyBorder="1"/>
    <xf numFmtId="0" fontId="26" fillId="14" borderId="21" xfId="0" applyFont="1" applyFill="1" applyBorder="1"/>
    <xf numFmtId="0" fontId="26" fillId="14" borderId="22" xfId="0" applyFont="1" applyFill="1" applyBorder="1"/>
    <xf numFmtId="0" fontId="26" fillId="14" borderId="23" xfId="0" applyFont="1" applyFill="1" applyBorder="1"/>
    <xf numFmtId="0" fontId="13" fillId="8" borderId="1" xfId="0" applyFont="1" applyFill="1" applyBorder="1" applyAlignment="1">
      <alignment horizontal="center" vertical="center"/>
    </xf>
    <xf numFmtId="0" fontId="22" fillId="14" borderId="0" xfId="0" applyFont="1" applyFill="1"/>
    <xf numFmtId="0" fontId="13" fillId="7" borderId="1" xfId="0" applyFont="1" applyFill="1" applyBorder="1" applyAlignment="1">
      <alignment horizontal="center" vertical="center"/>
    </xf>
    <xf numFmtId="0" fontId="29" fillId="0" borderId="1" xfId="0" applyFont="1" applyBorder="1" applyAlignment="1">
      <alignment horizontal="left" vertical="top"/>
    </xf>
    <xf numFmtId="0" fontId="0" fillId="0" borderId="56" xfId="0" applyBorder="1" applyAlignment="1">
      <alignment horizontal="left" vertical="top"/>
    </xf>
    <xf numFmtId="0" fontId="11" fillId="0" borderId="15" xfId="0" applyFont="1" applyBorder="1"/>
    <xf numFmtId="0" fontId="11" fillId="0" borderId="48" xfId="0" applyFont="1" applyBorder="1"/>
    <xf numFmtId="0" fontId="13" fillId="8" borderId="26" xfId="0" applyFont="1" applyFill="1" applyBorder="1" applyAlignment="1">
      <alignment horizontal="center" vertical="center"/>
    </xf>
    <xf numFmtId="0" fontId="13" fillId="8" borderId="28" xfId="0" applyFont="1" applyFill="1" applyBorder="1" applyAlignment="1">
      <alignment horizontal="center" vertical="center"/>
    </xf>
    <xf numFmtId="0" fontId="0" fillId="0" borderId="6" xfId="0" applyBorder="1" applyAlignment="1">
      <alignment horizontal="left"/>
    </xf>
    <xf numFmtId="0" fontId="27" fillId="2" borderId="27" xfId="0" applyFont="1" applyFill="1" applyBorder="1" applyAlignment="1">
      <alignment horizontal="left" vertical="center" wrapText="1"/>
    </xf>
    <xf numFmtId="0" fontId="27" fillId="2" borderId="29" xfId="0" applyFont="1" applyFill="1" applyBorder="1" applyAlignment="1">
      <alignment horizontal="left" vertical="center" wrapText="1"/>
    </xf>
    <xf numFmtId="0" fontId="27" fillId="2" borderId="28" xfId="0" applyFont="1" applyFill="1" applyBorder="1" applyAlignment="1">
      <alignment horizontal="left" vertical="center" wrapText="1"/>
    </xf>
    <xf numFmtId="0" fontId="0" fillId="0" borderId="7" xfId="0" applyBorder="1" applyAlignment="1">
      <alignment horizontal="left"/>
    </xf>
    <xf numFmtId="0" fontId="9" fillId="2" borderId="28" xfId="0" applyFont="1" applyFill="1" applyBorder="1"/>
    <xf numFmtId="0" fontId="0" fillId="0" borderId="13" xfId="0" applyBorder="1" applyAlignment="1">
      <alignment horizontal="left"/>
    </xf>
    <xf numFmtId="0" fontId="27" fillId="2" borderId="32" xfId="0" applyFont="1" applyFill="1" applyBorder="1" applyAlignment="1">
      <alignment horizontal="left" vertical="center" wrapText="1"/>
    </xf>
    <xf numFmtId="0" fontId="9" fillId="2" borderId="26" xfId="0" applyFont="1" applyFill="1" applyBorder="1" applyAlignment="1">
      <alignment wrapText="1"/>
    </xf>
    <xf numFmtId="0" fontId="9" fillId="2" borderId="29" xfId="0" applyFont="1" applyFill="1" applyBorder="1"/>
    <xf numFmtId="0" fontId="9" fillId="2" borderId="32" xfId="0" applyFont="1" applyFill="1" applyBorder="1" applyAlignment="1">
      <alignment wrapText="1"/>
    </xf>
    <xf numFmtId="0" fontId="27" fillId="2" borderId="24" xfId="0" applyFont="1" applyFill="1" applyBorder="1" applyAlignment="1">
      <alignment horizontal="left" vertical="center" wrapText="1"/>
    </xf>
    <xf numFmtId="0" fontId="9" fillId="2" borderId="27" xfId="0" applyFont="1" applyFill="1" applyBorder="1"/>
    <xf numFmtId="0" fontId="10" fillId="0" borderId="4" xfId="0" applyFont="1" applyBorder="1" applyAlignment="1">
      <alignment horizontal="left" vertical="center"/>
    </xf>
    <xf numFmtId="0" fontId="0" fillId="0" borderId="6" xfId="0" applyBorder="1" applyAlignment="1">
      <alignment horizontal="center" vertical="center"/>
    </xf>
    <xf numFmtId="0" fontId="13" fillId="0" borderId="4" xfId="0" applyFont="1" applyBorder="1" applyAlignment="1">
      <alignment horizontal="center" vertical="center"/>
    </xf>
    <xf numFmtId="0" fontId="0" fillId="12" borderId="0" xfId="0" applyFill="1" applyAlignment="1">
      <alignment horizontal="center" vertical="center"/>
    </xf>
    <xf numFmtId="0" fontId="0" fillId="0" borderId="0" xfId="0" applyAlignment="1">
      <alignment horizontal="center" vertical="center"/>
    </xf>
    <xf numFmtId="0" fontId="0" fillId="0" borderId="34" xfId="0" applyBorder="1" applyAlignment="1">
      <alignment horizontal="left" vertical="top"/>
    </xf>
    <xf numFmtId="0" fontId="0" fillId="0" borderId="7" xfId="0" applyBorder="1" applyAlignment="1">
      <alignment horizontal="left" vertical="top"/>
    </xf>
    <xf numFmtId="0" fontId="35" fillId="0" borderId="1" xfId="0" applyFont="1" applyBorder="1" applyAlignment="1">
      <alignment horizontal="center" vertical="center"/>
    </xf>
    <xf numFmtId="0" fontId="36" fillId="16" borderId="4" xfId="0" applyFont="1" applyFill="1" applyBorder="1" applyAlignment="1">
      <alignment horizontal="left" vertical="top"/>
    </xf>
    <xf numFmtId="0" fontId="37" fillId="0" borderId="11" xfId="0" applyFont="1" applyBorder="1" applyAlignment="1">
      <alignment horizontal="center" vertical="top"/>
    </xf>
    <xf numFmtId="0" fontId="10" fillId="14" borderId="0" xfId="0" applyFont="1" applyFill="1"/>
    <xf numFmtId="0" fontId="0" fillId="6" borderId="0" xfId="0" applyFill="1" applyAlignment="1">
      <alignment horizontal="center" vertical="center"/>
    </xf>
    <xf numFmtId="0" fontId="0" fillId="14" borderId="0" xfId="0" applyFill="1" applyAlignment="1">
      <alignment horizontal="center" vertical="center"/>
    </xf>
    <xf numFmtId="0" fontId="0" fillId="14" borderId="0" xfId="0" applyFill="1" applyAlignment="1">
      <alignment horizontal="left" vertical="top"/>
    </xf>
    <xf numFmtId="0" fontId="0" fillId="0" borderId="0" xfId="0" applyAlignment="1">
      <alignment horizontal="center"/>
    </xf>
    <xf numFmtId="0" fontId="9" fillId="10" borderId="0" xfId="0" applyFont="1" applyFill="1" applyAlignment="1">
      <alignment horizontal="left" vertical="center"/>
    </xf>
    <xf numFmtId="0" fontId="0" fillId="0" borderId="0" xfId="0" applyAlignment="1">
      <alignment horizontal="left" vertical="top"/>
    </xf>
    <xf numFmtId="0" fontId="9" fillId="11" borderId="0" xfId="0" applyFont="1" applyFill="1" applyAlignment="1">
      <alignment horizontal="left" vertical="center"/>
    </xf>
    <xf numFmtId="0" fontId="0" fillId="0" borderId="0" xfId="0" applyAlignment="1">
      <alignment horizontal="center" vertical="top" wrapText="1"/>
    </xf>
    <xf numFmtId="0" fontId="9" fillId="12" borderId="0" xfId="0" applyFont="1" applyFill="1" applyAlignment="1">
      <alignment horizontal="left" vertical="center"/>
    </xf>
    <xf numFmtId="0" fontId="0" fillId="0" borderId="0" xfId="0" applyAlignment="1">
      <alignment horizontal="left"/>
    </xf>
    <xf numFmtId="0" fontId="9" fillId="13" borderId="0" xfId="0" applyFont="1" applyFill="1" applyAlignment="1">
      <alignment horizontal="left" vertical="center"/>
    </xf>
    <xf numFmtId="0" fontId="9" fillId="0" borderId="0" xfId="0" applyFont="1" applyAlignment="1">
      <alignment horizontal="left"/>
    </xf>
    <xf numFmtId="0" fontId="9" fillId="6" borderId="0" xfId="0" applyFont="1" applyFill="1" applyAlignment="1">
      <alignment horizontal="left"/>
    </xf>
    <xf numFmtId="0" fontId="0" fillId="0" borderId="0" xfId="0" applyAlignment="1">
      <alignment horizontal="left" vertical="center" wrapText="1"/>
    </xf>
    <xf numFmtId="0" fontId="0" fillId="0" borderId="0" xfId="0"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0" fillId="0" borderId="40" xfId="0" applyBorder="1" applyAlignment="1">
      <alignment horizontal="left" vertical="top"/>
    </xf>
    <xf numFmtId="0" fontId="0" fillId="0" borderId="41" xfId="0" applyBorder="1" applyAlignment="1">
      <alignment horizontal="left" vertical="top"/>
    </xf>
    <xf numFmtId="0" fontId="0" fillId="0" borderId="55" xfId="0" applyBorder="1" applyAlignment="1">
      <alignment horizontal="left" vertical="top"/>
    </xf>
    <xf numFmtId="0" fontId="0" fillId="6" borderId="36" xfId="0" applyFill="1" applyBorder="1" applyAlignment="1">
      <alignment horizontal="left" vertical="top"/>
    </xf>
    <xf numFmtId="0" fontId="0" fillId="6" borderId="53" xfId="0" applyFill="1" applyBorder="1" applyAlignment="1">
      <alignment horizontal="left" vertical="top"/>
    </xf>
    <xf numFmtId="0" fontId="0" fillId="0" borderId="30" xfId="0" applyBorder="1" applyAlignment="1">
      <alignment horizontal="left" vertical="top"/>
    </xf>
    <xf numFmtId="0" fontId="4" fillId="0" borderId="0" xfId="6"/>
    <xf numFmtId="0" fontId="38" fillId="18" borderId="72" xfId="6" applyFont="1" applyFill="1" applyBorder="1" applyAlignment="1">
      <alignment vertical="center" wrapText="1"/>
    </xf>
    <xf numFmtId="0" fontId="38" fillId="18" borderId="74" xfId="6" applyFont="1" applyFill="1" applyBorder="1" applyAlignment="1">
      <alignment horizontal="center" vertical="center" wrapText="1"/>
    </xf>
    <xf numFmtId="0" fontId="42" fillId="0" borderId="71" xfId="6" applyFont="1" applyBorder="1" applyAlignment="1">
      <alignment vertical="center" wrapText="1"/>
    </xf>
    <xf numFmtId="0" fontId="42" fillId="0" borderId="72" xfId="6" applyFont="1" applyBorder="1" applyAlignment="1">
      <alignment vertical="center" wrapText="1"/>
    </xf>
    <xf numFmtId="0" fontId="42" fillId="0" borderId="75" xfId="6" applyFont="1" applyBorder="1" applyAlignment="1">
      <alignment vertical="center" wrapText="1"/>
    </xf>
    <xf numFmtId="0" fontId="43" fillId="0" borderId="72" xfId="6" applyFont="1" applyBorder="1" applyAlignment="1">
      <alignment vertical="top" wrapText="1"/>
    </xf>
    <xf numFmtId="0" fontId="42" fillId="0" borderId="73" xfId="6" applyFont="1" applyBorder="1" applyAlignment="1">
      <alignment vertical="center" wrapText="1"/>
    </xf>
    <xf numFmtId="0" fontId="42" fillId="0" borderId="74" xfId="6" applyFont="1" applyBorder="1" applyAlignment="1">
      <alignment vertical="center" wrapText="1"/>
    </xf>
    <xf numFmtId="0" fontId="43" fillId="0" borderId="74" xfId="6" applyFont="1" applyBorder="1" applyAlignment="1">
      <alignment vertical="top" wrapText="1"/>
    </xf>
    <xf numFmtId="0" fontId="43" fillId="0" borderId="75" xfId="6" applyFont="1" applyBorder="1" applyAlignment="1">
      <alignment vertical="top" wrapText="1"/>
    </xf>
    <xf numFmtId="0" fontId="43" fillId="0" borderId="73" xfId="6" applyFont="1" applyBorder="1" applyAlignment="1">
      <alignment vertical="top" wrapText="1"/>
    </xf>
    <xf numFmtId="0" fontId="21" fillId="0" borderId="0" xfId="6" applyFont="1" applyAlignment="1">
      <alignment vertical="center"/>
    </xf>
    <xf numFmtId="0" fontId="43" fillId="0" borderId="0" xfId="6" applyFont="1"/>
    <xf numFmtId="0" fontId="42" fillId="0" borderId="76" xfId="6" applyFont="1" applyBorder="1" applyAlignment="1">
      <alignment vertical="center" wrapText="1"/>
    </xf>
    <xf numFmtId="0" fontId="42" fillId="0" borderId="75" xfId="6" applyFont="1" applyBorder="1" applyAlignment="1">
      <alignment horizontal="justify" vertical="center" wrapText="1"/>
    </xf>
    <xf numFmtId="0" fontId="29" fillId="0" borderId="5" xfId="0" applyFont="1" applyBorder="1" applyAlignment="1">
      <alignment horizontal="left" vertical="top"/>
    </xf>
    <xf numFmtId="0" fontId="13" fillId="8" borderId="4" xfId="0" applyFont="1" applyFill="1" applyBorder="1" applyAlignment="1">
      <alignment horizontal="center" vertical="center"/>
    </xf>
    <xf numFmtId="0" fontId="20" fillId="2" borderId="48" xfId="0" applyFont="1" applyFill="1" applyBorder="1"/>
    <xf numFmtId="0" fontId="20" fillId="2" borderId="37" xfId="0" applyFont="1" applyFill="1" applyBorder="1"/>
    <xf numFmtId="0" fontId="0" fillId="0" borderId="0" xfId="0" applyAlignment="1">
      <alignment vertical="center"/>
    </xf>
    <xf numFmtId="0" fontId="17" fillId="2" borderId="32" xfId="0" applyFont="1" applyFill="1" applyBorder="1" applyAlignment="1">
      <alignment horizontal="left" vertical="center" wrapText="1"/>
    </xf>
    <xf numFmtId="0" fontId="17" fillId="2" borderId="28" xfId="0" applyFont="1" applyFill="1" applyBorder="1" applyAlignment="1">
      <alignment horizontal="left" vertical="center" wrapText="1"/>
    </xf>
    <xf numFmtId="0" fontId="3" fillId="0" borderId="0" xfId="0" applyFont="1" applyAlignment="1">
      <alignment vertical="center"/>
    </xf>
    <xf numFmtId="0" fontId="17" fillId="2" borderId="28" xfId="0" applyFont="1" applyFill="1" applyBorder="1" applyAlignment="1">
      <alignment horizontal="left" vertical="center"/>
    </xf>
    <xf numFmtId="0" fontId="17" fillId="2" borderId="26" xfId="0" applyFont="1" applyFill="1" applyBorder="1" applyAlignment="1">
      <alignment horizontal="left" vertical="center"/>
    </xf>
    <xf numFmtId="0" fontId="17" fillId="2" borderId="29" xfId="0" applyFont="1" applyFill="1" applyBorder="1" applyAlignment="1">
      <alignment horizontal="left" vertical="center"/>
    </xf>
    <xf numFmtId="0" fontId="0" fillId="0" borderId="34" xfId="0" applyBorder="1" applyAlignment="1">
      <alignment horizontal="center"/>
    </xf>
    <xf numFmtId="0" fontId="48" fillId="9" borderId="16" xfId="0" applyFont="1" applyFill="1" applyBorder="1" applyAlignment="1">
      <alignment horizontal="left" vertical="center"/>
    </xf>
    <xf numFmtId="0" fontId="21" fillId="5" borderId="0" xfId="0" applyFont="1" applyFill="1" applyAlignment="1">
      <alignment vertical="center" wrapText="1"/>
    </xf>
    <xf numFmtId="0" fontId="21" fillId="0" borderId="0" xfId="0" applyFont="1" applyAlignment="1">
      <alignment vertical="center" wrapText="1"/>
    </xf>
    <xf numFmtId="0" fontId="43" fillId="0" borderId="0" xfId="0" applyFont="1" applyAlignment="1">
      <alignment vertical="center"/>
    </xf>
    <xf numFmtId="0" fontId="21" fillId="0" borderId="0" xfId="0" applyFont="1" applyAlignment="1">
      <alignment vertical="center"/>
    </xf>
    <xf numFmtId="0" fontId="47" fillId="17" borderId="78" xfId="7" applyFont="1" applyFill="1" applyBorder="1" applyAlignment="1">
      <alignment vertical="center" wrapText="1"/>
    </xf>
    <xf numFmtId="0" fontId="47" fillId="17" borderId="78" xfId="7" applyFont="1" applyFill="1" applyBorder="1" applyAlignment="1">
      <alignment horizontal="left" vertical="center" wrapText="1"/>
    </xf>
    <xf numFmtId="0" fontId="50" fillId="0" borderId="0" xfId="8" applyFont="1" applyAlignment="1">
      <alignment horizontal="center" vertical="center" wrapText="1"/>
    </xf>
    <xf numFmtId="0" fontId="51" fillId="0" borderId="0" xfId="8" applyFont="1" applyAlignment="1">
      <alignment horizontal="center" vertical="center" wrapText="1"/>
    </xf>
    <xf numFmtId="0" fontId="17" fillId="2" borderId="29" xfId="0" applyFont="1" applyFill="1" applyBorder="1" applyAlignment="1">
      <alignment horizontal="left" vertical="center" wrapText="1"/>
    </xf>
    <xf numFmtId="0" fontId="9" fillId="2" borderId="32" xfId="0" applyFont="1" applyFill="1" applyBorder="1" applyAlignment="1">
      <alignment horizontal="left" vertical="center" wrapText="1"/>
    </xf>
    <xf numFmtId="0" fontId="9" fillId="2" borderId="28" xfId="0" applyFont="1" applyFill="1" applyBorder="1" applyAlignment="1">
      <alignment horizontal="left" vertical="center" wrapText="1"/>
    </xf>
    <xf numFmtId="0" fontId="0" fillId="0" borderId="36" xfId="0" applyBorder="1" applyAlignment="1">
      <alignment horizontal="center"/>
    </xf>
    <xf numFmtId="0" fontId="0" fillId="0" borderId="1" xfId="0" applyBorder="1" applyAlignment="1">
      <alignment horizontal="center"/>
    </xf>
    <xf numFmtId="0" fontId="9" fillId="2" borderId="29" xfId="0" applyFont="1" applyFill="1" applyBorder="1" applyAlignment="1">
      <alignment horizontal="left" vertical="center" wrapText="1"/>
    </xf>
    <xf numFmtId="0" fontId="9" fillId="12" borderId="39" xfId="0" applyFont="1" applyFill="1" applyBorder="1" applyAlignment="1">
      <alignment horizontal="left" vertical="center"/>
    </xf>
    <xf numFmtId="0" fontId="0" fillId="0" borderId="5" xfId="0" applyBorder="1" applyAlignment="1">
      <alignment horizontal="left"/>
    </xf>
    <xf numFmtId="0" fontId="53" fillId="25" borderId="26" xfId="0" applyFont="1" applyFill="1" applyBorder="1" applyAlignment="1">
      <alignment horizontal="left" vertical="center" wrapText="1"/>
    </xf>
    <xf numFmtId="0" fontId="48" fillId="26" borderId="30" xfId="0" applyFont="1" applyFill="1" applyBorder="1" applyAlignment="1">
      <alignment horizontal="left" vertical="center"/>
    </xf>
    <xf numFmtId="0" fontId="53" fillId="25" borderId="32" xfId="0" applyFont="1" applyFill="1" applyBorder="1" applyAlignment="1">
      <alignment horizontal="left" vertical="center"/>
    </xf>
    <xf numFmtId="0" fontId="43" fillId="0" borderId="12" xfId="0" applyFont="1" applyBorder="1" applyAlignment="1">
      <alignment horizontal="left" vertical="center"/>
    </xf>
    <xf numFmtId="0" fontId="53" fillId="25" borderId="32" xfId="0" applyFont="1" applyFill="1" applyBorder="1" applyAlignment="1">
      <alignment horizontal="left" vertical="center" wrapText="1"/>
    </xf>
    <xf numFmtId="0" fontId="53" fillId="25" borderId="26" xfId="0" applyFont="1" applyFill="1" applyBorder="1" applyAlignment="1">
      <alignment horizontal="left" vertical="center"/>
    </xf>
    <xf numFmtId="0" fontId="53" fillId="25" borderId="37" xfId="0" applyFont="1" applyFill="1" applyBorder="1" applyAlignment="1">
      <alignment horizontal="left" vertical="center"/>
    </xf>
    <xf numFmtId="0" fontId="43" fillId="0" borderId="22" xfId="0" applyFont="1" applyBorder="1" applyAlignment="1">
      <alignment horizontal="left" vertical="center"/>
    </xf>
    <xf numFmtId="0" fontId="53" fillId="25" borderId="37" xfId="0" applyFont="1" applyFill="1" applyBorder="1" applyAlignment="1">
      <alignment horizontal="left" vertical="center" wrapText="1"/>
    </xf>
    <xf numFmtId="0" fontId="30" fillId="0" borderId="1" xfId="0" applyFont="1" applyBorder="1" applyAlignment="1">
      <alignment horizontal="center" vertical="center"/>
    </xf>
    <xf numFmtId="0" fontId="54" fillId="0" borderId="1" xfId="0" applyFont="1" applyBorder="1" applyAlignment="1">
      <alignment horizontal="center" vertical="center"/>
    </xf>
    <xf numFmtId="0" fontId="55" fillId="0" borderId="1" xfId="0" applyFont="1" applyBorder="1" applyAlignment="1">
      <alignment horizontal="left" vertical="top"/>
    </xf>
    <xf numFmtId="0" fontId="56" fillId="16" borderId="4" xfId="0" applyFont="1" applyFill="1" applyBorder="1" applyAlignment="1">
      <alignment horizontal="center" vertical="center"/>
    </xf>
    <xf numFmtId="0" fontId="56" fillId="16" borderId="1" xfId="0" applyFont="1" applyFill="1" applyBorder="1" applyAlignment="1">
      <alignment horizontal="center" vertical="center"/>
    </xf>
    <xf numFmtId="0" fontId="31" fillId="8" borderId="36" xfId="0" applyFont="1" applyFill="1" applyBorder="1" applyAlignment="1">
      <alignment horizontal="center" vertical="center"/>
    </xf>
    <xf numFmtId="0" fontId="57" fillId="0" borderId="59" xfId="0" applyFont="1" applyBorder="1" applyAlignment="1">
      <alignment horizontal="center" vertical="top"/>
    </xf>
    <xf numFmtId="0" fontId="10" fillId="0" borderId="44" xfId="0" applyFont="1" applyBorder="1" applyAlignment="1">
      <alignment horizontal="center" vertical="center"/>
    </xf>
    <xf numFmtId="0" fontId="0" fillId="0" borderId="4" xfId="0" applyBorder="1" applyAlignment="1">
      <alignment horizontal="center"/>
    </xf>
    <xf numFmtId="0" fontId="0" fillId="0" borderId="2" xfId="0" applyBorder="1" applyAlignment="1">
      <alignment horizontal="center"/>
    </xf>
    <xf numFmtId="0" fontId="17" fillId="2" borderId="32" xfId="0" applyFont="1" applyFill="1" applyBorder="1" applyAlignment="1">
      <alignment horizontal="left" vertical="center"/>
    </xf>
    <xf numFmtId="0" fontId="17" fillId="2" borderId="48" xfId="0" applyFont="1" applyFill="1" applyBorder="1" applyAlignment="1">
      <alignment horizontal="left" vertical="center" wrapText="1"/>
    </xf>
    <xf numFmtId="0" fontId="53" fillId="25" borderId="48" xfId="0" applyFont="1" applyFill="1" applyBorder="1" applyAlignment="1">
      <alignment horizontal="left" vertical="center" wrapText="1"/>
    </xf>
    <xf numFmtId="0" fontId="48" fillId="26" borderId="16" xfId="0" applyFont="1" applyFill="1" applyBorder="1" applyAlignment="1">
      <alignment horizontal="left" vertical="center"/>
    </xf>
    <xf numFmtId="0" fontId="9" fillId="2" borderId="26" xfId="0" applyFont="1" applyFill="1" applyBorder="1" applyAlignment="1">
      <alignment horizontal="left" vertical="center" wrapText="1"/>
    </xf>
    <xf numFmtId="0" fontId="9" fillId="2" borderId="29" xfId="0" applyFont="1" applyFill="1" applyBorder="1" applyAlignment="1">
      <alignment horizontal="left" vertical="center"/>
    </xf>
    <xf numFmtId="0" fontId="0" fillId="0" borderId="30" xfId="0" applyBorder="1" applyAlignment="1">
      <alignment horizontal="left" vertical="center"/>
    </xf>
    <xf numFmtId="0" fontId="0" fillId="0" borderId="41" xfId="0" applyBorder="1" applyAlignment="1">
      <alignment horizontal="left" vertical="center"/>
    </xf>
    <xf numFmtId="0" fontId="59" fillId="19" borderId="49" xfId="0" applyFont="1" applyFill="1" applyBorder="1" applyAlignment="1">
      <alignment horizontal="center"/>
    </xf>
    <xf numFmtId="0" fontId="9" fillId="0" borderId="1" xfId="0" applyFont="1" applyBorder="1" applyAlignment="1">
      <alignment horizontal="left"/>
    </xf>
    <xf numFmtId="0" fontId="1" fillId="0" borderId="2" xfId="0" applyFont="1" applyBorder="1" applyAlignment="1">
      <alignment horizontal="left" vertical="center" wrapText="1"/>
    </xf>
    <xf numFmtId="0" fontId="0" fillId="0" borderId="36" xfId="0" applyBorder="1" applyAlignment="1">
      <alignment horizontal="center" vertical="center"/>
    </xf>
    <xf numFmtId="0" fontId="62" fillId="2" borderId="1" xfId="9" applyFont="1" applyFill="1" applyBorder="1" applyAlignment="1">
      <alignment horizontal="center"/>
    </xf>
    <xf numFmtId="0" fontId="60" fillId="0" borderId="0" xfId="9"/>
    <xf numFmtId="0" fontId="63" fillId="0" borderId="1" xfId="9" quotePrefix="1" applyFont="1" applyBorder="1" applyAlignment="1">
      <alignment horizontal="left" vertical="top"/>
    </xf>
    <xf numFmtId="0" fontId="60" fillId="0" borderId="1" xfId="9" applyBorder="1" applyAlignment="1">
      <alignment horizontal="center"/>
    </xf>
    <xf numFmtId="0" fontId="60" fillId="0" borderId="0" xfId="9" applyAlignment="1">
      <alignment horizontal="center"/>
    </xf>
    <xf numFmtId="0" fontId="0" fillId="12" borderId="1" xfId="0" applyFill="1" applyBorder="1" applyAlignment="1">
      <alignment horizontal="center" vertical="center"/>
    </xf>
    <xf numFmtId="0" fontId="0" fillId="12" borderId="4" xfId="0" applyFill="1" applyBorder="1" applyAlignment="1">
      <alignment horizontal="center" vertical="center"/>
    </xf>
    <xf numFmtId="0" fontId="0" fillId="0" borderId="9" xfId="0" applyBorder="1" applyAlignment="1">
      <alignment horizontal="left" vertical="top"/>
    </xf>
    <xf numFmtId="0" fontId="60" fillId="20" borderId="1" xfId="9" applyFill="1" applyBorder="1" applyAlignment="1">
      <alignment horizontal="center"/>
    </xf>
    <xf numFmtId="0" fontId="62" fillId="29" borderId="1" xfId="9" applyFont="1" applyFill="1" applyBorder="1" applyAlignment="1">
      <alignment horizontal="center"/>
    </xf>
    <xf numFmtId="0" fontId="21" fillId="0" borderId="1" xfId="0" applyFont="1" applyBorder="1" applyAlignment="1">
      <alignment horizontal="center"/>
    </xf>
    <xf numFmtId="0" fontId="62" fillId="29" borderId="0" xfId="9" applyFont="1" applyFill="1" applyAlignment="1">
      <alignment horizontal="center"/>
    </xf>
    <xf numFmtId="0" fontId="60" fillId="20" borderId="0" xfId="9" applyFill="1" applyAlignment="1">
      <alignment horizontal="center"/>
    </xf>
    <xf numFmtId="0" fontId="60" fillId="30" borderId="1" xfId="9" applyFill="1" applyBorder="1" applyAlignment="1">
      <alignment horizontal="center"/>
    </xf>
    <xf numFmtId="0" fontId="16" fillId="8" borderId="1" xfId="0" applyFont="1" applyFill="1" applyBorder="1" applyAlignment="1">
      <alignment horizontal="center" vertical="center"/>
    </xf>
    <xf numFmtId="0" fontId="9" fillId="2" borderId="48" xfId="0" applyFont="1" applyFill="1" applyBorder="1" applyAlignment="1">
      <alignment horizontal="left"/>
    </xf>
    <xf numFmtId="0" fontId="31" fillId="7" borderId="28" xfId="0" applyFont="1" applyFill="1" applyBorder="1" applyAlignment="1">
      <alignment horizontal="center" vertical="center"/>
    </xf>
    <xf numFmtId="0" fontId="30" fillId="0" borderId="44" xfId="0" applyFont="1" applyBorder="1" applyAlignment="1">
      <alignment horizontal="left" vertical="center"/>
    </xf>
    <xf numFmtId="0" fontId="53" fillId="0" borderId="7" xfId="0" applyFont="1" applyBorder="1" applyAlignment="1">
      <alignment horizontal="left" vertical="center" wrapText="1"/>
    </xf>
    <xf numFmtId="0" fontId="53" fillId="0" borderId="41" xfId="0" applyFont="1" applyBorder="1" applyAlignment="1">
      <alignment horizontal="left" vertical="center" wrapText="1"/>
    </xf>
    <xf numFmtId="0" fontId="53" fillId="14" borderId="25" xfId="0" applyFont="1" applyFill="1" applyBorder="1" applyAlignment="1">
      <alignment vertical="center" wrapText="1"/>
    </xf>
    <xf numFmtId="0" fontId="0" fillId="6" borderId="26" xfId="0" applyFill="1" applyBorder="1" applyAlignment="1">
      <alignment horizontal="left" vertical="top"/>
    </xf>
    <xf numFmtId="0" fontId="0" fillId="6" borderId="28" xfId="0" applyFill="1" applyBorder="1" applyAlignment="1">
      <alignment horizontal="left" vertical="top"/>
    </xf>
    <xf numFmtId="0" fontId="0" fillId="6" borderId="29" xfId="0" applyFill="1" applyBorder="1" applyAlignment="1">
      <alignment horizontal="left" vertical="top"/>
    </xf>
    <xf numFmtId="0" fontId="1" fillId="0" borderId="40" xfId="0" applyFont="1" applyBorder="1" applyAlignment="1">
      <alignment horizontal="left" vertical="center" wrapText="1"/>
    </xf>
    <xf numFmtId="0" fontId="1" fillId="6" borderId="52" xfId="0" applyFont="1" applyFill="1" applyBorder="1" applyAlignment="1">
      <alignment horizontal="left" vertical="center" wrapText="1"/>
    </xf>
    <xf numFmtId="14" fontId="0" fillId="0" borderId="41" xfId="0" applyNumberFormat="1" applyBorder="1" applyAlignment="1">
      <alignment horizontal="left"/>
    </xf>
    <xf numFmtId="0" fontId="0" fillId="7" borderId="4" xfId="0" applyFill="1" applyBorder="1" applyAlignment="1">
      <alignment horizontal="center" vertical="center"/>
    </xf>
    <xf numFmtId="0" fontId="62" fillId="32" borderId="1" xfId="9" applyFont="1" applyFill="1" applyBorder="1" applyAlignment="1">
      <alignment horizontal="center"/>
    </xf>
    <xf numFmtId="0" fontId="1" fillId="0" borderId="12" xfId="0" applyFont="1" applyBorder="1" applyAlignment="1">
      <alignment horizontal="left" vertical="center"/>
    </xf>
    <xf numFmtId="0" fontId="1" fillId="0" borderId="7" xfId="0" applyFont="1" applyBorder="1" applyAlignment="1">
      <alignment horizontal="left" vertical="center"/>
    </xf>
    <xf numFmtId="0" fontId="1" fillId="0" borderId="41" xfId="0" applyFont="1" applyBorder="1" applyAlignment="1">
      <alignment horizontal="left" vertical="center"/>
    </xf>
    <xf numFmtId="0" fontId="0" fillId="2" borderId="1" xfId="0" applyFill="1" applyBorder="1" applyAlignment="1">
      <alignment horizontal="center" vertical="center"/>
    </xf>
    <xf numFmtId="0" fontId="0" fillId="2" borderId="1" xfId="0" applyFill="1" applyBorder="1"/>
    <xf numFmtId="0" fontId="38" fillId="17" borderId="62" xfId="0" applyFont="1" applyFill="1" applyBorder="1" applyAlignment="1">
      <alignment horizontal="left" vertical="center" wrapText="1"/>
    </xf>
    <xf numFmtId="0" fontId="38" fillId="17" borderId="63" xfId="0" applyFont="1" applyFill="1" applyBorder="1" applyAlignment="1">
      <alignment horizontal="left" vertical="center" wrapText="1"/>
    </xf>
    <xf numFmtId="0" fontId="38" fillId="17" borderId="0" xfId="0" applyFont="1" applyFill="1" applyAlignment="1">
      <alignment horizontal="center" vertical="center" wrapText="1"/>
    </xf>
    <xf numFmtId="0" fontId="39" fillId="17" borderId="0" xfId="0" applyFont="1" applyFill="1" applyAlignment="1">
      <alignment horizontal="center" vertical="center" wrapText="1"/>
    </xf>
    <xf numFmtId="0" fontId="0" fillId="0" borderId="0" xfId="0" applyAlignment="1">
      <alignment horizontal="center" vertical="center" wrapText="1"/>
    </xf>
    <xf numFmtId="0" fontId="41" fillId="0" borderId="0" xfId="0" applyFont="1" applyAlignment="1">
      <alignment horizontal="center" vertical="center" wrapText="1"/>
    </xf>
    <xf numFmtId="164" fontId="42" fillId="0" borderId="0" xfId="0" applyNumberFormat="1" applyFont="1" applyAlignment="1">
      <alignment horizontal="center" vertical="center" wrapText="1"/>
    </xf>
    <xf numFmtId="165" fontId="42" fillId="0" borderId="0" xfId="0" applyNumberFormat="1" applyFont="1" applyAlignment="1">
      <alignment horizontal="center" vertical="center" wrapText="1"/>
    </xf>
    <xf numFmtId="166" fontId="42" fillId="0" borderId="0" xfId="0" applyNumberFormat="1" applyFont="1" applyAlignment="1">
      <alignment horizontal="center" vertical="center" wrapText="1"/>
    </xf>
    <xf numFmtId="167" fontId="42" fillId="0" borderId="0" xfId="0" applyNumberFormat="1" applyFont="1" applyAlignment="1">
      <alignment horizontal="center" vertical="center" wrapText="1"/>
    </xf>
    <xf numFmtId="0" fontId="0" fillId="0" borderId="0" xfId="0" applyAlignment="1">
      <alignment horizontal="center" wrapText="1"/>
    </xf>
    <xf numFmtId="164" fontId="39" fillId="17" borderId="0" xfId="0" applyNumberFormat="1" applyFont="1" applyFill="1" applyAlignment="1">
      <alignment horizontal="center" vertical="center" wrapText="1"/>
    </xf>
    <xf numFmtId="165" fontId="39" fillId="17" borderId="0" xfId="0" applyNumberFormat="1" applyFont="1" applyFill="1" applyAlignment="1">
      <alignment horizontal="center" vertical="center" wrapText="1"/>
    </xf>
    <xf numFmtId="166" fontId="39" fillId="17" borderId="0" xfId="0" applyNumberFormat="1" applyFont="1" applyFill="1" applyAlignment="1">
      <alignment horizontal="center" vertical="center" wrapText="1"/>
    </xf>
    <xf numFmtId="167" fontId="39" fillId="17" borderId="0" xfId="0" applyNumberFormat="1" applyFont="1" applyFill="1" applyAlignment="1">
      <alignment horizontal="center" vertical="center" wrapText="1"/>
    </xf>
    <xf numFmtId="0" fontId="0" fillId="0" borderId="0" xfId="0" quotePrefix="1" applyAlignment="1">
      <alignment horizontal="left" vertical="center" wrapText="1"/>
    </xf>
    <xf numFmtId="9" fontId="0" fillId="0" borderId="0" xfId="0" applyNumberFormat="1" applyAlignment="1">
      <alignment horizontal="left" vertical="center" wrapText="1"/>
    </xf>
    <xf numFmtId="0" fontId="43" fillId="0" borderId="0" xfId="0" applyFont="1" applyAlignment="1">
      <alignment vertical="center" wrapText="1"/>
    </xf>
    <xf numFmtId="0" fontId="0" fillId="0" borderId="0" xfId="0" applyAlignment="1">
      <alignment horizontal="left" wrapText="1"/>
    </xf>
    <xf numFmtId="0" fontId="43" fillId="0" borderId="0" xfId="0" applyFont="1" applyAlignment="1">
      <alignment horizontal="justify" vertical="center" wrapText="1"/>
    </xf>
    <xf numFmtId="0" fontId="66" fillId="0" borderId="0" xfId="0" applyFont="1" applyAlignment="1">
      <alignment vertical="center" wrapText="1"/>
    </xf>
    <xf numFmtId="0" fontId="66" fillId="0" borderId="0" xfId="0" applyFont="1"/>
    <xf numFmtId="0" fontId="67" fillId="17" borderId="0" xfId="0" applyFont="1" applyFill="1" applyAlignment="1">
      <alignment horizontal="center" vertical="center" wrapText="1"/>
    </xf>
    <xf numFmtId="0" fontId="9" fillId="2" borderId="48" xfId="0" applyFont="1" applyFill="1" applyBorder="1" applyAlignment="1">
      <alignment horizontal="center" vertical="center" wrapText="1"/>
    </xf>
    <xf numFmtId="0" fontId="38" fillId="17" borderId="48" xfId="0" applyFont="1" applyFill="1" applyBorder="1" applyAlignment="1">
      <alignment horizontal="center" vertical="center" wrapText="1"/>
    </xf>
    <xf numFmtId="0" fontId="52" fillId="0" borderId="48" xfId="0" applyFont="1" applyBorder="1" applyAlignment="1">
      <alignment horizontal="center" vertical="center"/>
    </xf>
    <xf numFmtId="164" fontId="0" fillId="0" borderId="0" xfId="0" applyNumberFormat="1" applyAlignment="1">
      <alignment horizontal="left" vertical="center" wrapText="1"/>
    </xf>
    <xf numFmtId="165" fontId="0" fillId="0" borderId="0" xfId="0" applyNumberFormat="1" applyAlignment="1">
      <alignment horizontal="left" vertical="center" wrapText="1"/>
    </xf>
    <xf numFmtId="166" fontId="0" fillId="0" borderId="0" xfId="0" applyNumberFormat="1" applyAlignment="1">
      <alignment horizontal="left" vertical="center" wrapText="1"/>
    </xf>
    <xf numFmtId="167" fontId="0" fillId="0" borderId="0" xfId="0" applyNumberFormat="1" applyAlignment="1">
      <alignment horizontal="left" vertical="center" wrapText="1"/>
    </xf>
    <xf numFmtId="0" fontId="0" fillId="2" borderId="22" xfId="0" applyFill="1" applyBorder="1" applyAlignment="1">
      <alignment horizontal="center" vertical="center"/>
    </xf>
    <xf numFmtId="0" fontId="0" fillId="2" borderId="48" xfId="0" applyFill="1" applyBorder="1" applyAlignment="1">
      <alignment vertical="center"/>
    </xf>
    <xf numFmtId="0" fontId="9" fillId="14" borderId="15" xfId="0" applyFont="1" applyFill="1" applyBorder="1" applyAlignment="1">
      <alignment horizontal="left" vertical="center"/>
    </xf>
    <xf numFmtId="0" fontId="0" fillId="14" borderId="16" xfId="0" applyFill="1" applyBorder="1" applyAlignment="1">
      <alignment horizontal="left" vertical="center" wrapText="1"/>
    </xf>
    <xf numFmtId="164" fontId="0" fillId="14" borderId="87" xfId="0" applyNumberFormat="1" applyFill="1" applyBorder="1" applyAlignment="1">
      <alignment horizontal="left" vertical="center" wrapText="1"/>
    </xf>
    <xf numFmtId="165" fontId="0" fillId="14" borderId="87" xfId="0" applyNumberFormat="1" applyFill="1" applyBorder="1" applyAlignment="1">
      <alignment horizontal="left" vertical="center" wrapText="1"/>
    </xf>
    <xf numFmtId="0" fontId="0" fillId="14" borderId="17" xfId="0" applyFill="1" applyBorder="1"/>
    <xf numFmtId="0" fontId="60" fillId="0" borderId="1" xfId="9" applyBorder="1"/>
    <xf numFmtId="0" fontId="70" fillId="0" borderId="1" xfId="0" applyFont="1" applyBorder="1" applyAlignment="1">
      <alignment vertical="center" wrapText="1"/>
    </xf>
    <xf numFmtId="0" fontId="70" fillId="0" borderId="1" xfId="0" applyFont="1" applyBorder="1" applyAlignment="1">
      <alignment horizontal="center" vertical="center" wrapText="1"/>
    </xf>
    <xf numFmtId="0" fontId="32" fillId="8" borderId="1" xfId="0" applyFont="1" applyFill="1" applyBorder="1" applyAlignment="1">
      <alignment horizontal="center" vertical="center" wrapText="1"/>
    </xf>
    <xf numFmtId="0" fontId="38" fillId="25" borderId="32" xfId="0" applyFont="1" applyFill="1" applyBorder="1" applyAlignment="1">
      <alignment horizontal="left" vertical="center" wrapText="1"/>
    </xf>
    <xf numFmtId="0" fontId="38" fillId="25" borderId="37" xfId="0" applyFont="1" applyFill="1" applyBorder="1" applyAlignment="1">
      <alignment horizontal="left" vertical="center" wrapText="1"/>
    </xf>
    <xf numFmtId="0" fontId="38" fillId="25" borderId="32" xfId="0" applyFont="1" applyFill="1" applyBorder="1" applyAlignment="1">
      <alignment horizontal="left" vertical="center"/>
    </xf>
    <xf numFmtId="0" fontId="38" fillId="25" borderId="37" xfId="0" applyFont="1" applyFill="1" applyBorder="1" applyAlignment="1">
      <alignment horizontal="left" vertical="center"/>
    </xf>
    <xf numFmtId="0" fontId="38" fillId="25" borderId="26" xfId="0" applyFont="1" applyFill="1" applyBorder="1" applyAlignment="1">
      <alignment horizontal="left" vertical="center"/>
    </xf>
    <xf numFmtId="0" fontId="0" fillId="0" borderId="39" xfId="0" applyBorder="1"/>
    <xf numFmtId="0" fontId="0" fillId="0" borderId="0" xfId="0"/>
    <xf numFmtId="0" fontId="0" fillId="0" borderId="38" xfId="0" applyBorder="1"/>
    <xf numFmtId="0" fontId="0" fillId="0" borderId="21" xfId="0" applyBorder="1"/>
    <xf numFmtId="0" fontId="0" fillId="0" borderId="22" xfId="0" applyBorder="1"/>
    <xf numFmtId="0" fontId="0" fillId="0" borderId="23" xfId="0" applyBorder="1"/>
    <xf numFmtId="0" fontId="22" fillId="0" borderId="18" xfId="0" applyFont="1" applyBorder="1"/>
    <xf numFmtId="0" fontId="22" fillId="0" borderId="19" xfId="0" applyFont="1" applyBorder="1"/>
    <xf numFmtId="0" fontId="22" fillId="0" borderId="20" xfId="0" applyFont="1" applyBorder="1"/>
    <xf numFmtId="0" fontId="20" fillId="5" borderId="39" xfId="0" applyFont="1" applyFill="1" applyBorder="1"/>
    <xf numFmtId="0" fontId="20" fillId="5" borderId="0" xfId="0" applyFont="1" applyFill="1"/>
    <xf numFmtId="0" fontId="20" fillId="5" borderId="38" xfId="0" applyFont="1" applyFill="1" applyBorder="1"/>
    <xf numFmtId="0" fontId="22" fillId="0" borderId="39" xfId="0" applyFont="1" applyBorder="1"/>
    <xf numFmtId="0" fontId="22" fillId="0" borderId="0" xfId="0" applyFont="1"/>
    <xf numFmtId="0" fontId="22" fillId="0" borderId="38" xfId="0" applyFont="1" applyBorder="1"/>
    <xf numFmtId="0" fontId="9" fillId="0" borderId="39" xfId="0" applyFont="1" applyBorder="1"/>
    <xf numFmtId="0" fontId="9" fillId="0" borderId="0" xfId="0" applyFont="1"/>
    <xf numFmtId="0" fontId="9" fillId="0" borderId="38" xfId="0" applyFont="1" applyBorder="1"/>
    <xf numFmtId="0" fontId="0" fillId="0" borderId="18" xfId="0" applyBorder="1" applyAlignment="1">
      <alignment horizontal="left" wrapText="1"/>
    </xf>
    <xf numFmtId="0" fontId="0" fillId="0" borderId="19" xfId="0" applyBorder="1" applyAlignment="1">
      <alignment horizontal="left" wrapText="1"/>
    </xf>
    <xf numFmtId="0" fontId="0" fillId="0" borderId="20" xfId="0" applyBorder="1" applyAlignment="1">
      <alignment horizontal="left"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9" fillId="2" borderId="15" xfId="0" applyFont="1" applyFill="1" applyBorder="1" applyAlignment="1">
      <alignment horizontal="center" vertical="center"/>
    </xf>
    <xf numFmtId="0" fontId="19" fillId="2" borderId="16" xfId="0" applyFont="1" applyFill="1" applyBorder="1" applyAlignment="1">
      <alignment horizontal="center" vertical="center"/>
    </xf>
    <xf numFmtId="0" fontId="19" fillId="2" borderId="17" xfId="0" applyFont="1" applyFill="1" applyBorder="1" applyAlignment="1">
      <alignment horizontal="center" vertical="center"/>
    </xf>
    <xf numFmtId="0" fontId="23" fillId="0" borderId="53" xfId="0" applyFont="1" applyBorder="1" applyAlignment="1">
      <alignment horizontal="left" vertical="top"/>
    </xf>
    <xf numFmtId="0" fontId="23" fillId="0" borderId="49" xfId="0" applyFont="1" applyBorder="1" applyAlignment="1">
      <alignment horizontal="left" vertical="top"/>
    </xf>
    <xf numFmtId="0" fontId="23" fillId="0" borderId="54" xfId="0" applyFont="1" applyBorder="1" applyAlignment="1">
      <alignment horizontal="left" vertical="top"/>
    </xf>
    <xf numFmtId="0" fontId="23" fillId="0" borderId="53" xfId="0" applyFont="1" applyBorder="1" applyAlignment="1">
      <alignment horizontal="left" vertical="center"/>
    </xf>
    <xf numFmtId="0" fontId="23" fillId="0" borderId="49" xfId="0" applyFont="1" applyBorder="1" applyAlignment="1">
      <alignment horizontal="left" vertical="center"/>
    </xf>
    <xf numFmtId="0" fontId="23" fillId="0" borderId="54" xfId="0" applyFont="1" applyBorder="1" applyAlignment="1">
      <alignment horizontal="left" vertical="center"/>
    </xf>
    <xf numFmtId="0" fontId="23" fillId="0" borderId="36" xfId="0" applyFont="1" applyBorder="1" applyAlignment="1">
      <alignment horizontal="left" vertical="top"/>
    </xf>
    <xf numFmtId="0" fontId="23" fillId="0" borderId="1" xfId="0" applyFont="1" applyBorder="1" applyAlignment="1">
      <alignment horizontal="left" vertical="top"/>
    </xf>
    <xf numFmtId="0" fontId="23" fillId="0" borderId="35" xfId="0" applyFont="1" applyBorder="1" applyAlignment="1">
      <alignment horizontal="left" vertical="top"/>
    </xf>
    <xf numFmtId="0" fontId="23" fillId="0" borderId="36" xfId="0" applyFont="1" applyBorder="1" applyAlignment="1">
      <alignment horizontal="left" vertical="center"/>
    </xf>
    <xf numFmtId="0" fontId="23" fillId="0" borderId="1" xfId="0" applyFont="1" applyBorder="1" applyAlignment="1">
      <alignment horizontal="left" vertical="center"/>
    </xf>
    <xf numFmtId="0" fontId="23" fillId="0" borderId="35" xfId="0" applyFont="1" applyBorder="1" applyAlignment="1">
      <alignment horizontal="left" vertical="center"/>
    </xf>
    <xf numFmtId="0" fontId="23" fillId="0" borderId="45" xfId="0" applyFont="1" applyBorder="1" applyAlignment="1">
      <alignment horizontal="left" vertical="top"/>
    </xf>
    <xf numFmtId="0" fontId="23" fillId="0" borderId="46" xfId="0" applyFont="1" applyBorder="1" applyAlignment="1">
      <alignment horizontal="left" vertical="top"/>
    </xf>
    <xf numFmtId="0" fontId="23" fillId="0" borderId="47" xfId="0" applyFont="1" applyBorder="1" applyAlignment="1">
      <alignment horizontal="left" vertical="top"/>
    </xf>
    <xf numFmtId="14" fontId="23" fillId="0" borderId="45" xfId="0" applyNumberFormat="1" applyFont="1" applyBorder="1" applyAlignment="1">
      <alignment horizontal="left" vertical="center"/>
    </xf>
    <xf numFmtId="0" fontId="23" fillId="0" borderId="46" xfId="0" applyFont="1" applyBorder="1" applyAlignment="1">
      <alignment horizontal="left" vertical="center"/>
    </xf>
    <xf numFmtId="0" fontId="23" fillId="0" borderId="47" xfId="0" applyFont="1" applyBorder="1" applyAlignment="1">
      <alignment horizontal="left" vertical="center"/>
    </xf>
    <xf numFmtId="0" fontId="27" fillId="2" borderId="18"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20" xfId="0" applyFont="1" applyFill="1" applyBorder="1" applyAlignment="1">
      <alignment horizontal="center" vertical="center" wrapText="1"/>
    </xf>
    <xf numFmtId="0" fontId="27" fillId="2" borderId="39" xfId="0" applyFont="1" applyFill="1" applyBorder="1" applyAlignment="1">
      <alignment horizontal="center" vertical="center" wrapText="1"/>
    </xf>
    <xf numFmtId="0" fontId="27" fillId="2" borderId="0" xfId="0" applyFont="1" applyFill="1" applyAlignment="1">
      <alignment horizontal="center" vertical="center" wrapText="1"/>
    </xf>
    <xf numFmtId="0" fontId="27" fillId="2" borderId="38" xfId="0" applyFont="1" applyFill="1" applyBorder="1" applyAlignment="1">
      <alignment horizontal="center" vertical="center" wrapText="1"/>
    </xf>
    <xf numFmtId="0" fontId="27" fillId="2" borderId="21" xfId="0" applyFont="1" applyFill="1" applyBorder="1" applyAlignment="1">
      <alignment horizontal="center" vertical="center" wrapText="1"/>
    </xf>
    <xf numFmtId="0" fontId="27" fillId="2" borderId="22"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0" fillId="0" borderId="45" xfId="0" applyBorder="1" applyAlignment="1">
      <alignment horizontal="left" vertical="top"/>
    </xf>
    <xf numFmtId="0" fontId="0" fillId="0" borderId="46" xfId="0" applyBorder="1" applyAlignment="1">
      <alignment horizontal="left" vertical="top"/>
    </xf>
    <xf numFmtId="0" fontId="0" fillId="0" borderId="47" xfId="0" applyBorder="1" applyAlignment="1">
      <alignment horizontal="left" vertical="top"/>
    </xf>
    <xf numFmtId="14" fontId="0" fillId="0" borderId="45" xfId="0" applyNumberFormat="1" applyBorder="1" applyAlignment="1">
      <alignment horizontal="left" vertical="center"/>
    </xf>
    <xf numFmtId="0" fontId="0" fillId="0" borderId="46" xfId="0" applyBorder="1" applyAlignment="1">
      <alignment horizontal="left" vertical="center"/>
    </xf>
    <xf numFmtId="0" fontId="0" fillId="0" borderId="47" xfId="0" applyBorder="1" applyAlignment="1">
      <alignment horizontal="left" vertical="center"/>
    </xf>
    <xf numFmtId="0" fontId="0" fillId="0" borderId="45" xfId="0" applyBorder="1"/>
    <xf numFmtId="0" fontId="0" fillId="0" borderId="46" xfId="0" applyBorder="1"/>
    <xf numFmtId="0" fontId="0" fillId="0" borderId="47" xfId="0" applyBorder="1"/>
    <xf numFmtId="0" fontId="20" fillId="0" borderId="18" xfId="0" applyFont="1" applyBorder="1" applyAlignment="1">
      <alignment horizontal="center"/>
    </xf>
    <xf numFmtId="0" fontId="20" fillId="0" borderId="19" xfId="0" applyFont="1" applyBorder="1" applyAlignment="1">
      <alignment horizontal="center"/>
    </xf>
    <xf numFmtId="0" fontId="20" fillId="0" borderId="20" xfId="0" applyFont="1" applyBorder="1" applyAlignment="1">
      <alignment horizontal="center"/>
    </xf>
    <xf numFmtId="0" fontId="20" fillId="0" borderId="39" xfId="0" applyFont="1" applyBorder="1" applyAlignment="1">
      <alignment horizontal="center"/>
    </xf>
    <xf numFmtId="0" fontId="20" fillId="0" borderId="0" xfId="0" applyFont="1" applyAlignment="1">
      <alignment horizontal="center"/>
    </xf>
    <xf numFmtId="0" fontId="20" fillId="0" borderId="38" xfId="0" applyFont="1" applyBorder="1" applyAlignment="1">
      <alignment horizontal="center"/>
    </xf>
    <xf numFmtId="0" fontId="20" fillId="0" borderId="21" xfId="0" applyFont="1" applyBorder="1" applyAlignment="1">
      <alignment horizontal="center"/>
    </xf>
    <xf numFmtId="0" fontId="20" fillId="0" borderId="22" xfId="0" applyFont="1" applyBorder="1" applyAlignment="1">
      <alignment horizontal="center"/>
    </xf>
    <xf numFmtId="0" fontId="20" fillId="0" borderId="23"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53" xfId="0" applyBorder="1" applyAlignment="1">
      <alignment horizontal="left" vertical="top"/>
    </xf>
    <xf numFmtId="0" fontId="0" fillId="0" borderId="49" xfId="0" applyBorder="1" applyAlignment="1">
      <alignment horizontal="left" vertical="top"/>
    </xf>
    <xf numFmtId="0" fontId="0" fillId="0" borderId="54" xfId="0" applyBorder="1" applyAlignment="1">
      <alignment horizontal="left" vertical="top"/>
    </xf>
    <xf numFmtId="0" fontId="0" fillId="0" borderId="53" xfId="0" applyBorder="1" applyAlignment="1">
      <alignment horizontal="left" vertical="center"/>
    </xf>
    <xf numFmtId="0" fontId="0" fillId="0" borderId="49" xfId="0" applyBorder="1" applyAlignment="1">
      <alignment horizontal="left" vertical="center"/>
    </xf>
    <xf numFmtId="0" fontId="0" fillId="0" borderId="54" xfId="0" applyBorder="1" applyAlignment="1">
      <alignment horizontal="left" vertical="center"/>
    </xf>
    <xf numFmtId="14" fontId="0" fillId="0" borderId="53" xfId="0" applyNumberFormat="1" applyBorder="1" applyAlignment="1">
      <alignment horizontal="center"/>
    </xf>
    <xf numFmtId="14" fontId="0" fillId="0" borderId="49" xfId="0" applyNumberFormat="1" applyBorder="1" applyAlignment="1">
      <alignment horizontal="center"/>
    </xf>
    <xf numFmtId="14" fontId="0" fillId="0" borderId="54" xfId="0" applyNumberFormat="1" applyBorder="1" applyAlignment="1">
      <alignment horizontal="center"/>
    </xf>
    <xf numFmtId="0" fontId="0" fillId="0" borderId="36" xfId="0" applyBorder="1" applyAlignment="1">
      <alignment horizontal="left" vertical="top"/>
    </xf>
    <xf numFmtId="0" fontId="0" fillId="0" borderId="1" xfId="0" applyBorder="1" applyAlignment="1">
      <alignment horizontal="left" vertical="top"/>
    </xf>
    <xf numFmtId="0" fontId="0" fillId="0" borderId="35" xfId="0" applyBorder="1" applyAlignment="1">
      <alignment horizontal="left" vertical="top"/>
    </xf>
    <xf numFmtId="0" fontId="0" fillId="0" borderId="36" xfId="0" applyBorder="1" applyAlignment="1">
      <alignment horizontal="left" vertical="center"/>
    </xf>
    <xf numFmtId="0" fontId="0" fillId="0" borderId="1"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center"/>
    </xf>
    <xf numFmtId="0" fontId="0" fillId="0" borderId="1" xfId="0" applyBorder="1" applyAlignment="1">
      <alignment horizontal="center"/>
    </xf>
    <xf numFmtId="0" fontId="0" fillId="0" borderId="35" xfId="0" applyBorder="1" applyAlignment="1">
      <alignment horizontal="center"/>
    </xf>
    <xf numFmtId="0" fontId="0" fillId="0" borderId="3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23" fillId="0" borderId="4" xfId="0" applyFont="1" applyBorder="1" applyAlignment="1">
      <alignment horizontal="left" vertical="center"/>
    </xf>
    <xf numFmtId="0" fontId="23" fillId="0" borderId="2" xfId="0" applyFont="1" applyBorder="1" applyAlignment="1">
      <alignment horizontal="left" vertical="center"/>
    </xf>
    <xf numFmtId="14" fontId="20" fillId="0" borderId="13" xfId="0" applyNumberFormat="1" applyFont="1" applyBorder="1" applyAlignment="1">
      <alignment horizontal="left" vertical="center"/>
    </xf>
    <xf numFmtId="14" fontId="20" fillId="0" borderId="4" xfId="0" applyNumberFormat="1" applyFont="1" applyBorder="1" applyAlignment="1">
      <alignment horizontal="left" vertical="center"/>
    </xf>
    <xf numFmtId="0" fontId="20" fillId="0" borderId="6" xfId="0" applyFont="1" applyBorder="1" applyAlignment="1">
      <alignment horizontal="left" vertical="center"/>
    </xf>
    <xf numFmtId="0" fontId="20" fillId="0" borderId="1" xfId="0" applyFont="1" applyBorder="1" applyAlignment="1">
      <alignment horizontal="left" vertical="center"/>
    </xf>
    <xf numFmtId="0" fontId="20" fillId="0" borderId="10" xfId="0" applyFont="1" applyBorder="1" applyAlignment="1">
      <alignment horizontal="left" vertical="center"/>
    </xf>
    <xf numFmtId="0" fontId="20" fillId="0" borderId="2" xfId="0" applyFont="1" applyBorder="1" applyAlignment="1">
      <alignment horizontal="left" vertical="center"/>
    </xf>
    <xf numFmtId="0" fontId="23" fillId="0" borderId="11" xfId="0" applyFont="1" applyBorder="1" applyAlignment="1">
      <alignment horizontal="left" vertical="center"/>
    </xf>
    <xf numFmtId="0" fontId="23" fillId="0" borderId="5" xfId="0" applyFont="1" applyBorder="1" applyAlignment="1">
      <alignment horizontal="left" vertical="center"/>
    </xf>
    <xf numFmtId="0" fontId="23" fillId="0" borderId="8" xfId="0" applyFont="1" applyBorder="1" applyAlignment="1">
      <alignment horizontal="left" vertical="center"/>
    </xf>
    <xf numFmtId="0" fontId="11" fillId="14" borderId="18" xfId="0" applyFont="1" applyFill="1" applyBorder="1" applyAlignment="1">
      <alignment horizontal="center" vertical="center"/>
    </xf>
    <xf numFmtId="0" fontId="11" fillId="14" borderId="21" xfId="0" applyFont="1" applyFill="1" applyBorder="1" applyAlignment="1">
      <alignment horizontal="center" vertical="center"/>
    </xf>
    <xf numFmtId="0" fontId="11" fillId="14" borderId="18" xfId="0" applyFont="1" applyFill="1" applyBorder="1" applyAlignment="1">
      <alignment horizontal="left" vertical="center"/>
    </xf>
    <xf numFmtId="0" fontId="11" fillId="14" borderId="21" xfId="0" applyFont="1" applyFill="1" applyBorder="1" applyAlignment="1">
      <alignment horizontal="lef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39" xfId="0" applyBorder="1" applyAlignment="1">
      <alignment horizontal="center" vertical="center"/>
    </xf>
    <xf numFmtId="0" fontId="0" fillId="0" borderId="0" xfId="0" applyAlignment="1">
      <alignment horizontal="center" vertical="center"/>
    </xf>
    <xf numFmtId="0" fontId="0" fillId="0" borderId="38"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25" fillId="0" borderId="15" xfId="0" applyFont="1" applyBorder="1" applyAlignment="1">
      <alignment horizontal="left" vertical="center"/>
    </xf>
    <xf numFmtId="0" fontId="25" fillId="0" borderId="16" xfId="0" applyFont="1" applyBorder="1" applyAlignment="1">
      <alignment horizontal="left" vertical="center"/>
    </xf>
    <xf numFmtId="0" fontId="11" fillId="0" borderId="18" xfId="0" applyFont="1" applyBorder="1" applyAlignment="1">
      <alignment horizontal="left" vertical="top"/>
    </xf>
    <xf numFmtId="0" fontId="11" fillId="0" borderId="19" xfId="0" applyFont="1" applyBorder="1" applyAlignment="1">
      <alignment horizontal="left" vertical="top"/>
    </xf>
    <xf numFmtId="0" fontId="11" fillId="0" borderId="20" xfId="0" applyFont="1" applyBorder="1" applyAlignment="1">
      <alignment horizontal="left" vertical="top"/>
    </xf>
    <xf numFmtId="0" fontId="11" fillId="0" borderId="0" xfId="0" applyFont="1" applyAlignment="1">
      <alignment horizontal="left" vertical="top"/>
    </xf>
    <xf numFmtId="0" fontId="11" fillId="0" borderId="38" xfId="0" applyFont="1" applyBorder="1" applyAlignment="1">
      <alignment horizontal="left" vertical="top"/>
    </xf>
    <xf numFmtId="0" fontId="11" fillId="0" borderId="39" xfId="0" applyFont="1" applyBorder="1" applyAlignment="1">
      <alignment horizontal="left" vertical="top"/>
    </xf>
    <xf numFmtId="0" fontId="11" fillId="0" borderId="21" xfId="0" applyFont="1" applyBorder="1" applyAlignment="1">
      <alignment horizontal="left" vertical="top"/>
    </xf>
    <xf numFmtId="0" fontId="11" fillId="0" borderId="22" xfId="0" applyFont="1" applyBorder="1" applyAlignment="1">
      <alignment horizontal="left" vertical="top"/>
    </xf>
    <xf numFmtId="0" fontId="11" fillId="0" borderId="23" xfId="0" applyFont="1" applyBorder="1" applyAlignment="1">
      <alignment horizontal="left" vertical="top"/>
    </xf>
    <xf numFmtId="0" fontId="15" fillId="0" borderId="25" xfId="0" applyFont="1" applyBorder="1" applyAlignment="1">
      <alignment horizontal="center" vertical="center"/>
    </xf>
    <xf numFmtId="0" fontId="15" fillId="0" borderId="37" xfId="0" applyFont="1" applyBorder="1" applyAlignment="1">
      <alignment horizontal="center" vertical="center"/>
    </xf>
    <xf numFmtId="0" fontId="16" fillId="7" borderId="25" xfId="0" quotePrefix="1" applyFont="1" applyFill="1" applyBorder="1" applyAlignment="1">
      <alignment horizontal="center" vertical="center" wrapText="1"/>
    </xf>
    <xf numFmtId="0" fontId="16" fillId="7" borderId="37" xfId="0" quotePrefix="1" applyFont="1" applyFill="1" applyBorder="1" applyAlignment="1">
      <alignment horizontal="center" vertical="center" wrapText="1"/>
    </xf>
    <xf numFmtId="0" fontId="9" fillId="12" borderId="25" xfId="0" applyFont="1" applyFill="1" applyBorder="1" applyAlignment="1">
      <alignment horizontal="center" vertical="center" wrapText="1"/>
    </xf>
    <xf numFmtId="0" fontId="9" fillId="12" borderId="37" xfId="0" applyFont="1" applyFill="1" applyBorder="1" applyAlignment="1">
      <alignment horizontal="center" vertical="center" wrapText="1"/>
    </xf>
    <xf numFmtId="0" fontId="15" fillId="8" borderId="25" xfId="0" applyFont="1" applyFill="1" applyBorder="1" applyAlignment="1">
      <alignment horizontal="center" vertical="center"/>
    </xf>
    <xf numFmtId="0" fontId="15" fillId="8" borderId="37" xfId="0" applyFont="1" applyFill="1" applyBorder="1" applyAlignment="1">
      <alignment horizontal="center" vertical="center"/>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22" xfId="0" applyFont="1" applyFill="1" applyBorder="1" applyAlignment="1">
      <alignment horizontal="center" vertical="center" wrapText="1"/>
    </xf>
    <xf numFmtId="14" fontId="27" fillId="0" borderId="61" xfId="0" applyNumberFormat="1" applyFont="1" applyBorder="1" applyAlignment="1">
      <alignment horizontal="left" vertical="center" wrapText="1"/>
    </xf>
    <xf numFmtId="0" fontId="27" fillId="0" borderId="30" xfId="0" applyFont="1" applyBorder="1" applyAlignment="1">
      <alignment horizontal="left" vertical="center" wrapText="1"/>
    </xf>
    <xf numFmtId="0" fontId="27" fillId="0" borderId="34" xfId="0" applyFont="1" applyBorder="1" applyAlignment="1">
      <alignment horizontal="left" vertical="center" wrapText="1"/>
    </xf>
    <xf numFmtId="0" fontId="27" fillId="0" borderId="7" xfId="0" applyFont="1" applyBorder="1" applyAlignment="1">
      <alignment horizontal="left" vertical="center" wrapText="1"/>
    </xf>
    <xf numFmtId="0" fontId="27" fillId="0" borderId="40" xfId="0" applyFont="1" applyBorder="1" applyAlignment="1">
      <alignment horizontal="left" vertical="center" wrapText="1"/>
    </xf>
    <xf numFmtId="0" fontId="27" fillId="0" borderId="41" xfId="0" applyFont="1" applyBorder="1" applyAlignment="1">
      <alignment horizontal="left" vertical="center" wrapText="1"/>
    </xf>
    <xf numFmtId="0" fontId="9" fillId="12" borderId="18" xfId="0" applyFont="1" applyFill="1" applyBorder="1" applyAlignment="1">
      <alignment horizontal="center" vertical="center" wrapText="1"/>
    </xf>
    <xf numFmtId="0" fontId="9" fillId="12" borderId="21" xfId="0" applyFont="1" applyFill="1" applyBorder="1" applyAlignment="1">
      <alignment horizontal="center" vertical="center" wrapText="1"/>
    </xf>
    <xf numFmtId="0" fontId="17" fillId="0" borderId="52" xfId="0" applyFont="1" applyBorder="1" applyAlignment="1">
      <alignment horizontal="left" vertical="center" wrapText="1"/>
    </xf>
    <xf numFmtId="0" fontId="17" fillId="0" borderId="47" xfId="0" applyFont="1" applyBorder="1" applyAlignment="1">
      <alignment horizontal="left" vertical="center" wrapText="1"/>
    </xf>
    <xf numFmtId="0" fontId="9" fillId="10" borderId="18" xfId="0" applyFont="1" applyFill="1" applyBorder="1" applyAlignment="1">
      <alignment horizontal="left" vertical="center"/>
    </xf>
    <xf numFmtId="0" fontId="9" fillId="10" borderId="21" xfId="0" applyFont="1" applyFill="1" applyBorder="1" applyAlignment="1">
      <alignment horizontal="left" vertical="center"/>
    </xf>
    <xf numFmtId="0" fontId="9" fillId="0" borderId="21" xfId="0" applyFont="1" applyBorder="1" applyAlignment="1">
      <alignment horizontal="left"/>
    </xf>
    <xf numFmtId="0" fontId="9" fillId="0" borderId="0" xfId="0" applyFont="1" applyAlignment="1">
      <alignment horizontal="left"/>
    </xf>
    <xf numFmtId="0" fontId="16" fillId="7" borderId="25" xfId="0" quotePrefix="1" applyFont="1" applyFill="1" applyBorder="1" applyAlignment="1">
      <alignment horizontal="center" vertical="center"/>
    </xf>
    <xf numFmtId="0" fontId="16" fillId="7" borderId="37" xfId="0" quotePrefix="1" applyFont="1" applyFill="1" applyBorder="1" applyAlignment="1">
      <alignment horizontal="center" vertical="center"/>
    </xf>
    <xf numFmtId="0" fontId="16" fillId="8" borderId="25" xfId="0" applyFont="1" applyFill="1" applyBorder="1" applyAlignment="1">
      <alignment horizontal="center" vertical="center"/>
    </xf>
    <xf numFmtId="0" fontId="16" fillId="8" borderId="37" xfId="0" applyFont="1" applyFill="1" applyBorder="1" applyAlignment="1">
      <alignment horizontal="center" vertical="center"/>
    </xf>
    <xf numFmtId="0" fontId="16" fillId="0" borderId="25" xfId="0" applyFont="1" applyBorder="1" applyAlignment="1">
      <alignment horizontal="center" vertical="center"/>
    </xf>
    <xf numFmtId="0" fontId="16" fillId="0" borderId="37" xfId="0" applyFont="1" applyBorder="1" applyAlignment="1">
      <alignment horizontal="center" vertical="center"/>
    </xf>
    <xf numFmtId="0" fontId="14" fillId="9" borderId="25" xfId="0" applyFont="1" applyFill="1" applyBorder="1" applyAlignment="1">
      <alignment horizontal="center" vertical="center"/>
    </xf>
    <xf numFmtId="0" fontId="14" fillId="9" borderId="37" xfId="0" applyFont="1" applyFill="1" applyBorder="1" applyAlignment="1">
      <alignment horizontal="center" vertical="center"/>
    </xf>
    <xf numFmtId="0" fontId="17" fillId="5" borderId="45" xfId="0" applyFont="1" applyFill="1" applyBorder="1" applyAlignment="1">
      <alignment horizontal="left"/>
    </xf>
    <xf numFmtId="0" fontId="17" fillId="5" borderId="46" xfId="0" applyFont="1" applyFill="1" applyBorder="1" applyAlignment="1">
      <alignment horizontal="left"/>
    </xf>
    <xf numFmtId="0" fontId="9" fillId="0" borderId="46" xfId="0" applyFont="1" applyBorder="1" applyAlignment="1">
      <alignment horizontal="left"/>
    </xf>
    <xf numFmtId="0" fontId="9" fillId="0" borderId="47" xfId="0" applyFont="1"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0" fillId="0" borderId="6" xfId="0" applyBorder="1" applyAlignment="1">
      <alignment horizontal="left"/>
    </xf>
    <xf numFmtId="0" fontId="9" fillId="11" borderId="18" xfId="0" applyFont="1" applyFill="1" applyBorder="1" applyAlignment="1">
      <alignment horizontal="left" vertical="center"/>
    </xf>
    <xf numFmtId="0" fontId="9" fillId="11" borderId="19" xfId="0" applyFont="1" applyFill="1" applyBorder="1" applyAlignment="1">
      <alignment horizontal="left" vertical="center"/>
    </xf>
    <xf numFmtId="0" fontId="9" fillId="11" borderId="21" xfId="0" applyFont="1" applyFill="1" applyBorder="1" applyAlignment="1">
      <alignment horizontal="left" vertical="center"/>
    </xf>
    <xf numFmtId="0" fontId="9" fillId="11" borderId="22" xfId="0" applyFont="1" applyFill="1" applyBorder="1" applyAlignment="1">
      <alignment horizontal="left" vertical="center"/>
    </xf>
    <xf numFmtId="0" fontId="0" fillId="0" borderId="39" xfId="0" applyBorder="1" applyAlignment="1">
      <alignment horizontal="center" vertical="top" wrapText="1"/>
    </xf>
    <xf numFmtId="0" fontId="0" fillId="0" borderId="0" xfId="0" applyAlignment="1">
      <alignment horizontal="center" vertical="top"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17" fillId="5" borderId="36" xfId="0" applyFont="1" applyFill="1" applyBorder="1" applyAlignment="1">
      <alignment horizontal="left"/>
    </xf>
    <xf numFmtId="0" fontId="17" fillId="5" borderId="1" xfId="0" applyFont="1" applyFill="1" applyBorder="1" applyAlignment="1">
      <alignment horizontal="left"/>
    </xf>
    <xf numFmtId="0" fontId="9" fillId="0" borderId="1" xfId="0" applyFont="1" applyBorder="1" applyAlignment="1">
      <alignment horizontal="left"/>
    </xf>
    <xf numFmtId="0" fontId="9" fillId="0" borderId="35" xfId="0" applyFont="1"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0" xfId="0" applyBorder="1" applyAlignment="1">
      <alignment horizontal="left"/>
    </xf>
    <xf numFmtId="0" fontId="20" fillId="12" borderId="18" xfId="0" applyFont="1" applyFill="1" applyBorder="1" applyAlignment="1">
      <alignment horizontal="center" vertical="center"/>
    </xf>
    <xf numFmtId="0" fontId="20" fillId="12" borderId="19" xfId="0" applyFont="1" applyFill="1" applyBorder="1" applyAlignment="1">
      <alignment horizontal="center" vertical="center"/>
    </xf>
    <xf numFmtId="0" fontId="17" fillId="5" borderId="53" xfId="0" applyFont="1" applyFill="1" applyBorder="1" applyAlignment="1">
      <alignment horizontal="left"/>
    </xf>
    <xf numFmtId="0" fontId="17" fillId="5" borderId="49" xfId="0" applyFont="1" applyFill="1" applyBorder="1" applyAlignment="1">
      <alignment horizontal="left"/>
    </xf>
    <xf numFmtId="0" fontId="9" fillId="0" borderId="49" xfId="0" applyFont="1" applyBorder="1" applyAlignment="1">
      <alignment horizontal="left"/>
    </xf>
    <xf numFmtId="0" fontId="9" fillId="0" borderId="54" xfId="0" applyFont="1" applyBorder="1" applyAlignment="1">
      <alignment horizontal="left"/>
    </xf>
    <xf numFmtId="0" fontId="9" fillId="13" borderId="39" xfId="0" applyFont="1" applyFill="1" applyBorder="1" applyAlignment="1">
      <alignment horizontal="left" vertical="center"/>
    </xf>
    <xf numFmtId="0" fontId="9" fillId="13" borderId="0" xfId="0" applyFont="1" applyFill="1" applyAlignment="1">
      <alignment horizontal="left" vertical="center"/>
    </xf>
    <xf numFmtId="0" fontId="9" fillId="13" borderId="21" xfId="0" applyFont="1" applyFill="1" applyBorder="1" applyAlignment="1">
      <alignment horizontal="left" vertical="center"/>
    </xf>
    <xf numFmtId="0" fontId="9" fillId="13" borderId="22" xfId="0" applyFont="1" applyFill="1" applyBorder="1" applyAlignment="1">
      <alignment horizontal="left" vertical="center"/>
    </xf>
    <xf numFmtId="0" fontId="9" fillId="5" borderId="1" xfId="0" applyFont="1" applyFill="1" applyBorder="1" applyAlignment="1">
      <alignment horizontal="left" vertical="center"/>
    </xf>
    <xf numFmtId="0" fontId="49" fillId="21" borderId="1" xfId="0" applyFont="1" applyFill="1" applyBorder="1" applyAlignment="1">
      <alignment horizontal="left" vertical="center"/>
    </xf>
    <xf numFmtId="0" fontId="9" fillId="22" borderId="34" xfId="0" applyFont="1" applyFill="1" applyBorder="1" applyAlignment="1">
      <alignment horizontal="left"/>
    </xf>
    <xf numFmtId="0" fontId="9" fillId="22" borderId="7" xfId="0" applyFont="1" applyFill="1" applyBorder="1" applyAlignment="1">
      <alignment horizontal="left"/>
    </xf>
    <xf numFmtId="0" fontId="9" fillId="23" borderId="36" xfId="0" applyFont="1" applyFill="1" applyBorder="1" applyAlignment="1">
      <alignment horizontal="left"/>
    </xf>
    <xf numFmtId="0" fontId="9" fillId="23" borderId="6" xfId="0" applyFont="1" applyFill="1" applyBorder="1" applyAlignment="1">
      <alignment horizontal="left"/>
    </xf>
    <xf numFmtId="0" fontId="9" fillId="23" borderId="1" xfId="0" applyFont="1" applyFill="1" applyBorder="1" applyAlignment="1">
      <alignment horizontal="left"/>
    </xf>
    <xf numFmtId="0" fontId="64" fillId="5" borderId="58" xfId="0" applyFont="1" applyFill="1" applyBorder="1" applyAlignment="1">
      <alignment horizontal="left" vertical="center"/>
    </xf>
    <xf numFmtId="0" fontId="64" fillId="5" borderId="43" xfId="0" applyFont="1" applyFill="1" applyBorder="1" applyAlignment="1">
      <alignment horizontal="left" vertical="center"/>
    </xf>
    <xf numFmtId="0" fontId="64" fillId="5" borderId="79" xfId="0" applyFont="1" applyFill="1" applyBorder="1" applyAlignment="1">
      <alignment horizontal="left" vertical="center"/>
    </xf>
    <xf numFmtId="0" fontId="10" fillId="19" borderId="39" xfId="0" applyFont="1" applyFill="1" applyBorder="1" applyAlignment="1">
      <alignment horizontal="left" vertical="center"/>
    </xf>
    <xf numFmtId="0" fontId="10" fillId="19" borderId="0" xfId="0" applyFont="1" applyFill="1" applyAlignment="1">
      <alignment horizontal="left" vertical="center"/>
    </xf>
    <xf numFmtId="0" fontId="28" fillId="9" borderId="25" xfId="0" applyFont="1" applyFill="1" applyBorder="1" applyAlignment="1">
      <alignment horizontal="center" vertical="center"/>
    </xf>
    <xf numFmtId="0" fontId="28" fillId="9" borderId="37" xfId="0" applyFont="1" applyFill="1" applyBorder="1" applyAlignment="1">
      <alignment horizontal="center" vertical="center"/>
    </xf>
    <xf numFmtId="0" fontId="33" fillId="16" borderId="25" xfId="0" applyFont="1" applyFill="1" applyBorder="1" applyAlignment="1">
      <alignment horizontal="center" vertical="center"/>
    </xf>
    <xf numFmtId="0" fontId="33" fillId="16" borderId="37" xfId="0" applyFont="1" applyFill="1" applyBorder="1" applyAlignment="1">
      <alignment horizontal="center" vertical="center"/>
    </xf>
    <xf numFmtId="0" fontId="34" fillId="0" borderId="20" xfId="0" applyFont="1" applyBorder="1" applyAlignment="1">
      <alignment horizontal="center" vertical="top" wrapText="1"/>
    </xf>
    <xf numFmtId="0" fontId="34" fillId="0" borderId="23" xfId="0" applyFont="1" applyBorder="1" applyAlignment="1">
      <alignment horizontal="center" vertical="top" wrapText="1"/>
    </xf>
    <xf numFmtId="0" fontId="1" fillId="0" borderId="13"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1" fillId="0" borderId="59" xfId="0" applyFont="1" applyBorder="1" applyAlignment="1">
      <alignment horizontal="center" vertical="center"/>
    </xf>
    <xf numFmtId="0" fontId="1" fillId="0" borderId="6" xfId="0" applyFont="1" applyBorder="1" applyAlignment="1">
      <alignment horizontal="left" vertical="center"/>
    </xf>
    <xf numFmtId="0" fontId="1" fillId="0" borderId="1"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1" fillId="0" borderId="52" xfId="0" applyFont="1" applyBorder="1" applyAlignment="1">
      <alignment horizontal="left" vertical="center" wrapText="1"/>
    </xf>
    <xf numFmtId="0" fontId="1" fillId="0" borderId="46" xfId="0" applyFont="1" applyBorder="1" applyAlignment="1">
      <alignment horizontal="left" vertical="center" wrapText="1"/>
    </xf>
    <xf numFmtId="0" fontId="1" fillId="0" borderId="51" xfId="0" applyFont="1" applyBorder="1" applyAlignment="1">
      <alignment horizontal="left" vertical="center" wrapText="1"/>
    </xf>
    <xf numFmtId="0" fontId="17" fillId="0" borderId="6" xfId="0" applyFont="1" applyBorder="1" applyAlignment="1">
      <alignment horizontal="left" vertical="center"/>
    </xf>
    <xf numFmtId="0" fontId="17" fillId="0" borderId="35" xfId="0" applyFont="1" applyBorder="1" applyAlignment="1">
      <alignment horizontal="left" vertical="center"/>
    </xf>
    <xf numFmtId="0" fontId="1" fillId="0" borderId="35" xfId="0" applyFont="1" applyBorder="1" applyAlignment="1">
      <alignment horizontal="left" vertical="center"/>
    </xf>
    <xf numFmtId="0" fontId="9" fillId="13" borderId="18" xfId="0" applyFont="1" applyFill="1" applyBorder="1" applyAlignment="1">
      <alignment horizontal="left" vertical="center"/>
    </xf>
    <xf numFmtId="0" fontId="9" fillId="13" borderId="19" xfId="0" applyFont="1" applyFill="1" applyBorder="1" applyAlignment="1">
      <alignment horizontal="left" vertical="center"/>
    </xf>
    <xf numFmtId="0" fontId="9" fillId="13" borderId="20" xfId="0" applyFont="1" applyFill="1" applyBorder="1" applyAlignment="1">
      <alignment horizontal="left" vertical="center"/>
    </xf>
    <xf numFmtId="0" fontId="9" fillId="13" borderId="23" xfId="0" applyFont="1" applyFill="1" applyBorder="1" applyAlignment="1">
      <alignment horizontal="left" vertical="center"/>
    </xf>
    <xf numFmtId="0" fontId="0" fillId="0" borderId="77" xfId="0" applyBorder="1" applyAlignment="1">
      <alignment horizontal="left"/>
    </xf>
    <xf numFmtId="0" fontId="0" fillId="0" borderId="30" xfId="0" applyBorder="1" applyAlignment="1">
      <alignment horizontal="left"/>
    </xf>
    <xf numFmtId="0" fontId="0" fillId="0" borderId="57" xfId="0" applyBorder="1" applyAlignment="1">
      <alignment horizontal="left"/>
    </xf>
    <xf numFmtId="0" fontId="0" fillId="0" borderId="1" xfId="0" applyBorder="1" applyAlignment="1">
      <alignment horizontal="left"/>
    </xf>
    <xf numFmtId="0" fontId="0" fillId="2" borderId="2" xfId="0" applyFill="1" applyBorder="1" applyAlignment="1">
      <alignment horizontal="left"/>
    </xf>
    <xf numFmtId="0" fontId="33" fillId="16" borderId="24" xfId="0" applyFont="1" applyFill="1" applyBorder="1" applyAlignment="1">
      <alignment horizontal="center" vertical="center" wrapText="1"/>
    </xf>
    <xf numFmtId="0" fontId="33" fillId="16" borderId="37" xfId="0" applyFont="1" applyFill="1" applyBorder="1" applyAlignment="1">
      <alignment horizontal="center" vertical="center" wrapText="1"/>
    </xf>
    <xf numFmtId="0" fontId="9" fillId="20" borderId="36" xfId="0" applyFont="1" applyFill="1" applyBorder="1" applyAlignment="1">
      <alignment horizontal="left"/>
    </xf>
    <xf numFmtId="0" fontId="9" fillId="20" borderId="1" xfId="0" applyFont="1" applyFill="1" applyBorder="1" applyAlignment="1">
      <alignment horizontal="left"/>
    </xf>
    <xf numFmtId="0" fontId="9" fillId="20" borderId="35" xfId="0" applyFont="1" applyFill="1" applyBorder="1" applyAlignment="1">
      <alignment horizontal="left"/>
    </xf>
    <xf numFmtId="0" fontId="9" fillId="20" borderId="61" xfId="0" applyFont="1" applyFill="1" applyBorder="1" applyAlignment="1">
      <alignment horizontal="left"/>
    </xf>
    <xf numFmtId="0" fontId="9" fillId="20" borderId="30" xfId="0" applyFont="1" applyFill="1" applyBorder="1" applyAlignment="1">
      <alignment horizontal="left"/>
    </xf>
    <xf numFmtId="0" fontId="9" fillId="20" borderId="31" xfId="0" applyFont="1" applyFill="1" applyBorder="1" applyAlignment="1">
      <alignment horizontal="left"/>
    </xf>
    <xf numFmtId="0" fontId="0" fillId="0" borderId="35" xfId="0" applyBorder="1" applyAlignment="1">
      <alignment horizontal="left"/>
    </xf>
    <xf numFmtId="0" fontId="9" fillId="20" borderId="45" xfId="0" applyFont="1" applyFill="1" applyBorder="1" applyAlignment="1">
      <alignment horizontal="left"/>
    </xf>
    <xf numFmtId="0" fontId="9" fillId="20" borderId="46" xfId="0" applyFont="1" applyFill="1" applyBorder="1" applyAlignment="1">
      <alignment horizontal="left"/>
    </xf>
    <xf numFmtId="0" fontId="9" fillId="22" borderId="1" xfId="0" applyFont="1" applyFill="1" applyBorder="1" applyAlignment="1">
      <alignment horizontal="left"/>
    </xf>
    <xf numFmtId="0" fontId="9" fillId="23" borderId="2" xfId="0" applyFont="1" applyFill="1" applyBorder="1" applyAlignment="1">
      <alignment horizontal="left"/>
    </xf>
    <xf numFmtId="0" fontId="9" fillId="20" borderId="18" xfId="0" applyFont="1" applyFill="1" applyBorder="1" applyAlignment="1">
      <alignment horizontal="left" vertical="center"/>
    </xf>
    <xf numFmtId="0" fontId="9" fillId="20" borderId="19" xfId="0" applyFont="1" applyFill="1" applyBorder="1" applyAlignment="1">
      <alignment horizontal="left" vertical="center"/>
    </xf>
    <xf numFmtId="0" fontId="9" fillId="20" borderId="20" xfId="0" applyFont="1" applyFill="1" applyBorder="1" applyAlignment="1">
      <alignment horizontal="left" vertical="center"/>
    </xf>
    <xf numFmtId="0" fontId="9" fillId="20" borderId="21" xfId="0" applyFont="1" applyFill="1" applyBorder="1" applyAlignment="1">
      <alignment horizontal="left" vertical="center"/>
    </xf>
    <xf numFmtId="0" fontId="9" fillId="20" borderId="22" xfId="0" applyFont="1" applyFill="1" applyBorder="1" applyAlignment="1">
      <alignment horizontal="left" vertical="center"/>
    </xf>
    <xf numFmtId="0" fontId="9" fillId="20" borderId="23" xfId="0" applyFont="1" applyFill="1" applyBorder="1" applyAlignment="1">
      <alignment horizontal="left" vertical="center"/>
    </xf>
    <xf numFmtId="0" fontId="34" fillId="0" borderId="0" xfId="0" applyFont="1" applyAlignment="1">
      <alignment horizontal="center" vertical="top" wrapText="1"/>
    </xf>
    <xf numFmtId="0" fontId="34" fillId="0" borderId="22" xfId="0" applyFont="1" applyBorder="1" applyAlignment="1">
      <alignment horizontal="center" vertical="top" wrapText="1"/>
    </xf>
    <xf numFmtId="0" fontId="16" fillId="7" borderId="24" xfId="0" quotePrefix="1" applyFont="1" applyFill="1" applyBorder="1" applyAlignment="1">
      <alignment horizontal="center" vertical="center"/>
    </xf>
    <xf numFmtId="0" fontId="9" fillId="15" borderId="18" xfId="0" applyFont="1" applyFill="1" applyBorder="1" applyAlignment="1">
      <alignment horizontal="left" vertical="center"/>
    </xf>
    <xf numFmtId="0" fontId="9" fillId="15" borderId="39" xfId="0" applyFont="1" applyFill="1" applyBorder="1" applyAlignment="1">
      <alignment horizontal="left" vertical="center"/>
    </xf>
    <xf numFmtId="0" fontId="16" fillId="8" borderId="24" xfId="0" applyFont="1" applyFill="1" applyBorder="1" applyAlignment="1">
      <alignment horizontal="center" vertical="center"/>
    </xf>
    <xf numFmtId="0" fontId="16" fillId="0" borderId="24" xfId="0" applyFont="1" applyBorder="1" applyAlignment="1">
      <alignment horizontal="center" vertical="center"/>
    </xf>
    <xf numFmtId="0" fontId="14" fillId="9" borderId="24" xfId="0" applyFont="1" applyFill="1" applyBorder="1" applyAlignment="1">
      <alignment horizontal="center" vertical="center"/>
    </xf>
    <xf numFmtId="0" fontId="28" fillId="9" borderId="24" xfId="0" applyFont="1" applyFill="1" applyBorder="1" applyAlignment="1">
      <alignment horizontal="center" vertical="center"/>
    </xf>
    <xf numFmtId="0" fontId="9" fillId="0" borderId="41" xfId="0" applyFont="1" applyBorder="1" applyAlignment="1">
      <alignment horizontal="left"/>
    </xf>
    <xf numFmtId="0" fontId="9" fillId="0" borderId="42" xfId="0" applyFont="1" applyBorder="1" applyAlignment="1">
      <alignment horizontal="left"/>
    </xf>
    <xf numFmtId="0" fontId="0" fillId="0" borderId="18" xfId="0" applyBorder="1" applyAlignment="1">
      <alignment horizontal="center" vertical="top" wrapText="1"/>
    </xf>
    <xf numFmtId="0" fontId="0" fillId="0" borderId="19" xfId="0" applyBorder="1" applyAlignment="1">
      <alignment horizontal="center" vertical="top" wrapText="1"/>
    </xf>
    <xf numFmtId="0" fontId="9" fillId="12" borderId="18" xfId="0" applyFont="1" applyFill="1" applyBorder="1" applyAlignment="1">
      <alignment horizontal="left" vertical="center"/>
    </xf>
    <xf numFmtId="0" fontId="9" fillId="12" borderId="19" xfId="0" applyFont="1" applyFill="1" applyBorder="1" applyAlignment="1">
      <alignment horizontal="left" vertical="center"/>
    </xf>
    <xf numFmtId="0" fontId="9" fillId="12" borderId="20" xfId="0" applyFont="1" applyFill="1" applyBorder="1" applyAlignment="1">
      <alignment horizontal="left" vertical="center"/>
    </xf>
    <xf numFmtId="0" fontId="9" fillId="12" borderId="21" xfId="0" applyFont="1" applyFill="1" applyBorder="1" applyAlignment="1">
      <alignment horizontal="left" vertical="center"/>
    </xf>
    <xf numFmtId="0" fontId="9" fillId="12" borderId="22" xfId="0" applyFont="1" applyFill="1" applyBorder="1" applyAlignment="1">
      <alignment horizontal="left" vertical="center"/>
    </xf>
    <xf numFmtId="0" fontId="9" fillId="12" borderId="23" xfId="0" applyFont="1" applyFill="1" applyBorder="1" applyAlignment="1">
      <alignment horizontal="left" vertical="center"/>
    </xf>
    <xf numFmtId="0" fontId="64" fillId="31" borderId="15" xfId="0" applyFont="1" applyFill="1" applyBorder="1" applyAlignment="1">
      <alignment horizontal="left" vertical="center"/>
    </xf>
    <xf numFmtId="0" fontId="64" fillId="31" borderId="16" xfId="0" applyFont="1" applyFill="1" applyBorder="1" applyAlignment="1">
      <alignment horizontal="left" vertical="center"/>
    </xf>
    <xf numFmtId="0" fontId="43" fillId="0" borderId="39" xfId="0" applyFont="1" applyBorder="1" applyAlignment="1">
      <alignment horizontal="center" vertical="center"/>
    </xf>
    <xf numFmtId="0" fontId="43" fillId="0" borderId="0" xfId="0" applyFont="1" applyAlignment="1">
      <alignment horizontal="center" vertical="center"/>
    </xf>
    <xf numFmtId="0" fontId="43" fillId="0" borderId="34" xfId="0" applyFont="1" applyBorder="1" applyAlignment="1">
      <alignment horizontal="left" vertical="center"/>
    </xf>
    <xf numFmtId="0" fontId="43" fillId="0" borderId="7" xfId="0" applyFont="1" applyBorder="1" applyAlignment="1">
      <alignment horizontal="left" vertical="center"/>
    </xf>
    <xf numFmtId="0" fontId="43" fillId="0" borderId="33" xfId="0" applyFont="1" applyBorder="1" applyAlignment="1">
      <alignment horizontal="left" vertical="center"/>
    </xf>
    <xf numFmtId="0" fontId="53" fillId="0" borderId="34" xfId="0" applyFont="1" applyBorder="1" applyAlignment="1">
      <alignment horizontal="left" vertical="center"/>
    </xf>
    <xf numFmtId="0" fontId="53" fillId="0" borderId="7" xfId="0" applyFont="1" applyBorder="1" applyAlignment="1">
      <alignment horizontal="left" vertical="center"/>
    </xf>
    <xf numFmtId="0" fontId="43" fillId="0" borderId="34" xfId="0" applyFont="1" applyBorder="1" applyAlignment="1">
      <alignment horizontal="left" vertical="center" wrapText="1"/>
    </xf>
    <xf numFmtId="0" fontId="43" fillId="0" borderId="7" xfId="0" applyFont="1" applyBorder="1" applyAlignment="1">
      <alignment horizontal="left" vertical="center" wrapText="1"/>
    </xf>
    <xf numFmtId="0" fontId="43" fillId="0" borderId="33" xfId="0" applyFont="1" applyBorder="1" applyAlignment="1">
      <alignment horizontal="left" vertical="center" wrapText="1"/>
    </xf>
    <xf numFmtId="0" fontId="43" fillId="0" borderId="40" xfId="0" applyFont="1" applyBorder="1" applyAlignment="1">
      <alignment horizontal="left" vertical="center" wrapText="1"/>
    </xf>
    <xf numFmtId="0" fontId="43" fillId="0" borderId="41" xfId="0" applyFont="1" applyBorder="1" applyAlignment="1">
      <alignment horizontal="left" vertical="center" wrapText="1"/>
    </xf>
    <xf numFmtId="0" fontId="43" fillId="0" borderId="42" xfId="0" applyFont="1" applyBorder="1" applyAlignment="1">
      <alignment horizontal="left" vertical="center" wrapText="1"/>
    </xf>
    <xf numFmtId="0" fontId="17" fillId="0" borderId="51" xfId="0" applyFont="1" applyBorder="1" applyAlignment="1">
      <alignment horizontal="left" vertical="center" wrapText="1"/>
    </xf>
    <xf numFmtId="0" fontId="53" fillId="14" borderId="28" xfId="0" applyFont="1" applyFill="1" applyBorder="1" applyAlignment="1">
      <alignment horizontal="left" vertical="center" wrapText="1"/>
    </xf>
    <xf numFmtId="0" fontId="53" fillId="14" borderId="29" xfId="0" applyFont="1" applyFill="1" applyBorder="1" applyAlignment="1">
      <alignment horizontal="left" vertical="center" wrapText="1"/>
    </xf>
    <xf numFmtId="0" fontId="53" fillId="0" borderId="30" xfId="0" applyFont="1" applyBorder="1" applyAlignment="1">
      <alignment horizontal="left" vertical="center" wrapText="1"/>
    </xf>
    <xf numFmtId="0" fontId="53" fillId="0" borderId="31" xfId="0" applyFont="1" applyBorder="1" applyAlignment="1">
      <alignment horizontal="left" vertical="center" wrapText="1"/>
    </xf>
    <xf numFmtId="0" fontId="65" fillId="0" borderId="1" xfId="0" applyFont="1" applyBorder="1" applyAlignment="1">
      <alignment horizontal="center" vertical="center"/>
    </xf>
    <xf numFmtId="0" fontId="65" fillId="0" borderId="35" xfId="0" applyFont="1" applyBorder="1" applyAlignment="1">
      <alignment horizontal="center" vertical="center"/>
    </xf>
    <xf numFmtId="0" fontId="65" fillId="0" borderId="46" xfId="0" applyFont="1" applyBorder="1" applyAlignment="1">
      <alignment horizontal="center" vertical="center"/>
    </xf>
    <xf numFmtId="0" fontId="65" fillId="0" borderId="47" xfId="0" applyFont="1" applyBorder="1" applyAlignment="1">
      <alignment horizontal="center" vertical="center"/>
    </xf>
    <xf numFmtId="0" fontId="53" fillId="14" borderId="18" xfId="0" applyFont="1" applyFill="1" applyBorder="1" applyAlignment="1">
      <alignment horizontal="center" vertical="center" wrapText="1"/>
    </xf>
    <xf numFmtId="0" fontId="53" fillId="14" borderId="19" xfId="0" applyFont="1" applyFill="1" applyBorder="1" applyAlignment="1">
      <alignment horizontal="center" vertical="center" wrapText="1"/>
    </xf>
    <xf numFmtId="0" fontId="53" fillId="14" borderId="20" xfId="0" applyFont="1" applyFill="1" applyBorder="1" applyAlignment="1">
      <alignment horizontal="center" vertical="center" wrapText="1"/>
    </xf>
    <xf numFmtId="0" fontId="53" fillId="14" borderId="21" xfId="0" applyFont="1" applyFill="1" applyBorder="1" applyAlignment="1">
      <alignment horizontal="center" vertical="center" wrapText="1"/>
    </xf>
    <xf numFmtId="0" fontId="53" fillId="14" borderId="22" xfId="0" applyFont="1" applyFill="1" applyBorder="1" applyAlignment="1">
      <alignment horizontal="center" vertical="center" wrapText="1"/>
    </xf>
    <xf numFmtId="0" fontId="53" fillId="14" borderId="23" xfId="0" applyFont="1" applyFill="1" applyBorder="1" applyAlignment="1">
      <alignment horizontal="center" vertical="center" wrapText="1"/>
    </xf>
    <xf numFmtId="0" fontId="10" fillId="19" borderId="1" xfId="0" applyFont="1" applyFill="1" applyBorder="1" applyAlignment="1">
      <alignment horizontal="left" vertical="center"/>
    </xf>
    <xf numFmtId="0" fontId="10" fillId="19" borderId="4" xfId="0" applyFont="1" applyFill="1" applyBorder="1" applyAlignment="1">
      <alignment horizontal="left" vertical="center"/>
    </xf>
    <xf numFmtId="0" fontId="9" fillId="0" borderId="15" xfId="0" applyFont="1" applyBorder="1" applyAlignment="1">
      <alignment horizontal="left"/>
    </xf>
    <xf numFmtId="0" fontId="9" fillId="0" borderId="19" xfId="0" applyFont="1" applyBorder="1" applyAlignment="1">
      <alignment horizontal="left"/>
    </xf>
    <xf numFmtId="0" fontId="16" fillId="8" borderId="38" xfId="0" applyFont="1" applyFill="1" applyBorder="1" applyAlignment="1">
      <alignment horizontal="center" vertical="center"/>
    </xf>
    <xf numFmtId="0" fontId="16" fillId="8" borderId="23" xfId="0" applyFont="1" applyFill="1" applyBorder="1" applyAlignment="1">
      <alignment horizontal="center" vertical="center"/>
    </xf>
    <xf numFmtId="0" fontId="9" fillId="20" borderId="39" xfId="0" applyFont="1" applyFill="1" applyBorder="1" applyAlignment="1">
      <alignment horizontal="left" vertical="center"/>
    </xf>
    <xf numFmtId="0" fontId="9" fillId="20" borderId="0" xfId="0" applyFont="1" applyFill="1" applyAlignment="1">
      <alignment horizontal="left" vertical="center"/>
    </xf>
    <xf numFmtId="0" fontId="9" fillId="24" borderId="18" xfId="0" applyFont="1" applyFill="1" applyBorder="1" applyAlignment="1">
      <alignment horizontal="left" vertical="center"/>
    </xf>
    <xf numFmtId="0" fontId="9" fillId="24" borderId="19" xfId="0" applyFont="1" applyFill="1" applyBorder="1" applyAlignment="1">
      <alignment horizontal="left" vertical="center"/>
    </xf>
    <xf numFmtId="0" fontId="9" fillId="24" borderId="39" xfId="0" applyFont="1" applyFill="1" applyBorder="1" applyAlignment="1">
      <alignment horizontal="left" vertical="center"/>
    </xf>
    <xf numFmtId="0" fontId="9" fillId="24" borderId="0" xfId="0" applyFont="1" applyFill="1" applyAlignment="1">
      <alignment horizontal="left" vertical="center"/>
    </xf>
    <xf numFmtId="0" fontId="12" fillId="0" borderId="5" xfId="1" applyBorder="1" applyAlignment="1">
      <alignment horizontal="left" vertical="center"/>
    </xf>
    <xf numFmtId="0" fontId="12" fillId="0" borderId="7" xfId="1" applyBorder="1" applyAlignment="1">
      <alignment horizontal="left" vertical="center"/>
    </xf>
    <xf numFmtId="0" fontId="12" fillId="0" borderId="8" xfId="1" applyBorder="1" applyAlignment="1">
      <alignment horizontal="left"/>
    </xf>
    <xf numFmtId="0" fontId="12" fillId="0" borderId="9" xfId="1" applyBorder="1" applyAlignment="1">
      <alignment horizontal="left"/>
    </xf>
    <xf numFmtId="0" fontId="0" fillId="0" borderId="51" xfId="0" applyBorder="1" applyAlignment="1">
      <alignment horizontal="left"/>
    </xf>
    <xf numFmtId="0" fontId="0" fillId="0" borderId="41" xfId="0" applyBorder="1" applyAlignment="1">
      <alignment horizontal="left"/>
    </xf>
    <xf numFmtId="0" fontId="9" fillId="0" borderId="51" xfId="0" applyFont="1" applyBorder="1" applyAlignment="1">
      <alignment horizontal="left"/>
    </xf>
    <xf numFmtId="0" fontId="0" fillId="0" borderId="4" xfId="0" applyBorder="1" applyAlignment="1">
      <alignment horizontal="left"/>
    </xf>
    <xf numFmtId="0" fontId="18" fillId="4" borderId="21"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22" xfId="0" applyFont="1" applyFill="1" applyBorder="1" applyAlignment="1">
      <alignment horizontal="center" vertical="center"/>
    </xf>
    <xf numFmtId="0" fontId="18" fillId="4" borderId="17" xfId="0" applyFont="1" applyFill="1" applyBorder="1" applyAlignment="1">
      <alignment horizontal="center" vertical="center"/>
    </xf>
    <xf numFmtId="0" fontId="69" fillId="0" borderId="20" xfId="0" applyFont="1" applyBorder="1" applyAlignment="1">
      <alignment horizontal="left" vertical="top"/>
    </xf>
    <xf numFmtId="0" fontId="0" fillId="0" borderId="23" xfId="0" applyBorder="1" applyAlignment="1">
      <alignment horizontal="left" vertical="top"/>
    </xf>
    <xf numFmtId="0" fontId="68" fillId="2" borderId="15" xfId="0" applyFont="1" applyFill="1" applyBorder="1" applyAlignment="1">
      <alignment horizontal="left" vertical="center" wrapText="1"/>
    </xf>
    <xf numFmtId="0" fontId="68" fillId="2" borderId="16" xfId="0" applyFont="1" applyFill="1" applyBorder="1" applyAlignment="1">
      <alignment horizontal="left" vertical="center"/>
    </xf>
    <xf numFmtId="0" fontId="68" fillId="2" borderId="17" xfId="0" applyFont="1" applyFill="1" applyBorder="1" applyAlignment="1">
      <alignment horizontal="left" vertical="center"/>
    </xf>
    <xf numFmtId="0" fontId="59" fillId="19" borderId="49" xfId="0" applyFont="1" applyFill="1" applyBorder="1" applyAlignment="1">
      <alignment horizontal="center"/>
    </xf>
    <xf numFmtId="0" fontId="59" fillId="19" borderId="77" xfId="0" applyFont="1" applyFill="1" applyBorder="1" applyAlignment="1">
      <alignment horizontal="center"/>
    </xf>
    <xf numFmtId="0" fontId="59" fillId="19" borderId="57" xfId="0" applyFont="1" applyFill="1" applyBorder="1" applyAlignment="1">
      <alignment horizontal="center"/>
    </xf>
    <xf numFmtId="0" fontId="0" fillId="6" borderId="2" xfId="0" applyFill="1" applyBorder="1" applyAlignment="1">
      <alignment horizontal="left"/>
    </xf>
    <xf numFmtId="0" fontId="9" fillId="27" borderId="18" xfId="0" applyFont="1" applyFill="1" applyBorder="1" applyAlignment="1">
      <alignment horizontal="left" vertical="center"/>
    </xf>
    <xf numFmtId="0" fontId="9" fillId="27" borderId="19" xfId="0" applyFont="1" applyFill="1" applyBorder="1" applyAlignment="1">
      <alignment horizontal="left" vertical="center"/>
    </xf>
    <xf numFmtId="0" fontId="9" fillId="27" borderId="39" xfId="0" applyFont="1" applyFill="1" applyBorder="1" applyAlignment="1">
      <alignment horizontal="left" vertical="center"/>
    </xf>
    <xf numFmtId="0" fontId="9" fillId="27" borderId="0" xfId="0" applyFont="1" applyFill="1" applyAlignment="1">
      <alignment horizontal="left" vertical="center"/>
    </xf>
    <xf numFmtId="0" fontId="59" fillId="19" borderId="53" xfId="0" applyFont="1" applyFill="1" applyBorder="1" applyAlignment="1">
      <alignment horizontal="center"/>
    </xf>
    <xf numFmtId="0" fontId="1" fillId="0" borderId="83" xfId="0" applyFont="1" applyBorder="1" applyAlignment="1">
      <alignment horizontal="left" vertical="center" wrapText="1"/>
    </xf>
    <xf numFmtId="0" fontId="1" fillId="0" borderId="2" xfId="0" applyFont="1" applyBorder="1" applyAlignment="1">
      <alignment horizontal="left" vertical="center" wrapText="1"/>
    </xf>
    <xf numFmtId="0" fontId="0" fillId="0" borderId="83" xfId="0" applyBorder="1" applyAlignment="1">
      <alignment horizontal="center"/>
    </xf>
    <xf numFmtId="0" fontId="0" fillId="0" borderId="84" xfId="0" applyBorder="1" applyAlignment="1">
      <alignment horizontal="center"/>
    </xf>
    <xf numFmtId="0" fontId="0" fillId="0" borderId="44" xfId="0" applyBorder="1" applyAlignment="1">
      <alignment horizontal="center"/>
    </xf>
    <xf numFmtId="0" fontId="25" fillId="27" borderId="8" xfId="0" applyFont="1" applyFill="1" applyBorder="1" applyAlignment="1">
      <alignment horizontal="left" vertical="center"/>
    </xf>
    <xf numFmtId="0" fontId="25" fillId="27" borderId="85" xfId="0" applyFont="1" applyFill="1" applyBorder="1" applyAlignment="1">
      <alignment horizontal="left" vertical="center"/>
    </xf>
    <xf numFmtId="0" fontId="0" fillId="0" borderId="60" xfId="0" applyBorder="1" applyAlignment="1">
      <alignment horizontal="center"/>
    </xf>
    <xf numFmtId="0" fontId="0" fillId="0" borderId="86" xfId="0" applyBorder="1" applyAlignment="1">
      <alignment horizontal="center"/>
    </xf>
    <xf numFmtId="0" fontId="0" fillId="0" borderId="59" xfId="0" applyBorder="1" applyAlignment="1">
      <alignment horizontal="center"/>
    </xf>
    <xf numFmtId="0" fontId="9" fillId="6" borderId="0" xfId="0" applyFont="1" applyFill="1" applyAlignment="1">
      <alignment horizontal="center" vertical="center"/>
    </xf>
    <xf numFmtId="0" fontId="9" fillId="6" borderId="22" xfId="0" applyFont="1" applyFill="1" applyBorder="1" applyAlignment="1">
      <alignment horizontal="center" vertical="center"/>
    </xf>
    <xf numFmtId="0" fontId="9" fillId="20" borderId="18" xfId="0" applyFont="1" applyFill="1" applyBorder="1" applyAlignment="1">
      <alignment horizontal="left"/>
    </xf>
    <xf numFmtId="0" fontId="9" fillId="23" borderId="21" xfId="0" applyFont="1" applyFill="1" applyBorder="1" applyAlignment="1">
      <alignment horizontal="left"/>
    </xf>
    <xf numFmtId="0" fontId="9" fillId="23" borderId="22" xfId="0" applyFont="1" applyFill="1" applyBorder="1" applyAlignment="1">
      <alignment horizontal="left"/>
    </xf>
    <xf numFmtId="0" fontId="9" fillId="20" borderId="44" xfId="0" applyFont="1" applyFill="1" applyBorder="1" applyAlignment="1">
      <alignment horizontal="left"/>
    </xf>
    <xf numFmtId="0" fontId="0" fillId="6" borderId="36" xfId="0" applyFill="1" applyBorder="1" applyAlignment="1">
      <alignment horizontal="left" vertical="top"/>
    </xf>
    <xf numFmtId="0" fontId="0" fillId="6" borderId="35" xfId="0" applyFill="1" applyBorder="1" applyAlignment="1">
      <alignment horizontal="left" vertical="top"/>
    </xf>
    <xf numFmtId="0" fontId="0" fillId="0" borderId="7" xfId="0" applyBorder="1" applyAlignment="1">
      <alignment horizontal="left" vertical="top"/>
    </xf>
    <xf numFmtId="0" fontId="43" fillId="0" borderId="80" xfId="0" applyFont="1" applyBorder="1" applyAlignment="1">
      <alignment horizontal="left" vertical="center"/>
    </xf>
    <xf numFmtId="0" fontId="33" fillId="16" borderId="25" xfId="0" applyFont="1" applyFill="1" applyBorder="1" applyAlignment="1">
      <alignment horizontal="center" vertical="center" wrapText="1"/>
    </xf>
    <xf numFmtId="0" fontId="34" fillId="0" borderId="19" xfId="0" applyFont="1" applyBorder="1" applyAlignment="1">
      <alignment horizontal="center" vertical="top" wrapText="1"/>
    </xf>
    <xf numFmtId="0" fontId="9" fillId="5" borderId="14" xfId="0" applyFont="1" applyFill="1" applyBorder="1" applyAlignment="1">
      <alignment horizontal="left" vertical="center"/>
    </xf>
    <xf numFmtId="0" fontId="9" fillId="5" borderId="0" xfId="0" applyFont="1" applyFill="1" applyAlignment="1">
      <alignment horizontal="left" vertical="center"/>
    </xf>
    <xf numFmtId="0" fontId="49" fillId="21" borderId="14" xfId="0" applyFont="1" applyFill="1" applyBorder="1" applyAlignment="1">
      <alignment horizontal="left" vertical="center"/>
    </xf>
    <xf numFmtId="0" fontId="49" fillId="21" borderId="0" xfId="0" applyFont="1" applyFill="1" applyAlignment="1">
      <alignment horizontal="left" vertical="center"/>
    </xf>
    <xf numFmtId="0" fontId="9" fillId="22" borderId="39" xfId="0" applyFont="1" applyFill="1" applyBorder="1" applyAlignment="1">
      <alignment horizontal="left"/>
    </xf>
    <xf numFmtId="0" fontId="9" fillId="22" borderId="0" xfId="0" applyFont="1" applyFill="1" applyAlignment="1">
      <alignment horizontal="left"/>
    </xf>
    <xf numFmtId="0" fontId="0" fillId="0" borderId="14" xfId="0" applyBorder="1" applyAlignment="1">
      <alignment horizontal="center"/>
    </xf>
    <xf numFmtId="0" fontId="0" fillId="0" borderId="50" xfId="0" applyBorder="1" applyAlignment="1">
      <alignment horizontal="center"/>
    </xf>
    <xf numFmtId="0" fontId="9" fillId="15" borderId="19" xfId="0" applyFont="1" applyFill="1" applyBorder="1" applyAlignment="1">
      <alignment horizontal="left" vertical="center"/>
    </xf>
    <xf numFmtId="0" fontId="9" fillId="15" borderId="0" xfId="0" applyFont="1" applyFill="1" applyAlignment="1">
      <alignment horizontal="left" vertical="center"/>
    </xf>
    <xf numFmtId="0" fontId="9" fillId="10" borderId="19" xfId="0" applyFont="1" applyFill="1" applyBorder="1" applyAlignment="1">
      <alignment horizontal="left" vertical="center"/>
    </xf>
    <xf numFmtId="0" fontId="9" fillId="10" borderId="22" xfId="0" applyFont="1" applyFill="1" applyBorder="1" applyAlignment="1">
      <alignment horizontal="left" vertical="center"/>
    </xf>
    <xf numFmtId="0" fontId="64" fillId="31" borderId="17" xfId="0" applyFont="1" applyFill="1" applyBorder="1" applyAlignment="1">
      <alignment horizontal="left" vertical="center"/>
    </xf>
    <xf numFmtId="0" fontId="53" fillId="14" borderId="19" xfId="0" applyFont="1" applyFill="1" applyBorder="1" applyAlignment="1">
      <alignment horizontal="left" vertical="center" wrapText="1"/>
    </xf>
    <xf numFmtId="0" fontId="53" fillId="14" borderId="20" xfId="0" applyFont="1" applyFill="1" applyBorder="1" applyAlignment="1">
      <alignment horizontal="left" vertical="center" wrapText="1"/>
    </xf>
    <xf numFmtId="0" fontId="53" fillId="14" borderId="81" xfId="0" applyFont="1" applyFill="1" applyBorder="1" applyAlignment="1">
      <alignment horizontal="left" vertical="center" wrapText="1"/>
    </xf>
    <xf numFmtId="0" fontId="53" fillId="14" borderId="0" xfId="0" applyFont="1" applyFill="1" applyAlignment="1">
      <alignment horizontal="left" vertical="center" wrapText="1"/>
    </xf>
    <xf numFmtId="0" fontId="53" fillId="14" borderId="38" xfId="0" applyFont="1" applyFill="1" applyBorder="1" applyAlignment="1">
      <alignment horizontal="left" vertical="center" wrapText="1"/>
    </xf>
    <xf numFmtId="0" fontId="53" fillId="14" borderId="82" xfId="0" applyFont="1" applyFill="1" applyBorder="1" applyAlignment="1">
      <alignment horizontal="left" vertical="center" wrapText="1"/>
    </xf>
    <xf numFmtId="0" fontId="53" fillId="14" borderId="22" xfId="0" applyFont="1" applyFill="1" applyBorder="1" applyAlignment="1">
      <alignment horizontal="left" vertical="center" wrapText="1"/>
    </xf>
    <xf numFmtId="0" fontId="53" fillId="14" borderId="23" xfId="0" applyFont="1" applyFill="1" applyBorder="1" applyAlignment="1">
      <alignment horizontal="left" vertical="center" wrapText="1"/>
    </xf>
    <xf numFmtId="0" fontId="43" fillId="0" borderId="72" xfId="0" applyFont="1" applyBorder="1" applyAlignment="1">
      <alignment horizontal="center" vertical="center"/>
    </xf>
    <xf numFmtId="0" fontId="53" fillId="0" borderId="80" xfId="0" applyFont="1" applyBorder="1" applyAlignment="1">
      <alignment horizontal="left" vertical="center"/>
    </xf>
    <xf numFmtId="0" fontId="9" fillId="0" borderId="5" xfId="0" applyFont="1" applyBorder="1" applyAlignment="1">
      <alignment horizontal="left"/>
    </xf>
    <xf numFmtId="0" fontId="9" fillId="0" borderId="7" xfId="0" applyFont="1" applyBorder="1" applyAlignment="1">
      <alignment horizontal="left"/>
    </xf>
    <xf numFmtId="0" fontId="58" fillId="0" borderId="51" xfId="0" applyFont="1" applyBorder="1" applyAlignment="1">
      <alignment horizontal="left"/>
    </xf>
    <xf numFmtId="0" fontId="58" fillId="0" borderId="41" xfId="0" applyFont="1" applyBorder="1" applyAlignment="1">
      <alignment horizontal="left"/>
    </xf>
    <xf numFmtId="0" fontId="0" fillId="0" borderId="30" xfId="0" applyBorder="1" applyAlignment="1">
      <alignment horizontal="left" vertical="top"/>
    </xf>
    <xf numFmtId="0" fontId="0" fillId="6" borderId="45" xfId="0" applyFill="1" applyBorder="1" applyAlignment="1">
      <alignment horizontal="left" vertical="top"/>
    </xf>
    <xf numFmtId="0" fontId="0" fillId="6" borderId="47" xfId="0" applyFill="1" applyBorder="1" applyAlignment="1">
      <alignment horizontal="left" vertical="top"/>
    </xf>
    <xf numFmtId="0" fontId="0" fillId="6" borderId="53" xfId="0" applyFill="1" applyBorder="1" applyAlignment="1">
      <alignment horizontal="left" vertical="top"/>
    </xf>
    <xf numFmtId="0" fontId="0" fillId="6" borderId="54" xfId="0" applyFill="1" applyBorder="1" applyAlignment="1">
      <alignment horizontal="left" vertical="top"/>
    </xf>
    <xf numFmtId="0" fontId="43" fillId="0" borderId="6" xfId="0" applyFont="1" applyBorder="1" applyAlignment="1">
      <alignment horizontal="center" vertical="center"/>
    </xf>
    <xf numFmtId="0" fontId="43" fillId="0" borderId="1" xfId="0" applyFont="1" applyBorder="1" applyAlignment="1">
      <alignment horizontal="center" vertical="center"/>
    </xf>
    <xf numFmtId="0" fontId="43" fillId="0" borderId="35" xfId="0" applyFont="1" applyBorder="1" applyAlignment="1">
      <alignment horizontal="center" vertical="center"/>
    </xf>
    <xf numFmtId="0" fontId="9" fillId="0" borderId="17" xfId="0" applyFont="1" applyBorder="1" applyAlignment="1">
      <alignment horizontal="left"/>
    </xf>
    <xf numFmtId="0" fontId="16" fillId="8" borderId="20" xfId="0" applyFont="1" applyFill="1" applyBorder="1" applyAlignment="1">
      <alignment horizontal="center" vertical="center"/>
    </xf>
    <xf numFmtId="0" fontId="64" fillId="31" borderId="30" xfId="0" applyFont="1" applyFill="1" applyBorder="1" applyAlignment="1">
      <alignment horizontal="left" vertical="center"/>
    </xf>
    <xf numFmtId="0" fontId="64" fillId="31" borderId="31" xfId="0" applyFont="1" applyFill="1" applyBorder="1" applyAlignment="1">
      <alignment horizontal="left" vertical="center"/>
    </xf>
    <xf numFmtId="0" fontId="43" fillId="0" borderId="6" xfId="0" applyFont="1" applyBorder="1" applyAlignment="1">
      <alignment horizontal="left" vertical="center"/>
    </xf>
    <xf numFmtId="0" fontId="43" fillId="0" borderId="1" xfId="0" applyFont="1" applyBorder="1" applyAlignment="1">
      <alignment horizontal="left" vertical="center"/>
    </xf>
    <xf numFmtId="0" fontId="43" fillId="0" borderId="35" xfId="0" applyFont="1" applyBorder="1" applyAlignment="1">
      <alignment horizontal="left" vertical="center"/>
    </xf>
    <xf numFmtId="0" fontId="9" fillId="5" borderId="53" xfId="0" applyFont="1" applyFill="1" applyBorder="1" applyAlignment="1">
      <alignment horizontal="left"/>
    </xf>
    <xf numFmtId="0" fontId="9" fillId="5" borderId="49" xfId="0" applyFont="1" applyFill="1" applyBorder="1" applyAlignment="1">
      <alignment horizontal="left"/>
    </xf>
    <xf numFmtId="0" fontId="9" fillId="5" borderId="45" xfId="0" applyFont="1" applyFill="1" applyBorder="1" applyAlignment="1">
      <alignment horizontal="left"/>
    </xf>
    <xf numFmtId="0" fontId="9" fillId="5" borderId="46" xfId="0" applyFont="1" applyFill="1" applyBorder="1" applyAlignment="1">
      <alignment horizontal="left"/>
    </xf>
    <xf numFmtId="0" fontId="10" fillId="19" borderId="39" xfId="0" applyFont="1" applyFill="1" applyBorder="1" applyAlignment="1">
      <alignment horizontal="center" vertical="center"/>
    </xf>
    <xf numFmtId="0" fontId="10" fillId="19" borderId="0" xfId="0" applyFont="1" applyFill="1" applyAlignment="1">
      <alignment horizontal="center" vertical="center"/>
    </xf>
    <xf numFmtId="0" fontId="0" fillId="0" borderId="5" xfId="0" applyBorder="1"/>
    <xf numFmtId="0" fontId="0" fillId="0" borderId="7" xfId="0" applyBorder="1"/>
    <xf numFmtId="0" fontId="0" fillId="0" borderId="6" xfId="0" applyBorder="1"/>
    <xf numFmtId="0" fontId="9" fillId="12" borderId="39" xfId="0" applyFont="1" applyFill="1" applyBorder="1" applyAlignment="1">
      <alignment horizontal="left" vertical="center"/>
    </xf>
    <xf numFmtId="0" fontId="9" fillId="12" borderId="0" xfId="0" applyFont="1" applyFill="1" applyAlignment="1">
      <alignment horizontal="left" vertical="center"/>
    </xf>
    <xf numFmtId="0" fontId="20" fillId="0" borderId="18" xfId="0" applyFont="1" applyBorder="1" applyAlignment="1">
      <alignment horizontal="left" vertical="center"/>
    </xf>
    <xf numFmtId="0" fontId="20" fillId="0" borderId="19" xfId="0" applyFont="1" applyBorder="1" applyAlignment="1">
      <alignment horizontal="left" vertical="center"/>
    </xf>
    <xf numFmtId="0" fontId="20" fillId="0" borderId="20" xfId="0" applyFont="1" applyBorder="1" applyAlignment="1">
      <alignment horizontal="left" vertical="center"/>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20" fillId="0" borderId="17" xfId="0" applyFont="1" applyBorder="1" applyAlignment="1">
      <alignment horizontal="center" vertical="center"/>
    </xf>
    <xf numFmtId="0" fontId="20" fillId="0" borderId="15" xfId="0" applyFont="1" applyBorder="1" applyAlignment="1">
      <alignment horizontal="left" vertical="center"/>
    </xf>
    <xf numFmtId="0" fontId="20" fillId="0" borderId="16" xfId="0" applyFont="1" applyBorder="1" applyAlignment="1">
      <alignment horizontal="left" vertical="center"/>
    </xf>
    <xf numFmtId="0" fontId="20" fillId="0" borderId="17" xfId="0" applyFont="1" applyBorder="1" applyAlignment="1">
      <alignment horizontal="left" vertical="center"/>
    </xf>
    <xf numFmtId="0" fontId="21" fillId="0" borderId="71" xfId="6" applyFont="1" applyBorder="1" applyAlignment="1">
      <alignment vertical="center" wrapText="1"/>
    </xf>
    <xf numFmtId="0" fontId="21" fillId="0" borderId="75" xfId="6" applyFont="1" applyBorder="1" applyAlignment="1">
      <alignment vertical="center" wrapText="1"/>
    </xf>
    <xf numFmtId="0" fontId="21" fillId="0" borderId="73" xfId="6" applyFont="1" applyBorder="1" applyAlignment="1">
      <alignment vertical="center" wrapText="1"/>
    </xf>
    <xf numFmtId="0" fontId="42" fillId="0" borderId="71" xfId="6" applyFont="1" applyBorder="1" applyAlignment="1">
      <alignment vertical="center" wrapText="1"/>
    </xf>
    <xf numFmtId="0" fontId="42" fillId="0" borderId="75" xfId="6" applyFont="1" applyBorder="1" applyAlignment="1">
      <alignment vertical="center" wrapText="1"/>
    </xf>
    <xf numFmtId="0" fontId="42" fillId="0" borderId="73" xfId="6" applyFont="1" applyBorder="1" applyAlignment="1">
      <alignment vertical="center" wrapText="1"/>
    </xf>
    <xf numFmtId="0" fontId="40" fillId="0" borderId="66" xfId="6" applyFont="1" applyBorder="1" applyAlignment="1">
      <alignment horizontal="center" vertical="center" wrapText="1"/>
    </xf>
    <xf numFmtId="0" fontId="40" fillId="0" borderId="65" xfId="6" applyFont="1" applyBorder="1" applyAlignment="1">
      <alignment horizontal="center" vertical="center" wrapText="1"/>
    </xf>
    <xf numFmtId="0" fontId="40" fillId="0" borderId="67" xfId="6" applyFont="1" applyBorder="1" applyAlignment="1">
      <alignment horizontal="center" vertical="center" wrapText="1"/>
    </xf>
    <xf numFmtId="0" fontId="40" fillId="0" borderId="68" xfId="6" applyFont="1" applyBorder="1" applyAlignment="1">
      <alignment horizontal="center" vertical="center" wrapText="1"/>
    </xf>
    <xf numFmtId="0" fontId="40" fillId="0" borderId="69" xfId="6" applyFont="1" applyBorder="1" applyAlignment="1">
      <alignment horizontal="center" vertical="center" wrapText="1"/>
    </xf>
    <xf numFmtId="0" fontId="40" fillId="0" borderId="70" xfId="6" applyFont="1" applyBorder="1" applyAlignment="1">
      <alignment horizontal="center" vertical="center" wrapText="1"/>
    </xf>
    <xf numFmtId="0" fontId="38" fillId="18" borderId="71" xfId="6" applyFont="1" applyFill="1" applyBorder="1" applyAlignment="1">
      <alignment horizontal="center" vertical="center" wrapText="1"/>
    </xf>
    <xf numFmtId="0" fontId="38" fillId="18" borderId="73" xfId="6" applyFont="1" applyFill="1" applyBorder="1" applyAlignment="1">
      <alignment horizontal="center" vertical="center" wrapText="1"/>
    </xf>
    <xf numFmtId="0" fontId="61" fillId="28" borderId="1" xfId="9" quotePrefix="1" applyFont="1" applyFill="1" applyBorder="1" applyAlignment="1">
      <alignment horizontal="center" vertical="center"/>
    </xf>
    <xf numFmtId="0" fontId="61" fillId="28" borderId="1" xfId="9" quotePrefix="1" applyFont="1" applyFill="1" applyBorder="1" applyAlignment="1">
      <alignment horizontal="left" vertical="center"/>
    </xf>
    <xf numFmtId="0" fontId="62" fillId="2" borderId="1" xfId="9" applyFont="1" applyFill="1" applyBorder="1" applyAlignment="1">
      <alignment horizontal="center" vertical="center"/>
    </xf>
    <xf numFmtId="0" fontId="39" fillId="17" borderId="0" xfId="0" applyFont="1" applyFill="1" applyAlignment="1">
      <alignment horizontal="left" vertical="center" wrapText="1"/>
    </xf>
    <xf numFmtId="0" fontId="39" fillId="17" borderId="64" xfId="0" applyFont="1" applyFill="1" applyBorder="1" applyAlignment="1">
      <alignment horizontal="left" vertical="center" wrapText="1"/>
    </xf>
    <xf numFmtId="0" fontId="66" fillId="0" borderId="0" xfId="0" applyFont="1" applyAlignment="1">
      <alignment vertical="center" wrapText="1"/>
    </xf>
    <xf numFmtId="0" fontId="9" fillId="2" borderId="18" xfId="0" applyFont="1" applyFill="1" applyBorder="1" applyAlignment="1">
      <alignment wrapText="1"/>
    </xf>
    <xf numFmtId="0" fontId="9" fillId="2" borderId="12" xfId="0" applyFont="1" applyFill="1" applyBorder="1"/>
    <xf numFmtId="0" fontId="9" fillId="2" borderId="7" xfId="0" applyFont="1" applyFill="1" applyBorder="1"/>
    <xf numFmtId="0" fontId="9" fillId="2" borderId="9" xfId="0" applyFont="1" applyFill="1" applyBorder="1"/>
    <xf numFmtId="0" fontId="9" fillId="2" borderId="22" xfId="0" applyFont="1" applyFill="1" applyBorder="1" applyAlignment="1">
      <alignment horizontal="left"/>
    </xf>
    <xf numFmtId="0" fontId="0" fillId="0" borderId="4" xfId="0" applyBorder="1" applyAlignment="1">
      <alignment horizontal="center" vertical="center"/>
    </xf>
    <xf numFmtId="0" fontId="11" fillId="14" borderId="25" xfId="0" applyFont="1" applyFill="1" applyBorder="1" applyAlignment="1">
      <alignment horizontal="center" vertical="center"/>
    </xf>
    <xf numFmtId="0" fontId="11" fillId="14" borderId="37" xfId="0" applyFont="1" applyFill="1" applyBorder="1" applyAlignment="1">
      <alignment horizontal="center" vertical="center"/>
    </xf>
  </cellXfs>
  <cellStyles count="10">
    <cellStyle name="Hyperlink" xfId="1" builtinId="8"/>
    <cellStyle name="Normal" xfId="0" builtinId="0"/>
    <cellStyle name="Normal 2" xfId="2" xr:uid="{24945385-C8BA-E048-AFFD-B8B203D2FD15}"/>
    <cellStyle name="Normal 3" xfId="3" xr:uid="{F2C4566A-8712-9D42-8AD5-FDBB04D43B54}"/>
    <cellStyle name="Normal 4" xfId="4" xr:uid="{8995B3B5-4EB2-844D-94BD-37FAC881A9B1}"/>
    <cellStyle name="Normal 4 2 2" xfId="7" xr:uid="{01B46E22-8462-B44D-9816-623A56024478}"/>
    <cellStyle name="Normal 5" xfId="5" xr:uid="{6ED51D66-E4D4-5D4E-9599-2975BBF8B791}"/>
    <cellStyle name="Normal 6" xfId="6" xr:uid="{6CAD3457-FADA-AF49-8F63-BD1902BEE5FC}"/>
    <cellStyle name="Normal 7" xfId="8" xr:uid="{3AAE7EA2-CA88-B149-AFF1-B5E19F6696B1}"/>
    <cellStyle name="Normal 8" xfId="9" xr:uid="{59682F5D-0B98-6346-9142-AE4638B164CC}"/>
  </cellStyles>
  <dxfs count="33">
    <dxf>
      <font>
        <color theme="4" tint="-0.24994659260841701"/>
      </font>
      <fill>
        <patternFill>
          <bgColor theme="3"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3"/>
      </font>
      <fill>
        <patternFill>
          <fgColor auto="1"/>
          <bgColor theme="3" tint="0.59996337778862885"/>
        </patternFill>
      </fill>
    </dxf>
    <dxf>
      <font>
        <color rgb="FF9C5700"/>
      </font>
      <fill>
        <patternFill>
          <bgColor rgb="FFFFEB9C"/>
        </patternFill>
      </fill>
    </dxf>
    <dxf>
      <font>
        <color theme="4" tint="-0.24994659260841701"/>
      </font>
      <fill>
        <patternFill>
          <bgColor theme="3"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4" tint="-0.24994659260841701"/>
      </font>
      <fill>
        <patternFill>
          <bgColor theme="3"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24994659260841701"/>
      </font>
      <fill>
        <patternFill>
          <bgColor theme="3"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24994659260841701"/>
      </font>
      <fill>
        <patternFill>
          <bgColor theme="3"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0C5F3"/>
      <color rgb="FF24F78F"/>
      <color rgb="FFA8F55E"/>
      <color rgb="FF9AE156"/>
      <color rgb="FFBE9CF5"/>
      <color rgb="FFAEC4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70.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0.png"/><Relationship Id="rId3" Type="http://schemas.openxmlformats.org/officeDocument/2006/relationships/image" Target="../media/image75.png"/><Relationship Id="rId7" Type="http://schemas.openxmlformats.org/officeDocument/2006/relationships/image" Target="../media/image79.png"/><Relationship Id="rId2" Type="http://schemas.openxmlformats.org/officeDocument/2006/relationships/image" Target="../media/image74.png"/><Relationship Id="rId1" Type="http://schemas.openxmlformats.org/officeDocument/2006/relationships/image" Target="../media/image73.png"/><Relationship Id="rId6" Type="http://schemas.openxmlformats.org/officeDocument/2006/relationships/image" Target="../media/image78.png"/><Relationship Id="rId5" Type="http://schemas.openxmlformats.org/officeDocument/2006/relationships/image" Target="../media/image77.png"/><Relationship Id="rId4" Type="http://schemas.openxmlformats.org/officeDocument/2006/relationships/image" Target="../media/image7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2.jpg"/><Relationship Id="rId1" Type="http://schemas.openxmlformats.org/officeDocument/2006/relationships/image" Target="../media/image8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82.jpg"/><Relationship Id="rId4" Type="http://schemas.openxmlformats.org/officeDocument/2006/relationships/image" Target="../media/image8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6.png"/><Relationship Id="rId2" Type="http://schemas.openxmlformats.org/officeDocument/2006/relationships/image" Target="../media/image85.png"/><Relationship Id="rId1" Type="http://schemas.openxmlformats.org/officeDocument/2006/relationships/image" Target="../media/image82.jpg"/><Relationship Id="rId4" Type="http://schemas.openxmlformats.org/officeDocument/2006/relationships/image" Target="../media/image8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s>
</file>

<file path=xl/drawings/_rels/drawing4.xml.rels><?xml version="1.0" encoding="UTF-8" standalone="yes"?>
<Relationships xmlns="http://schemas.openxmlformats.org/package/2006/relationships"><Relationship Id="rId1" Type="http://schemas.openxmlformats.org/officeDocument/2006/relationships/image" Target="../media/image70.png"/></Relationships>
</file>

<file path=xl/drawings/_rels/drawing5.xml.rels><?xml version="1.0" encoding="UTF-8" standalone="yes"?>
<Relationships xmlns="http://schemas.openxmlformats.org/package/2006/relationships"><Relationship Id="rId1" Type="http://schemas.openxmlformats.org/officeDocument/2006/relationships/image" Target="../media/image70.png"/></Relationships>
</file>

<file path=xl/drawings/_rels/drawing6.xml.rels><?xml version="1.0" encoding="UTF-8" standalone="yes"?>
<Relationships xmlns="http://schemas.openxmlformats.org/package/2006/relationships"><Relationship Id="rId1" Type="http://schemas.openxmlformats.org/officeDocument/2006/relationships/image" Target="../media/image7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0.png"/></Relationships>
</file>

<file path=xl/drawings/_rels/drawing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9.xml.rels><?xml version="1.0" encoding="UTF-8" standalone="yes"?>
<Relationships xmlns="http://schemas.openxmlformats.org/package/2006/relationships"><Relationship Id="rId1" Type="http://schemas.openxmlformats.org/officeDocument/2006/relationships/image" Target="../media/image70.png"/></Relationships>
</file>

<file path=xl/drawings/drawing1.xml><?xml version="1.0" encoding="utf-8"?>
<xdr:wsDr xmlns:xdr="http://schemas.openxmlformats.org/drawingml/2006/spreadsheetDrawing" xmlns:a="http://schemas.openxmlformats.org/drawingml/2006/main">
  <xdr:twoCellAnchor editAs="oneCell">
    <xdr:from>
      <xdr:col>8</xdr:col>
      <xdr:colOff>674077</xdr:colOff>
      <xdr:row>1</xdr:row>
      <xdr:rowOff>107461</xdr:rowOff>
    </xdr:from>
    <xdr:to>
      <xdr:col>11</xdr:col>
      <xdr:colOff>1055077</xdr:colOff>
      <xdr:row>3</xdr:row>
      <xdr:rowOff>118572</xdr:rowOff>
    </xdr:to>
    <xdr:pic>
      <xdr:nvPicPr>
        <xdr:cNvPr id="4" name="Picture 3">
          <a:extLst>
            <a:ext uri="{FF2B5EF4-FFF2-40B4-BE49-F238E27FC236}">
              <a16:creationId xmlns:a16="http://schemas.microsoft.com/office/drawing/2014/main" id="{0B128331-B557-B2D8-7C7D-21E3C8DB97A9}"/>
            </a:ext>
          </a:extLst>
        </xdr:cNvPr>
        <xdr:cNvPicPr>
          <a:picLocks noChangeAspect="1"/>
        </xdr:cNvPicPr>
      </xdr:nvPicPr>
      <xdr:blipFill>
        <a:blip xmlns:r="http://schemas.openxmlformats.org/officeDocument/2006/relationships" r:embed="rId1"/>
        <a:stretch>
          <a:fillRect/>
        </a:stretch>
      </xdr:blipFill>
      <xdr:spPr>
        <a:xfrm>
          <a:off x="8538308" y="566615"/>
          <a:ext cx="3018692" cy="4995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560915</xdr:colOff>
      <xdr:row>0</xdr:row>
      <xdr:rowOff>611658</xdr:rowOff>
    </xdr:from>
    <xdr:to>
      <xdr:col>12</xdr:col>
      <xdr:colOff>73042</xdr:colOff>
      <xdr:row>4</xdr:row>
      <xdr:rowOff>7111</xdr:rowOff>
    </xdr:to>
    <xdr:pic>
      <xdr:nvPicPr>
        <xdr:cNvPr id="2" name="Picture 1" descr="Represent Staffing | Brand Engagement &amp;amp; Premium Hospitality Staffing">
          <a:extLst>
            <a:ext uri="{FF2B5EF4-FFF2-40B4-BE49-F238E27FC236}">
              <a16:creationId xmlns:a16="http://schemas.microsoft.com/office/drawing/2014/main" id="{C8F73FD4-B537-FC4A-8791-A71D4B5D4B7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346015" y="611658"/>
          <a:ext cx="2928427" cy="843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133048</xdr:colOff>
      <xdr:row>4</xdr:row>
      <xdr:rowOff>592666</xdr:rowOff>
    </xdr:from>
    <xdr:to>
      <xdr:col>12</xdr:col>
      <xdr:colOff>387568</xdr:colOff>
      <xdr:row>5</xdr:row>
      <xdr:rowOff>3247570</xdr:rowOff>
    </xdr:to>
    <xdr:pic>
      <xdr:nvPicPr>
        <xdr:cNvPr id="3" name="Picture 2">
          <a:extLst>
            <a:ext uri="{FF2B5EF4-FFF2-40B4-BE49-F238E27FC236}">
              <a16:creationId xmlns:a16="http://schemas.microsoft.com/office/drawing/2014/main" id="{A424B3B1-A3CC-0349-B6A7-71E623BBF587}"/>
            </a:ext>
          </a:extLst>
        </xdr:cNvPr>
        <xdr:cNvPicPr>
          <a:picLocks noChangeAspect="1"/>
        </xdr:cNvPicPr>
      </xdr:nvPicPr>
      <xdr:blipFill>
        <a:blip xmlns:r="http://schemas.openxmlformats.org/officeDocument/2006/relationships" r:embed="rId2"/>
        <a:stretch>
          <a:fillRect/>
        </a:stretch>
      </xdr:blipFill>
      <xdr:spPr>
        <a:xfrm>
          <a:off x="412448" y="2040466"/>
          <a:ext cx="11176520" cy="6947504"/>
        </a:xfrm>
        <a:prstGeom prst="rect">
          <a:avLst/>
        </a:prstGeom>
      </xdr:spPr>
    </xdr:pic>
    <xdr:clientData/>
  </xdr:twoCellAnchor>
  <xdr:twoCellAnchor editAs="oneCell">
    <xdr:from>
      <xdr:col>1</xdr:col>
      <xdr:colOff>80132</xdr:colOff>
      <xdr:row>6</xdr:row>
      <xdr:rowOff>380999</xdr:rowOff>
    </xdr:from>
    <xdr:to>
      <xdr:col>12</xdr:col>
      <xdr:colOff>154215</xdr:colOff>
      <xdr:row>7</xdr:row>
      <xdr:rowOff>3068105</xdr:rowOff>
    </xdr:to>
    <xdr:pic>
      <xdr:nvPicPr>
        <xdr:cNvPr id="4" name="Picture 3">
          <a:extLst>
            <a:ext uri="{FF2B5EF4-FFF2-40B4-BE49-F238E27FC236}">
              <a16:creationId xmlns:a16="http://schemas.microsoft.com/office/drawing/2014/main" id="{9EB99CE4-6CF3-804F-90E1-E6FB420C47B2}"/>
            </a:ext>
          </a:extLst>
        </xdr:cNvPr>
        <xdr:cNvPicPr>
          <a:picLocks noChangeAspect="1"/>
        </xdr:cNvPicPr>
      </xdr:nvPicPr>
      <xdr:blipFill>
        <a:blip xmlns:r="http://schemas.openxmlformats.org/officeDocument/2006/relationships" r:embed="rId3"/>
        <a:stretch>
          <a:fillRect/>
        </a:stretch>
      </xdr:blipFill>
      <xdr:spPr>
        <a:xfrm>
          <a:off x="359532" y="10413999"/>
          <a:ext cx="10996083" cy="6979706"/>
        </a:xfrm>
        <a:prstGeom prst="rect">
          <a:avLst/>
        </a:prstGeom>
      </xdr:spPr>
    </xdr:pic>
    <xdr:clientData/>
  </xdr:twoCellAnchor>
  <xdr:twoCellAnchor editAs="oneCell">
    <xdr:from>
      <xdr:col>1</xdr:col>
      <xdr:colOff>54427</xdr:colOff>
      <xdr:row>8</xdr:row>
      <xdr:rowOff>380999</xdr:rowOff>
    </xdr:from>
    <xdr:to>
      <xdr:col>12</xdr:col>
      <xdr:colOff>451200</xdr:colOff>
      <xdr:row>9</xdr:row>
      <xdr:rowOff>3247572</xdr:rowOff>
    </xdr:to>
    <xdr:pic>
      <xdr:nvPicPr>
        <xdr:cNvPr id="5" name="Picture 4">
          <a:extLst>
            <a:ext uri="{FF2B5EF4-FFF2-40B4-BE49-F238E27FC236}">
              <a16:creationId xmlns:a16="http://schemas.microsoft.com/office/drawing/2014/main" id="{072AE6C5-0EC8-A44D-8615-A44585D21F22}"/>
            </a:ext>
          </a:extLst>
        </xdr:cNvPr>
        <xdr:cNvPicPr>
          <a:picLocks noChangeAspect="1"/>
        </xdr:cNvPicPr>
      </xdr:nvPicPr>
      <xdr:blipFill>
        <a:blip xmlns:r="http://schemas.openxmlformats.org/officeDocument/2006/relationships" r:embed="rId4"/>
        <a:stretch>
          <a:fillRect/>
        </a:stretch>
      </xdr:blipFill>
      <xdr:spPr>
        <a:xfrm>
          <a:off x="333827" y="18999199"/>
          <a:ext cx="11318773" cy="7159173"/>
        </a:xfrm>
        <a:prstGeom prst="rect">
          <a:avLst/>
        </a:prstGeom>
      </xdr:spPr>
    </xdr:pic>
    <xdr:clientData/>
  </xdr:twoCellAnchor>
  <xdr:twoCellAnchor editAs="oneCell">
    <xdr:from>
      <xdr:col>1</xdr:col>
      <xdr:colOff>253999</xdr:colOff>
      <xdr:row>10</xdr:row>
      <xdr:rowOff>489857</xdr:rowOff>
    </xdr:from>
    <xdr:to>
      <xdr:col>12</xdr:col>
      <xdr:colOff>306908</xdr:colOff>
      <xdr:row>11</xdr:row>
      <xdr:rowOff>3138714</xdr:rowOff>
    </xdr:to>
    <xdr:pic>
      <xdr:nvPicPr>
        <xdr:cNvPr id="6" name="Picture 5">
          <a:extLst>
            <a:ext uri="{FF2B5EF4-FFF2-40B4-BE49-F238E27FC236}">
              <a16:creationId xmlns:a16="http://schemas.microsoft.com/office/drawing/2014/main" id="{A44535C3-E3A8-AB45-A5E5-B5EF758D235E}"/>
            </a:ext>
          </a:extLst>
        </xdr:cNvPr>
        <xdr:cNvPicPr>
          <a:picLocks noChangeAspect="1"/>
        </xdr:cNvPicPr>
      </xdr:nvPicPr>
      <xdr:blipFill>
        <a:blip xmlns:r="http://schemas.openxmlformats.org/officeDocument/2006/relationships" r:embed="rId5"/>
        <a:stretch>
          <a:fillRect/>
        </a:stretch>
      </xdr:blipFill>
      <xdr:spPr>
        <a:xfrm>
          <a:off x="533399" y="27693257"/>
          <a:ext cx="10974909" cy="6941457"/>
        </a:xfrm>
        <a:prstGeom prst="rect">
          <a:avLst/>
        </a:prstGeom>
      </xdr:spPr>
    </xdr:pic>
    <xdr:clientData/>
  </xdr:twoCellAnchor>
  <xdr:twoCellAnchor editAs="oneCell">
    <xdr:from>
      <xdr:col>1</xdr:col>
      <xdr:colOff>571500</xdr:colOff>
      <xdr:row>12</xdr:row>
      <xdr:rowOff>889000</xdr:rowOff>
    </xdr:from>
    <xdr:to>
      <xdr:col>12</xdr:col>
      <xdr:colOff>440824</xdr:colOff>
      <xdr:row>13</xdr:row>
      <xdr:rowOff>3429000</xdr:rowOff>
    </xdr:to>
    <xdr:pic>
      <xdr:nvPicPr>
        <xdr:cNvPr id="7" name="Picture 6">
          <a:extLst>
            <a:ext uri="{FF2B5EF4-FFF2-40B4-BE49-F238E27FC236}">
              <a16:creationId xmlns:a16="http://schemas.microsoft.com/office/drawing/2014/main" id="{9F66E51E-50AC-9D48-BBC5-A1460F082C54}"/>
            </a:ext>
          </a:extLst>
        </xdr:cNvPr>
        <xdr:cNvPicPr>
          <a:picLocks noChangeAspect="1"/>
        </xdr:cNvPicPr>
      </xdr:nvPicPr>
      <xdr:blipFill>
        <a:blip xmlns:r="http://schemas.openxmlformats.org/officeDocument/2006/relationships" r:embed="rId6"/>
        <a:stretch>
          <a:fillRect/>
        </a:stretch>
      </xdr:blipFill>
      <xdr:spPr>
        <a:xfrm>
          <a:off x="850900" y="36677600"/>
          <a:ext cx="10791324" cy="6832600"/>
        </a:xfrm>
        <a:prstGeom prst="rect">
          <a:avLst/>
        </a:prstGeom>
      </xdr:spPr>
    </xdr:pic>
    <xdr:clientData/>
  </xdr:twoCellAnchor>
  <xdr:twoCellAnchor editAs="oneCell">
    <xdr:from>
      <xdr:col>1</xdr:col>
      <xdr:colOff>126999</xdr:colOff>
      <xdr:row>14</xdr:row>
      <xdr:rowOff>508000</xdr:rowOff>
    </xdr:from>
    <xdr:to>
      <xdr:col>12</xdr:col>
      <xdr:colOff>274011</xdr:colOff>
      <xdr:row>15</xdr:row>
      <xdr:rowOff>3238500</xdr:rowOff>
    </xdr:to>
    <xdr:pic>
      <xdr:nvPicPr>
        <xdr:cNvPr id="8" name="Picture 7">
          <a:extLst>
            <a:ext uri="{FF2B5EF4-FFF2-40B4-BE49-F238E27FC236}">
              <a16:creationId xmlns:a16="http://schemas.microsoft.com/office/drawing/2014/main" id="{03FD06F3-63CE-114B-936D-9B44979FEAA3}"/>
            </a:ext>
          </a:extLst>
        </xdr:cNvPr>
        <xdr:cNvPicPr>
          <a:picLocks noChangeAspect="1"/>
        </xdr:cNvPicPr>
      </xdr:nvPicPr>
      <xdr:blipFill>
        <a:blip xmlns:r="http://schemas.openxmlformats.org/officeDocument/2006/relationships" r:embed="rId7"/>
        <a:stretch>
          <a:fillRect/>
        </a:stretch>
      </xdr:blipFill>
      <xdr:spPr>
        <a:xfrm>
          <a:off x="406399" y="44881800"/>
          <a:ext cx="11069012" cy="7023100"/>
        </a:xfrm>
        <a:prstGeom prst="rect">
          <a:avLst/>
        </a:prstGeom>
      </xdr:spPr>
    </xdr:pic>
    <xdr:clientData/>
  </xdr:twoCellAnchor>
  <xdr:twoCellAnchor editAs="oneCell">
    <xdr:from>
      <xdr:col>1</xdr:col>
      <xdr:colOff>317499</xdr:colOff>
      <xdr:row>16</xdr:row>
      <xdr:rowOff>698500</xdr:rowOff>
    </xdr:from>
    <xdr:to>
      <xdr:col>12</xdr:col>
      <xdr:colOff>335862</xdr:colOff>
      <xdr:row>17</xdr:row>
      <xdr:rowOff>3302000</xdr:rowOff>
    </xdr:to>
    <xdr:pic>
      <xdr:nvPicPr>
        <xdr:cNvPr id="9" name="Picture 8">
          <a:extLst>
            <a:ext uri="{FF2B5EF4-FFF2-40B4-BE49-F238E27FC236}">
              <a16:creationId xmlns:a16="http://schemas.microsoft.com/office/drawing/2014/main" id="{453D25DD-C40A-F340-9D64-BAE632DE8197}"/>
            </a:ext>
          </a:extLst>
        </xdr:cNvPr>
        <xdr:cNvPicPr>
          <a:picLocks noChangeAspect="1"/>
        </xdr:cNvPicPr>
      </xdr:nvPicPr>
      <xdr:blipFill>
        <a:blip xmlns:r="http://schemas.openxmlformats.org/officeDocument/2006/relationships" r:embed="rId8"/>
        <a:stretch>
          <a:fillRect/>
        </a:stretch>
      </xdr:blipFill>
      <xdr:spPr>
        <a:xfrm>
          <a:off x="596899" y="53657500"/>
          <a:ext cx="10940363" cy="6896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80818</xdr:colOff>
      <xdr:row>0</xdr:row>
      <xdr:rowOff>57728</xdr:rowOff>
    </xdr:from>
    <xdr:to>
      <xdr:col>11</xdr:col>
      <xdr:colOff>639618</xdr:colOff>
      <xdr:row>65</xdr:row>
      <xdr:rowOff>108528</xdr:rowOff>
    </xdr:to>
    <xdr:sp macro="" textlink="">
      <xdr:nvSpPr>
        <xdr:cNvPr id="2" name="TextBox 1">
          <a:extLst>
            <a:ext uri="{FF2B5EF4-FFF2-40B4-BE49-F238E27FC236}">
              <a16:creationId xmlns:a16="http://schemas.microsoft.com/office/drawing/2014/main" id="{60AFBD99-09CA-814C-A530-2D940FADC8FD}"/>
            </a:ext>
          </a:extLst>
        </xdr:cNvPr>
        <xdr:cNvSpPr txBox="1"/>
      </xdr:nvSpPr>
      <xdr:spPr>
        <a:xfrm>
          <a:off x="80818" y="57728"/>
          <a:ext cx="9639300" cy="1325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6350" marR="635" indent="-6350" algn="ctr">
            <a:lnSpc>
              <a:spcPct val="107000"/>
            </a:lnSpc>
            <a:spcAft>
              <a:spcPts val="1115"/>
            </a:spcAft>
          </a:pPr>
          <a:r>
            <a:rPr lang="en-GB" sz="1600" b="1">
              <a:solidFill>
                <a:srgbClr val="130C0E"/>
              </a:solidFill>
              <a:effectLst/>
              <a:latin typeface="Calibri" panose="020F0502020204030204" pitchFamily="34" charset="0"/>
              <a:ea typeface="Calibri" panose="020F0502020204030204" pitchFamily="34" charset="0"/>
            </a:rPr>
            <a:t>ANNEX E – RSL DECLARATION LETTER  </a:t>
          </a:r>
          <a:endParaRPr lang="en-GB" sz="1600">
            <a:solidFill>
              <a:srgbClr val="000000"/>
            </a:solidFill>
            <a:effectLst/>
            <a:latin typeface="Calibri" panose="020F0502020204030204" pitchFamily="34" charset="0"/>
            <a:ea typeface="Calibri" panose="020F0502020204030204" pitchFamily="34" charset="0"/>
          </a:endParaRPr>
        </a:p>
        <a:p>
          <a:pPr marL="6350" marR="635" indent="-6350" algn="ctr">
            <a:lnSpc>
              <a:spcPct val="107000"/>
            </a:lnSpc>
            <a:spcAft>
              <a:spcPts val="875"/>
            </a:spcAft>
          </a:pPr>
          <a:r>
            <a:rPr lang="en-GB" sz="1600" b="1">
              <a:solidFill>
                <a:srgbClr val="130C0E"/>
              </a:solidFill>
              <a:effectLst/>
              <a:latin typeface="Calibri" panose="020F0502020204030204" pitchFamily="34" charset="0"/>
              <a:ea typeface="Calibri" panose="020F0502020204030204" pitchFamily="34" charset="0"/>
            </a:rPr>
            <a:t>SUPPLIERS RESPONSIBILITY TO ENSURE COMPLIANCE</a:t>
          </a:r>
          <a:endParaRPr lang="en-GB" sz="1600" b="1">
            <a:solidFill>
              <a:srgbClr val="000000"/>
            </a:solidFill>
            <a:effectLst/>
            <a:latin typeface="Calibri" panose="020F0502020204030204" pitchFamily="34" charset="0"/>
            <a:ea typeface="Calibri" panose="020F0502020204030204" pitchFamily="34" charset="0"/>
          </a:endParaRPr>
        </a:p>
        <a:p>
          <a:pPr>
            <a:lnSpc>
              <a:spcPct val="107000"/>
            </a:lnSpc>
            <a:spcAft>
              <a:spcPts val="1090"/>
            </a:spcAft>
          </a:pPr>
          <a:r>
            <a:rPr lang="en-GB" sz="1100" b="1">
              <a:solidFill>
                <a:srgbClr val="000000"/>
              </a:solidFill>
              <a:effectLst/>
              <a:latin typeface="Arial" panose="020B0604020202020204" pitchFamily="34" charset="0"/>
              <a:ea typeface="Arial" panose="020B0604020202020204" pitchFamily="34" charset="0"/>
            </a:rPr>
            <a:t> </a:t>
          </a:r>
          <a:endParaRPr lang="en-GB" sz="1100">
            <a:solidFill>
              <a:srgbClr val="000000"/>
            </a:solidFill>
            <a:effectLst/>
            <a:latin typeface="Calibri" panose="020F0502020204030204" pitchFamily="34" charset="0"/>
            <a:ea typeface="Calibri" panose="020F0502020204030204" pitchFamily="34" charset="0"/>
          </a:endParaRPr>
        </a:p>
        <a:p>
          <a:pPr marL="6350" indent="-6350">
            <a:lnSpc>
              <a:spcPct val="107000"/>
            </a:lnSpc>
            <a:spcAft>
              <a:spcPts val="875"/>
            </a:spcAft>
          </a:pPr>
          <a:r>
            <a:rPr lang="en-GB" sz="1600" b="1">
              <a:solidFill>
                <a:srgbClr val="000000"/>
              </a:solidFill>
              <a:effectLst/>
              <a:latin typeface="Arial" panose="020B0604020202020204" pitchFamily="34" charset="0"/>
              <a:ea typeface="Arial" panose="020B0604020202020204" pitchFamily="34" charset="0"/>
            </a:rPr>
            <a:t>DECLARATION LETTER: RSL </a:t>
          </a:r>
        </a:p>
        <a:p>
          <a:pPr indent="-6350">
            <a:lnSpc>
              <a:spcPct val="111000"/>
            </a:lnSpc>
            <a:spcAft>
              <a:spcPts val="1025"/>
            </a:spcAft>
          </a:pPr>
          <a:r>
            <a:rPr lang="en-GB" sz="1100" b="1">
              <a:solidFill>
                <a:srgbClr val="000000"/>
              </a:solidFill>
              <a:effectLst/>
              <a:latin typeface="Arial" panose="020B0604020202020204" pitchFamily="34" charset="0"/>
              <a:ea typeface="Arial" panose="020B0604020202020204" pitchFamily="34" charset="0"/>
            </a:rPr>
            <a:t>REACH</a:t>
          </a:r>
          <a:r>
            <a:rPr lang="en-GB" sz="1100">
              <a:solidFill>
                <a:srgbClr val="000000"/>
              </a:solidFill>
              <a:effectLst/>
              <a:latin typeface="Arial" panose="020B0604020202020204" pitchFamily="34" charset="0"/>
              <a:ea typeface="Arial" panose="020B0604020202020204" pitchFamily="34" charset="0"/>
            </a:rPr>
            <a:t> places responsibility on all manufacturers and importers of chemicals to identify and manage the risks that those substances, which they manufacture and market, may pose to human health and to the environment.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035"/>
            </a:spcAft>
          </a:pPr>
          <a:r>
            <a:rPr lang="en-GB" sz="1100">
              <a:solidFill>
                <a:srgbClr val="000000"/>
              </a:solidFill>
              <a:effectLst/>
              <a:latin typeface="Arial" panose="020B0604020202020204" pitchFamily="34" charset="0"/>
              <a:ea typeface="Arial" panose="020B0604020202020204" pitchFamily="34" charset="0"/>
            </a:rPr>
            <a:t>We [ insert supplier name and address here ] hereby declare that all products and packaging supplied to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meet the requirements of :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070"/>
            </a:spcAft>
          </a:pPr>
          <a:r>
            <a:rPr lang="en-GB" sz="1100">
              <a:solidFill>
                <a:srgbClr val="000000"/>
              </a:solidFill>
              <a:effectLst/>
              <a:latin typeface="Arial" panose="020B0604020202020204" pitchFamily="34" charset="0"/>
              <a:ea typeface="Arial" panose="020B0604020202020204" pitchFamily="34" charset="0"/>
            </a:rPr>
            <a:t>UK and EU Chemical Safety Legislation indicated above regarding compliance with </a:t>
          </a:r>
          <a:endParaRPr lang="en-GB" sz="1600">
            <a:solidFill>
              <a:srgbClr val="000000"/>
            </a:solidFill>
            <a:effectLst/>
            <a:latin typeface="Calibri" panose="020F0502020204030204" pitchFamily="34" charset="0"/>
            <a:ea typeface="Calibri" panose="020F0502020204030204" pitchFamily="34" charset="0"/>
          </a:endParaRPr>
        </a:p>
        <a:p>
          <a:pPr marL="342900" lvl="0" indent="-342900" fontAlgn="base">
            <a:lnSpc>
              <a:spcPct val="111000"/>
            </a:lnSpc>
            <a:spcAft>
              <a:spcPts val="1050"/>
            </a:spcAft>
            <a:buClr>
              <a:srgbClr val="000000"/>
            </a:buClr>
            <a:buSzPts val="1100"/>
            <a:buFont typeface="Symbol" pitchFamily="2" charset="2"/>
            <a:buChar char="-"/>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Annex XVII and POP restricted substance requirements </a:t>
          </a:r>
        </a:p>
        <a:p>
          <a:pPr marL="342900" lvl="0" indent="-342900" fontAlgn="base">
            <a:lnSpc>
              <a:spcPct val="111000"/>
            </a:lnSpc>
            <a:spcAft>
              <a:spcPts val="1050"/>
            </a:spcAft>
            <a:buClr>
              <a:srgbClr val="000000"/>
            </a:buClr>
            <a:buSzPts val="1100"/>
            <a:buFont typeface="Symbol" pitchFamily="2" charset="2"/>
            <a:buChar char="-"/>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Meeting SVHC content obligations per the latest candidate list in its entirety at the time of signing this declaration. </a:t>
          </a:r>
        </a:p>
        <a:p>
          <a:pPr indent="-6350">
            <a:lnSpc>
              <a:spcPct val="107000"/>
            </a:lnSpc>
            <a:spcAft>
              <a:spcPts val="800"/>
            </a:spcAft>
          </a:pPr>
          <a:r>
            <a:rPr lang="en-GB" sz="1100">
              <a:solidFill>
                <a:srgbClr val="0563C1"/>
              </a:solidFill>
              <a:effectLst/>
              <a:latin typeface="Calibri" panose="020F0502020204030204" pitchFamily="34" charset="0"/>
              <a:ea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EU Candidate List</a:t>
          </a:r>
          <a:r>
            <a:rPr lang="en-GB" sz="1100" u="none" strike="noStrike">
              <a:solidFill>
                <a:srgbClr val="0563C1"/>
              </a:solidFill>
              <a:effectLst/>
              <a:latin typeface="Calibri" panose="020F0502020204030204" pitchFamily="34" charset="0"/>
              <a:ea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  </a:t>
          </a:r>
          <a:endParaRPr lang="en-GB" sz="11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800"/>
            </a:spcAft>
          </a:pPr>
          <a:r>
            <a:rPr lang="en-GB" sz="1100">
              <a:solidFill>
                <a:srgbClr val="0563C1"/>
              </a:solidFill>
              <a:effectLst/>
              <a:latin typeface="Calibri" panose="020F0502020204030204" pitchFamily="34" charset="0"/>
              <a:ea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UK Candidate List</a:t>
          </a:r>
          <a:r>
            <a:rPr lang="en-GB" sz="1100" u="none" strike="noStrike">
              <a:solidFill>
                <a:srgbClr val="0563C1"/>
              </a:solidFill>
              <a:effectLst/>
              <a:latin typeface="Calibri" panose="020F0502020204030204" pitchFamily="34" charset="0"/>
              <a:ea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  </a:t>
          </a:r>
          <a:endParaRPr lang="en-GB"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r>
            <a:rPr lang="en-GB" sz="1100">
              <a:solidFill>
                <a:srgbClr val="0563C1"/>
              </a:solidFill>
              <a:effectLst/>
              <a:latin typeface="Calibri" panose="020F0502020204030204" pitchFamily="34" charset="0"/>
              <a:ea typeface="Calibri" panose="020F0502020204030204" pitchFamily="34" charset="0"/>
            </a:rPr>
            <a:t>Persistent Organic Pollutants (POPs) Regulation (EU) 2019/1021 (including SCCP restriction). </a:t>
          </a:r>
          <a:endParaRPr lang="en-GB"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r>
            <a:rPr lang="en-GB" sz="1100">
              <a:solidFill>
                <a:srgbClr val="0563C1"/>
              </a:solidFill>
              <a:effectLst/>
              <a:latin typeface="Calibri" panose="020F0502020204030204" pitchFamily="34" charset="0"/>
              <a:ea typeface="Calibri" panose="020F0502020204030204" pitchFamily="34" charset="0"/>
            </a:rPr>
            <a:t> </a:t>
          </a:r>
          <a:endParaRPr lang="en-GB" sz="1100">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1210"/>
            </a:spcAft>
          </a:pPr>
          <a:r>
            <a:rPr lang="en-GB" sz="1100">
              <a:solidFill>
                <a:srgbClr val="000000"/>
              </a:solidFill>
              <a:effectLst/>
              <a:latin typeface="Calibri" panose="020F0502020204030204" pitchFamily="34" charset="0"/>
              <a:ea typeface="Calibri" panose="020F0502020204030204" pitchFamily="34" charset="0"/>
            </a:rPr>
            <a:t>We have an understanding regarding </a:t>
          </a:r>
          <a:r>
            <a:rPr lang="en-GB" sz="1100" b="1">
              <a:solidFill>
                <a:srgbClr val="000000"/>
              </a:solidFill>
              <a:effectLst/>
              <a:latin typeface="Calibri" panose="020F0502020204030204" pitchFamily="34" charset="0"/>
              <a:ea typeface="Calibri" panose="020F0502020204030204" pitchFamily="34" charset="0"/>
            </a:rPr>
            <a:t>REACH</a:t>
          </a:r>
          <a:r>
            <a:rPr lang="en-GB" sz="1100">
              <a:solidFill>
                <a:srgbClr val="000000"/>
              </a:solidFill>
              <a:effectLst/>
              <a:latin typeface="Calibri" panose="020F0502020204030204" pitchFamily="34" charset="0"/>
              <a:ea typeface="Calibri" panose="020F0502020204030204" pitchFamily="34" charset="0"/>
            </a:rPr>
            <a:t> and banned substances and the impact hazardous substances have on all parts of consumer products including their packaging: </a:t>
          </a:r>
        </a:p>
        <a:p>
          <a:pPr marL="742950" lvl="1" indent="-285750" fontAlgn="base">
            <a:lnSpc>
              <a:spcPct val="111000"/>
            </a:lnSpc>
            <a:spcAft>
              <a:spcPts val="121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Suppliers/Manufacturers/Importers must register all substances that are manufactured/imported in quantities of 1 tonne or more per manufacturer/importer </a:t>
          </a:r>
        </a:p>
        <a:p>
          <a:pPr marL="742950" lvl="1" indent="-285750" fontAlgn="base">
            <a:lnSpc>
              <a:spcPct val="111000"/>
            </a:lnSpc>
            <a:spcAft>
              <a:spcPts val="121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Evaluation and Authorization required for substances of very high concern (SVHC) in chemicals and products </a:t>
          </a:r>
        </a:p>
        <a:p>
          <a:pPr marL="742950" lvl="1" indent="-285750" fontAlgn="base">
            <a:lnSpc>
              <a:spcPct val="111000"/>
            </a:lnSpc>
            <a:spcAft>
              <a:spcPts val="121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Includes carcinogens, mutagens, reproductive toxins, persistent bio-accumulative toxins (PBTs), and very persistent, very bio-accumulative substances (vPvBs) </a:t>
          </a:r>
        </a:p>
        <a:p>
          <a:pPr marL="742950" lvl="1" indent="-285750" fontAlgn="base">
            <a:lnSpc>
              <a:spcPct val="111000"/>
            </a:lnSpc>
            <a:spcAft>
              <a:spcPts val="105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Restrictions on chemicals posing unacceptable risk, either on certain use of the substance or a complete ban. </a:t>
          </a:r>
        </a:p>
        <a:p>
          <a:pPr indent="-6350">
            <a:lnSpc>
              <a:spcPct val="107000"/>
            </a:lnSpc>
            <a:spcAft>
              <a:spcPts val="1260"/>
            </a:spcAft>
          </a:pPr>
          <a:r>
            <a:rPr lang="en-GB" sz="1100">
              <a:solidFill>
                <a:srgbClr val="000000"/>
              </a:solidFill>
              <a:effectLst/>
              <a:latin typeface="Calibri" panose="020F0502020204030204" pitchFamily="34" charset="0"/>
              <a:ea typeface="Calibri" panose="020F0502020204030204" pitchFamily="34" charset="0"/>
            </a:rPr>
            <a:t>Substances of very high concern’ or SVCH </a:t>
          </a:r>
        </a:p>
        <a:p>
          <a:pPr marL="742950" lvl="1" indent="-285750" fontAlgn="base">
            <a:lnSpc>
              <a:spcPct val="111000"/>
            </a:lnSpc>
            <a:spcAft>
              <a:spcPts val="1210"/>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Even if SVCH does not accumulate up to Notification threshold, supplier of articles must provide receipts with sufficient information to allow safe use of the article if SVCH is present and exceeds 0.1% by weight. </a:t>
          </a:r>
        </a:p>
        <a:p>
          <a:pPr marL="742950" lvl="1" indent="-285750" fontAlgn="base">
            <a:lnSpc>
              <a:spcPct val="111000"/>
            </a:lnSpc>
            <a:spcAft>
              <a:spcPts val="1035"/>
            </a:spcAft>
            <a:buClr>
              <a:srgbClr val="000000"/>
            </a:buClr>
            <a:buSzPts val="1100"/>
            <a:buFont typeface="+mj-lt"/>
            <a:buAutoNum type="arabicPeriod"/>
          </a:pPr>
          <a:r>
            <a:rPr lang="en-GB" sz="1100" u="none" strike="noStrike">
              <a:solidFill>
                <a:srgbClr val="000000"/>
              </a:solidFill>
              <a:effectLst/>
              <a:uFill>
                <a:solidFill>
                  <a:srgbClr val="000000"/>
                </a:solidFill>
              </a:uFill>
              <a:latin typeface="Calibri" panose="020F0502020204030204" pitchFamily="34" charset="0"/>
              <a:ea typeface="Calibri" panose="020F0502020204030204" pitchFamily="34" charset="0"/>
              <a:cs typeface="Calibri" panose="020F0502020204030204" pitchFamily="34" charset="0"/>
            </a:rPr>
            <a:t>If a consumer makes a request on safety information about SVHC in a product, the Supplier of the product must provide relevant information within 45 days. </a:t>
          </a:r>
        </a:p>
        <a:p>
          <a:pPr>
            <a:lnSpc>
              <a:spcPct val="107000"/>
            </a:lnSpc>
            <a:spcAft>
              <a:spcPts val="1090"/>
            </a:spcAft>
          </a:pPr>
          <a:r>
            <a:rPr lang="en-GB" sz="1100">
              <a:solidFill>
                <a:srgbClr val="000000"/>
              </a:solidFill>
              <a:effectLst/>
              <a:latin typeface="Calibri" panose="020F0502020204030204" pitchFamily="34" charset="0"/>
              <a:ea typeface="Calibri" panose="020F0502020204030204" pitchFamily="34" charset="0"/>
            </a:rPr>
            <a:t> </a:t>
          </a:r>
        </a:p>
        <a:p>
          <a:pPr>
            <a:lnSpc>
              <a:spcPct val="107000"/>
            </a:lnSpc>
            <a:spcAft>
              <a:spcPts val="800"/>
            </a:spcAft>
          </a:pPr>
          <a:r>
            <a:rPr lang="en-GB" sz="1100">
              <a:solidFill>
                <a:srgbClr val="000000"/>
              </a:solidFill>
              <a:effectLst/>
              <a:latin typeface="Calibri" panose="020F0502020204030204" pitchFamily="34" charset="0"/>
              <a:ea typeface="Calibri" panose="020F0502020204030204" pitchFamily="34" charset="0"/>
            </a:rPr>
            <a:t> </a:t>
          </a:r>
        </a:p>
        <a:p>
          <a:pPr indent="-6350">
            <a:lnSpc>
              <a:spcPct val="107000"/>
            </a:lnSpc>
            <a:spcAft>
              <a:spcPts val="1090"/>
            </a:spcAft>
          </a:pPr>
          <a:r>
            <a:rPr lang="en-GB" sz="1100">
              <a:solidFill>
                <a:srgbClr val="000000"/>
              </a:solidFill>
              <a:effectLst/>
              <a:latin typeface="Calibri" panose="020F0502020204030204" pitchFamily="34" charset="0"/>
              <a:ea typeface="Calibri" panose="020F0502020204030204" pitchFamily="34" charset="0"/>
            </a:rPr>
            <a:t>Restricted Substances list’ or RSL </a:t>
          </a:r>
        </a:p>
        <a:p>
          <a:pPr marL="6350" indent="-6350">
            <a:lnSpc>
              <a:spcPct val="111000"/>
            </a:lnSpc>
            <a:spcAft>
              <a:spcPts val="830"/>
            </a:spcAft>
          </a:pPr>
          <a:r>
            <a:rPr lang="en-GB" sz="1100">
              <a:solidFill>
                <a:srgbClr val="000000"/>
              </a:solidFill>
              <a:effectLst/>
              <a:latin typeface="Calibri" panose="020F0502020204030204" pitchFamily="34" charset="0"/>
              <a:ea typeface="Calibri" panose="020F0502020204030204" pitchFamily="34" charset="0"/>
            </a:rPr>
            <a:t>Specifying that all chemicals in the RSL must be present at levels to be in line with the </a:t>
          </a:r>
          <a:r>
            <a:rPr lang="en-GB" sz="1100" b="1">
              <a:solidFill>
                <a:srgbClr val="000000"/>
              </a:solidFill>
              <a:effectLst/>
              <a:latin typeface="Calibri" panose="020F0502020204030204" pitchFamily="34" charset="0"/>
              <a:ea typeface="Calibri" panose="020F0502020204030204" pitchFamily="34" charset="0"/>
            </a:rPr>
            <a:t>REACH</a:t>
          </a:r>
          <a:r>
            <a:rPr lang="en-GB" sz="1100">
              <a:solidFill>
                <a:srgbClr val="000000"/>
              </a:solidFill>
              <a:effectLst/>
              <a:latin typeface="Calibri" panose="020F0502020204030204" pitchFamily="34" charset="0"/>
              <a:ea typeface="Calibri" panose="020F0502020204030204" pitchFamily="34" charset="0"/>
            </a:rPr>
            <a:t> compliance limit for SVCHs </a:t>
          </a: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In addition to </a:t>
          </a:r>
          <a:r>
            <a:rPr lang="en-GB" sz="1100" b="1">
              <a:solidFill>
                <a:srgbClr val="000000"/>
              </a:solidFill>
              <a:effectLst/>
              <a:latin typeface="Arial" panose="020B0604020202020204" pitchFamily="34" charset="0"/>
              <a:ea typeface="Arial" panose="020B0604020202020204" pitchFamily="34" charset="0"/>
            </a:rPr>
            <a:t>REACH</a:t>
          </a:r>
          <a:r>
            <a:rPr lang="en-GB" sz="1100">
              <a:solidFill>
                <a:srgbClr val="000000"/>
              </a:solidFill>
              <a:effectLst/>
              <a:latin typeface="Arial" panose="020B0604020202020204" pitchFamily="34" charset="0"/>
              <a:ea typeface="Arial" panose="020B0604020202020204" pitchFamily="34" charset="0"/>
            </a:rPr>
            <a:t> legislation, as a supplier for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we are required at times to comply with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standards on all restricted substances. Standards which can be found in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Testing Manual. </a:t>
          </a:r>
        </a:p>
        <a:p>
          <a:pPr indent="-6350">
            <a:lnSpc>
              <a:spcPct val="111000"/>
            </a:lnSpc>
            <a:spcAft>
              <a:spcPts val="15"/>
            </a:spcAft>
          </a:pPr>
          <a:endParaRPr lang="en-GB" sz="1100">
            <a:solidFill>
              <a:srgbClr val="000000"/>
            </a:solidFill>
            <a:effectLst/>
            <a:latin typeface="Arial" panose="020B060402020202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600">
            <a:solidFill>
              <a:srgbClr val="000000"/>
            </a:solidFill>
            <a:effectLst/>
            <a:latin typeface="Calibri" panose="020F0502020204030204" pitchFamily="34" charset="0"/>
            <a:ea typeface="Calibri" panose="020F0502020204030204" pitchFamily="34" charset="0"/>
          </a:endParaRPr>
        </a:p>
        <a:p>
          <a:pPr marR="263525">
            <a:lnSpc>
              <a:spcPct val="107000"/>
            </a:lnSpc>
            <a:spcAft>
              <a:spcPts val="800"/>
            </a:spcAft>
          </a:pPr>
          <a:r>
            <a:rPr lang="en-GB" sz="1100">
              <a:solidFill>
                <a:srgbClr val="000000"/>
              </a:solidFill>
              <a:effectLst/>
              <a:latin typeface="Calibri" panose="020F0502020204030204" pitchFamily="34" charset="0"/>
              <a:ea typeface="Calibri" panose="020F0502020204030204" pitchFamily="34" charset="0"/>
            </a:rPr>
            <a:t> </a:t>
          </a:r>
        </a:p>
        <a:p>
          <a:pPr marL="6350" indent="-6350">
            <a:lnSpc>
              <a:spcPct val="111000"/>
            </a:lnSpc>
            <a:spcAft>
              <a:spcPts val="1080"/>
            </a:spcAft>
          </a:pPr>
          <a:endParaRPr lang="en-GB" sz="11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1080"/>
            </a:spcAft>
          </a:pPr>
          <a:endParaRPr lang="en-GB" sz="11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1080"/>
            </a:spcAft>
          </a:pPr>
          <a:r>
            <a:rPr lang="en-GB" sz="1100" b="1">
              <a:solidFill>
                <a:srgbClr val="000000"/>
              </a:solidFill>
              <a:effectLst/>
              <a:latin typeface="Calibri" panose="020F0502020204030204" pitchFamily="34" charset="0"/>
              <a:ea typeface="Calibri" panose="020F0502020204030204" pitchFamily="34" charset="0"/>
            </a:rPr>
            <a:t>Please return signed copy of this declaration form to the Represent Clo.Ltd Senior</a:t>
          </a:r>
          <a:r>
            <a:rPr lang="en-GB" sz="1100" b="1" baseline="0">
              <a:solidFill>
                <a:srgbClr val="000000"/>
              </a:solidFill>
              <a:effectLst/>
              <a:latin typeface="Calibri" panose="020F0502020204030204" pitchFamily="34" charset="0"/>
              <a:ea typeface="Calibri" panose="020F0502020204030204" pitchFamily="34" charset="0"/>
            </a:rPr>
            <a:t> Garment Technologist</a:t>
          </a:r>
          <a:endParaRPr lang="en-GB" sz="14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90"/>
            </a:spcAft>
          </a:pPr>
          <a:r>
            <a:rPr lang="en-GB" sz="1100" b="1">
              <a:solidFill>
                <a:srgbClr val="000000"/>
              </a:solidFill>
              <a:effectLst/>
              <a:latin typeface="Calibri" panose="020F0502020204030204" pitchFamily="34" charset="0"/>
              <a:ea typeface="Calibri" panose="020F0502020204030204" pitchFamily="34" charset="0"/>
            </a:rPr>
            <a:t>IF A COMPANY STAMP CANNOT BE PROVIDED DOCUMENTATION TO BE SUBMITTED ON SUPPLIER HEADED PAPER </a:t>
          </a:r>
          <a:endParaRPr lang="en-GB" sz="1100">
            <a:solidFill>
              <a:srgbClr val="000000"/>
            </a:solidFill>
            <a:effectLst/>
            <a:latin typeface="Calibri" panose="020F0502020204030204" pitchFamily="34" charset="0"/>
            <a:ea typeface="Calibri" panose="020F0502020204030204" pitchFamily="34" charset="0"/>
          </a:endParaRPr>
        </a:p>
        <a:p>
          <a:endParaRPr lang="en-GB" sz="1100"/>
        </a:p>
      </xdr:txBody>
    </xdr:sp>
    <xdr:clientData/>
  </xdr:twoCellAnchor>
  <xdr:oneCellAnchor>
    <xdr:from>
      <xdr:col>16</xdr:col>
      <xdr:colOff>584200</xdr:colOff>
      <xdr:row>6</xdr:row>
      <xdr:rowOff>0</xdr:rowOff>
    </xdr:from>
    <xdr:ext cx="184731" cy="264431"/>
    <xdr:sp macro="" textlink="">
      <xdr:nvSpPr>
        <xdr:cNvPr id="3" name="TextBox 2">
          <a:extLst>
            <a:ext uri="{FF2B5EF4-FFF2-40B4-BE49-F238E27FC236}">
              <a16:creationId xmlns:a16="http://schemas.microsoft.com/office/drawing/2014/main" id="{134D3E11-C991-3140-A4D0-23661AF3A895}"/>
            </a:ext>
          </a:extLst>
        </xdr:cNvPr>
        <xdr:cNvSpPr txBox="1"/>
      </xdr:nvSpPr>
      <xdr:spPr>
        <a:xfrm>
          <a:off x="13792200" y="1219200"/>
          <a:ext cx="184731"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101600</xdr:colOff>
      <xdr:row>49</xdr:row>
      <xdr:rowOff>38100</xdr:rowOff>
    </xdr:from>
    <xdr:to>
      <xdr:col>9</xdr:col>
      <xdr:colOff>444500</xdr:colOff>
      <xdr:row>58</xdr:row>
      <xdr:rowOff>162659</xdr:rowOff>
    </xdr:to>
    <xdr:pic>
      <xdr:nvPicPr>
        <xdr:cNvPr id="4" name="Picture 3">
          <a:extLst>
            <a:ext uri="{FF2B5EF4-FFF2-40B4-BE49-F238E27FC236}">
              <a16:creationId xmlns:a16="http://schemas.microsoft.com/office/drawing/2014/main" id="{C6D25FDA-6619-7743-9F29-7F79D7D65F3B}"/>
            </a:ext>
          </a:extLst>
        </xdr:cNvPr>
        <xdr:cNvPicPr>
          <a:picLocks noChangeAspect="1"/>
        </xdr:cNvPicPr>
      </xdr:nvPicPr>
      <xdr:blipFill>
        <a:blip xmlns:r="http://schemas.openxmlformats.org/officeDocument/2006/relationships" r:embed="rId1"/>
        <a:stretch>
          <a:fillRect/>
        </a:stretch>
      </xdr:blipFill>
      <xdr:spPr>
        <a:xfrm>
          <a:off x="101600" y="9994900"/>
          <a:ext cx="7772400" cy="1953359"/>
        </a:xfrm>
        <a:prstGeom prst="rect">
          <a:avLst/>
        </a:prstGeom>
      </xdr:spPr>
    </xdr:pic>
    <xdr:clientData/>
  </xdr:twoCellAnchor>
  <xdr:twoCellAnchor editAs="oneCell">
    <xdr:from>
      <xdr:col>0</xdr:col>
      <xdr:colOff>376384</xdr:colOff>
      <xdr:row>1</xdr:row>
      <xdr:rowOff>32327</xdr:rowOff>
    </xdr:from>
    <xdr:to>
      <xdr:col>2</xdr:col>
      <xdr:colOff>722459</xdr:colOff>
      <xdr:row>2</xdr:row>
      <xdr:rowOff>151245</xdr:rowOff>
    </xdr:to>
    <xdr:pic>
      <xdr:nvPicPr>
        <xdr:cNvPr id="5" name="Picture 4">
          <a:extLst>
            <a:ext uri="{FF2B5EF4-FFF2-40B4-BE49-F238E27FC236}">
              <a16:creationId xmlns:a16="http://schemas.microsoft.com/office/drawing/2014/main" id="{EB0E0C21-45C8-0240-8E00-8BC4449A94D7}"/>
            </a:ext>
          </a:extLst>
        </xdr:cNvPr>
        <xdr:cNvPicPr/>
      </xdr:nvPicPr>
      <xdr:blipFill>
        <a:blip xmlns:r="http://schemas.openxmlformats.org/officeDocument/2006/relationships" r:embed="rId2"/>
        <a:stretch>
          <a:fillRect/>
        </a:stretch>
      </xdr:blipFill>
      <xdr:spPr>
        <a:xfrm>
          <a:off x="376384" y="235527"/>
          <a:ext cx="2006600" cy="3221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105833</xdr:colOff>
      <xdr:row>0</xdr:row>
      <xdr:rowOff>105833</xdr:rowOff>
    </xdr:from>
    <xdr:to>
      <xdr:col>11</xdr:col>
      <xdr:colOff>664633</xdr:colOff>
      <xdr:row>65</xdr:row>
      <xdr:rowOff>156633</xdr:rowOff>
    </xdr:to>
    <xdr:sp macro="" textlink="">
      <xdr:nvSpPr>
        <xdr:cNvPr id="2" name="TextBox 1">
          <a:extLst>
            <a:ext uri="{FF2B5EF4-FFF2-40B4-BE49-F238E27FC236}">
              <a16:creationId xmlns:a16="http://schemas.microsoft.com/office/drawing/2014/main" id="{C8A27AEF-BCD6-3A4C-A7FA-DE170232AD9D}"/>
            </a:ext>
          </a:extLst>
        </xdr:cNvPr>
        <xdr:cNvSpPr txBox="1"/>
      </xdr:nvSpPr>
      <xdr:spPr>
        <a:xfrm>
          <a:off x="105833" y="105833"/>
          <a:ext cx="9639300" cy="1325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6350" marR="1270" indent="-6350" algn="ctr">
            <a:lnSpc>
              <a:spcPct val="107000"/>
            </a:lnSpc>
            <a:spcAft>
              <a:spcPts val="1115"/>
            </a:spcAft>
          </a:pPr>
          <a:r>
            <a:rPr lang="en-GB" sz="1600" b="1">
              <a:solidFill>
                <a:srgbClr val="130C0E"/>
              </a:solidFill>
              <a:effectLst/>
              <a:latin typeface="Calibri" panose="020F0502020204030204" pitchFamily="34" charset="0"/>
              <a:ea typeface="Calibri" panose="020F0502020204030204" pitchFamily="34" charset="0"/>
            </a:rPr>
            <a:t>ANNEX F – LEATHER DECLARATION LETTER  </a:t>
          </a:r>
          <a:endParaRPr lang="en-GB" sz="1600">
            <a:solidFill>
              <a:srgbClr val="000000"/>
            </a:solidFill>
            <a:effectLst/>
            <a:latin typeface="Calibri" panose="020F0502020204030204" pitchFamily="34" charset="0"/>
            <a:ea typeface="Calibri" panose="020F0502020204030204" pitchFamily="34" charset="0"/>
          </a:endParaRPr>
        </a:p>
        <a:p>
          <a:pPr marL="6350" marR="1270" indent="-6350" algn="ctr">
            <a:lnSpc>
              <a:spcPct val="107000"/>
            </a:lnSpc>
            <a:spcAft>
              <a:spcPts val="875"/>
            </a:spcAft>
          </a:pPr>
          <a:r>
            <a:rPr lang="en-GB" sz="1600" b="1">
              <a:solidFill>
                <a:srgbClr val="130C0E"/>
              </a:solidFill>
              <a:effectLst/>
              <a:latin typeface="Calibri" panose="020F0502020204030204" pitchFamily="34" charset="0"/>
              <a:ea typeface="Calibri" panose="020F0502020204030204" pitchFamily="34" charset="0"/>
            </a:rPr>
            <a:t>SUPPLIERS RESPONSIBILITY TO ENSURE COMPLIANCE</a:t>
          </a:r>
          <a:endParaRPr lang="en-GB" sz="1600" b="1">
            <a:solidFill>
              <a:srgbClr val="000000"/>
            </a:solidFill>
            <a:effectLst/>
            <a:latin typeface="Calibri" panose="020F0502020204030204" pitchFamily="34" charset="0"/>
            <a:ea typeface="Calibri" panose="020F0502020204030204" pitchFamily="34" charset="0"/>
          </a:endParaRPr>
        </a:p>
        <a:p>
          <a:pPr>
            <a:lnSpc>
              <a:spcPct val="107000"/>
            </a:lnSpc>
            <a:spcAft>
              <a:spcPts val="1090"/>
            </a:spcAft>
          </a:pPr>
          <a:r>
            <a:rPr lang="en-GB" sz="1100" b="1">
              <a:solidFill>
                <a:srgbClr val="000000"/>
              </a:solidFill>
              <a:effectLst/>
              <a:latin typeface="Arial" panose="020B0604020202020204" pitchFamily="34" charset="0"/>
              <a:ea typeface="Arial" panose="020B0604020202020204" pitchFamily="34" charset="0"/>
            </a:rPr>
            <a:t> </a:t>
          </a:r>
          <a:endParaRPr lang="en-GB" sz="1100">
            <a:solidFill>
              <a:srgbClr val="000000"/>
            </a:solidFill>
            <a:effectLst/>
            <a:latin typeface="Calibri" panose="020F0502020204030204" pitchFamily="34" charset="0"/>
            <a:ea typeface="Calibri" panose="020F0502020204030204" pitchFamily="34" charset="0"/>
          </a:endParaRPr>
        </a:p>
        <a:p>
          <a:pPr marL="6350" indent="-6350">
            <a:lnSpc>
              <a:spcPct val="107000"/>
            </a:lnSpc>
            <a:spcAft>
              <a:spcPts val="875"/>
            </a:spcAft>
          </a:pPr>
          <a:r>
            <a:rPr lang="en-GB" sz="1600" b="1">
              <a:solidFill>
                <a:srgbClr val="000000"/>
              </a:solidFill>
              <a:effectLst/>
              <a:latin typeface="Arial" panose="020B0604020202020204" pitchFamily="34" charset="0"/>
              <a:ea typeface="Arial" panose="020B0604020202020204" pitchFamily="34" charset="0"/>
            </a:rPr>
            <a:t>DECLARATION LETTER: LEATHER </a:t>
          </a:r>
        </a:p>
        <a:p>
          <a:pPr indent="-6350">
            <a:lnSpc>
              <a:spcPct val="111000"/>
            </a:lnSpc>
            <a:spcAft>
              <a:spcPts val="1010"/>
            </a:spcAft>
          </a:pPr>
          <a:r>
            <a:rPr lang="en-GB" sz="1100">
              <a:solidFill>
                <a:srgbClr val="000000"/>
              </a:solidFill>
              <a:effectLst/>
              <a:latin typeface="Arial" panose="020B0604020202020204" pitchFamily="34" charset="0"/>
              <a:ea typeface="Arial" panose="020B0604020202020204" pitchFamily="34" charset="0"/>
            </a:rPr>
            <a:t>I confirm that this Declaration is </a:t>
          </a:r>
          <a:r>
            <a:rPr lang="en-GB" sz="1100" b="1">
              <a:solidFill>
                <a:srgbClr val="000000"/>
              </a:solidFill>
              <a:effectLst/>
              <a:latin typeface="Arial" panose="020B0604020202020204" pitchFamily="34" charset="0"/>
              <a:ea typeface="Arial" panose="020B0604020202020204" pitchFamily="34" charset="0"/>
            </a:rPr>
            <a:t>NOT</a:t>
          </a:r>
          <a:r>
            <a:rPr lang="en-GB" sz="1100">
              <a:solidFill>
                <a:srgbClr val="000000"/>
              </a:solidFill>
              <a:effectLst/>
              <a:latin typeface="Arial" panose="020B0604020202020204" pitchFamily="34" charset="0"/>
              <a:ea typeface="Arial" panose="020B0604020202020204" pitchFamily="34" charset="0"/>
            </a:rPr>
            <a:t> a letter of indemnity, and I _____________________ and other parties along the supply chain can demonstrate that the </a:t>
          </a:r>
          <a:r>
            <a:rPr lang="en-GB" sz="1100" b="1">
              <a:solidFill>
                <a:srgbClr val="000000"/>
              </a:solidFill>
              <a:effectLst/>
              <a:latin typeface="Arial" panose="020B0604020202020204" pitchFamily="34" charset="0"/>
              <a:ea typeface="Arial" panose="020B0604020202020204" pitchFamily="34" charset="0"/>
            </a:rPr>
            <a:t>LEATHER</a:t>
          </a:r>
          <a:r>
            <a:rPr lang="en-GB" sz="1100">
              <a:solidFill>
                <a:srgbClr val="000000"/>
              </a:solidFill>
              <a:effectLst/>
              <a:latin typeface="Arial" panose="020B0604020202020204" pitchFamily="34" charset="0"/>
              <a:ea typeface="Arial" panose="020B0604020202020204" pitchFamily="34" charset="0"/>
            </a:rPr>
            <a:t> meets </a:t>
          </a:r>
          <a:r>
            <a:rPr lang="en-GB" sz="1100" b="1">
              <a:solidFill>
                <a:srgbClr val="000000"/>
              </a:solidFill>
              <a:effectLst/>
              <a:latin typeface="Arial" panose="020B0604020202020204" pitchFamily="34" charset="0"/>
              <a:ea typeface="Arial" panose="020B0604020202020204" pitchFamily="34" charset="0"/>
            </a:rPr>
            <a:t>REPRESENT Clo. Ltd </a:t>
          </a:r>
          <a:r>
            <a:rPr lang="en-GB" sz="1100">
              <a:solidFill>
                <a:srgbClr val="000000"/>
              </a:solidFill>
              <a:effectLst/>
              <a:latin typeface="Arial" panose="020B0604020202020204" pitchFamily="34" charset="0"/>
              <a:ea typeface="Arial" panose="020B0604020202020204" pitchFamily="34" charset="0"/>
            </a:rPr>
            <a:t>standards, as set out in the Tesring Manual. As a supplier to It is our responsibility to know the process of below mentioned product and ensure tannery, factories and abattoirs meet the standards within this declaration, and to ensure they are proactively managing all requirements specified by: </a:t>
          </a:r>
          <a:endParaRPr lang="en-GB" sz="1600">
            <a:solidFill>
              <a:srgbClr val="000000"/>
            </a:solidFill>
            <a:effectLst/>
            <a:latin typeface="Calibri" panose="020F0502020204030204" pitchFamily="34" charset="0"/>
            <a:ea typeface="Calibri" panose="020F0502020204030204" pitchFamily="34" charset="0"/>
          </a:endParaRPr>
        </a:p>
        <a:p>
          <a:pPr marL="342900" lvl="0" indent="-342900" fontAlgn="base">
            <a:lnSpc>
              <a:spcPct val="111000"/>
            </a:lnSpc>
            <a:spcAft>
              <a:spcPts val="15"/>
            </a:spcAft>
            <a:buClr>
              <a:srgbClr val="000000"/>
            </a:buClr>
            <a:buSzPts val="900"/>
            <a:buFont typeface="+mj-lt"/>
            <a:buAutoNum type="arabicPeriod"/>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Local Laws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342900" lvl="0" indent="-342900" fontAlgn="base">
            <a:lnSpc>
              <a:spcPct val="111000"/>
            </a:lnSpc>
            <a:spcAft>
              <a:spcPts val="15"/>
            </a:spcAft>
            <a:buClr>
              <a:srgbClr val="000000"/>
            </a:buClr>
            <a:buSzPts val="900"/>
            <a:buFont typeface="+mj-lt"/>
            <a:buAutoNum type="arabicPeriod"/>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Hygiene legislation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342900" lvl="0" indent="-342900" fontAlgn="base">
            <a:lnSpc>
              <a:spcPct val="111000"/>
            </a:lnSpc>
            <a:spcAft>
              <a:spcPts val="15"/>
            </a:spcAft>
            <a:buClr>
              <a:srgbClr val="000000"/>
            </a:buClr>
            <a:buSzPts val="900"/>
            <a:buFont typeface="+mj-lt"/>
            <a:buAutoNum type="arabicPeriod"/>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Waste disposal legislation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342900" lvl="0" indent="-342900" fontAlgn="base">
            <a:lnSpc>
              <a:spcPct val="111000"/>
            </a:lnSpc>
            <a:spcAft>
              <a:spcPts val="15"/>
            </a:spcAft>
            <a:buClr>
              <a:srgbClr val="000000"/>
            </a:buClr>
            <a:buSzPts val="900"/>
            <a:buFont typeface="+mj-lt"/>
            <a:buAutoNum type="arabicPeriod"/>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Ethical treatment of animals: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742950" lvl="1" indent="-285750" fontAlgn="base">
            <a:lnSpc>
              <a:spcPct val="111000"/>
            </a:lnSpc>
            <a:spcAft>
              <a:spcPts val="15"/>
            </a:spcAft>
            <a:buClr>
              <a:srgbClr val="000000"/>
            </a:buClr>
            <a:buSzPts val="900"/>
            <a:buFont typeface="Arial" panose="020B0604020202020204" pitchFamily="34" charset="0"/>
            <a:buChar char="•"/>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Be rested and have access to water prior to slaughter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742950" lvl="1" indent="-285750" fontAlgn="base">
            <a:lnSpc>
              <a:spcPct val="111000"/>
            </a:lnSpc>
            <a:spcAft>
              <a:spcPts val="15"/>
            </a:spcAft>
            <a:buClr>
              <a:srgbClr val="000000"/>
            </a:buClr>
            <a:buSzPts val="900"/>
            <a:buFont typeface="Arial" panose="020B0604020202020204" pitchFamily="34" charset="0"/>
            <a:buChar char="•"/>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No animal must be moved by having its ears or tail twisted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marL="742950" lvl="1" indent="-285750" fontAlgn="base">
            <a:lnSpc>
              <a:spcPct val="111000"/>
            </a:lnSpc>
            <a:spcAft>
              <a:spcPts val="15"/>
            </a:spcAft>
            <a:buClr>
              <a:srgbClr val="000000"/>
            </a:buClr>
            <a:buSzPts val="900"/>
            <a:buFont typeface="Arial" panose="020B0604020202020204" pitchFamily="34" charset="0"/>
            <a:buChar char="•"/>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rPr>
            <a:t>No animal must be hit or struck with a stick or prod </a:t>
          </a:r>
          <a:endParaRPr lang="en-GB" sz="16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Arial" panose="020B0604020202020204" pitchFamily="34" charset="0"/>
          </a:endParaRPr>
        </a:p>
        <a:p>
          <a:pPr>
            <a:lnSpc>
              <a:spcPct val="107000"/>
            </a:lnSpc>
            <a:spcAft>
              <a:spcPts val="1065"/>
            </a:spcAft>
          </a:pPr>
          <a:r>
            <a:rPr lang="en-GB" sz="11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Behind this declaration, I can confirm that I have the supporting paperwork to prove that the </a:t>
          </a:r>
          <a:r>
            <a:rPr lang="en-GB" sz="1100" b="1">
              <a:solidFill>
                <a:srgbClr val="000000"/>
              </a:solidFill>
              <a:effectLst/>
              <a:latin typeface="Arial" panose="020B0604020202020204" pitchFamily="34" charset="0"/>
              <a:ea typeface="Arial" panose="020B0604020202020204" pitchFamily="34" charset="0"/>
            </a:rPr>
            <a:t>LEATHER</a:t>
          </a:r>
          <a:r>
            <a:rPr lang="en-GB" sz="1100">
              <a:solidFill>
                <a:srgbClr val="000000"/>
              </a:solidFill>
              <a:effectLst/>
              <a:latin typeface="Arial" panose="020B0604020202020204" pitchFamily="34" charset="0"/>
              <a:ea typeface="Arial" panose="020B0604020202020204" pitchFamily="34" charset="0"/>
            </a:rPr>
            <a:t> complied with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standards. This declaration is for the following style(s) only: </a:t>
          </a:r>
          <a:r>
            <a:rPr lang="en-GB" sz="1100" i="1">
              <a:solidFill>
                <a:srgbClr val="000000"/>
              </a:solidFill>
              <a:effectLst/>
              <a:latin typeface="Arial" panose="020B0604020202020204" pitchFamily="34" charset="0"/>
              <a:ea typeface="Arial" panose="020B0604020202020204" pitchFamily="34" charset="0"/>
            </a:rPr>
            <a:t>(to be completed)</a:t>
          </a:r>
          <a:r>
            <a:rPr lang="en-GB" sz="12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endParaRPr lang="en-GB" sz="1100">
            <a:solidFill>
              <a:srgbClr val="000000"/>
            </a:solidFill>
            <a:effectLst/>
            <a:latin typeface="Arial" panose="020B0604020202020204" pitchFamily="34" charset="0"/>
            <a:ea typeface="Arial" panose="020B0604020202020204" pitchFamily="34" charset="0"/>
          </a:endParaRPr>
        </a:p>
        <a:p>
          <a:pPr>
            <a:lnSpc>
              <a:spcPct val="107000"/>
            </a:lnSpc>
            <a:spcAft>
              <a:spcPts val="800"/>
            </a:spcAft>
          </a:pPr>
          <a:r>
            <a:rPr lang="en-GB" sz="1100">
              <a:solidFill>
                <a:srgbClr val="000000"/>
              </a:solidFill>
              <a:effectLst/>
              <a:latin typeface="Arial" panose="020B0604020202020204" pitchFamily="34" charset="0"/>
              <a:ea typeface="Arial" panose="020B0604020202020204" pitchFamily="34" charset="0"/>
            </a:rPr>
            <a:t> </a:t>
          </a:r>
          <a:endParaRPr lang="en-GB" sz="14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880"/>
            </a:spcAft>
          </a:pPr>
          <a:r>
            <a:rPr lang="en-GB" sz="1100">
              <a:solidFill>
                <a:srgbClr val="000000"/>
              </a:solidFill>
              <a:effectLst/>
              <a:latin typeface="Arial" panose="020B0604020202020204" pitchFamily="34" charset="0"/>
              <a:ea typeface="Arial" panose="020B0604020202020204" pitchFamily="34" charset="0"/>
            </a:rPr>
            <a:t>For this declaration I can confirm the following: </a:t>
          </a:r>
          <a:endParaRPr lang="en-GB" sz="1600">
            <a:solidFill>
              <a:srgbClr val="000000"/>
            </a:solidFill>
            <a:effectLst/>
            <a:latin typeface="Calibri" panose="020F0502020204030204" pitchFamily="34" charset="0"/>
            <a:ea typeface="Calibri" panose="020F0502020204030204" pitchFamily="34" charset="0"/>
          </a:endParaRP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LEATHER</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has been obtained humanly and is a bi product of another (food) industry</a:t>
          </a: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The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LEATHER</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has not been obtained while the animal(s) is/are still alive </a:t>
          </a:r>
          <a:endParaRPr lang="en-GB" sz="1600" u="none" strike="noStrike">
            <a:solidFill>
              <a:srgbClr val="000000"/>
            </a:solidFill>
            <a:effectLst/>
            <a:uFill>
              <a:solidFill>
                <a:srgbClr val="000000"/>
              </a:solidFill>
            </a:uFill>
            <a:latin typeface="Courier New" panose="02070309020205020404" pitchFamily="49" charset="0"/>
            <a:ea typeface="Courier New" panose="02070309020205020404" pitchFamily="49" charset="0"/>
            <a:cs typeface="Courier New" panose="02070309020205020404" pitchFamily="49" charset="0"/>
          </a:endParaRP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LEATHER</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complies with the CITES* or IUCN** convention and are legal to import in the U.K </a:t>
          </a: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LEATHER</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fumigation/sterilization is in line with DEFRA guidelines </a:t>
          </a: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No AZO dyes have been used </a:t>
          </a:r>
          <a:endParaRPr lang="en-GB" sz="1600" u="none" strike="noStrike">
            <a:solidFill>
              <a:srgbClr val="000000"/>
            </a:solidFill>
            <a:effectLst/>
            <a:uFill>
              <a:solidFill>
                <a:srgbClr val="000000"/>
              </a:solidFill>
            </a:uFill>
            <a:latin typeface="Courier New" panose="02070309020205020404" pitchFamily="49" charset="0"/>
            <a:ea typeface="Courier New" panose="02070309020205020404" pitchFamily="49" charset="0"/>
            <a:cs typeface="Courier New" panose="02070309020205020404" pitchFamily="49" charset="0"/>
          </a:endParaRP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Karakul, or any skin products that are the product of unnatural abortions are not to be used in any products supplied to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a:t>
          </a:r>
        </a:p>
        <a:p>
          <a:pPr marL="342900" marR="586740" lvl="0" indent="-342900" fontAlgn="base">
            <a:lnSpc>
              <a:spcPct val="111000"/>
            </a:lnSpc>
            <a:spcAft>
              <a:spcPts val="15"/>
            </a:spcAft>
            <a:buClr>
              <a:srgbClr val="000000"/>
            </a:buClr>
            <a:buSzPts val="900"/>
            <a:buFont typeface="Courier New" panose="02070309020205020404" pitchFamily="49" charset="0"/>
            <a:buChar char="o"/>
          </a:pPr>
          <a:r>
            <a:rPr lang="en-GB" sz="1100">
              <a:solidFill>
                <a:srgbClr val="000000"/>
              </a:solidFill>
              <a:effectLst/>
              <a:latin typeface="Arial" panose="020B0604020202020204" pitchFamily="34" charset="0"/>
              <a:ea typeface="Arial" panose="020B0604020202020204" pitchFamily="34" charset="0"/>
            </a:rPr>
            <a:t>I will keep all supporting paperwork for a minimum of 3 years and supply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with this documentation within 48 hours should it be requested.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endParaRPr lang="en-GB" sz="1100">
            <a:solidFill>
              <a:srgbClr val="000000"/>
            </a:solidFill>
            <a:effectLst/>
            <a:latin typeface="Arial" panose="020B0604020202020204" pitchFamily="34" charset="0"/>
            <a:ea typeface="Arial" panose="020B060402020202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This letter of declaration is valid for one year only, I will update all supporting paperwork during the one-year period if above mentioned style is repeated or above-mentioned </a:t>
          </a:r>
          <a:r>
            <a:rPr lang="en-GB" sz="1100" b="1">
              <a:solidFill>
                <a:srgbClr val="000000"/>
              </a:solidFill>
              <a:effectLst/>
              <a:latin typeface="Arial" panose="020B0604020202020204" pitchFamily="34" charset="0"/>
              <a:ea typeface="Arial" panose="020B0604020202020204" pitchFamily="34" charset="0"/>
            </a:rPr>
            <a:t>LEATHER</a:t>
          </a:r>
          <a:r>
            <a:rPr lang="en-GB" sz="1100">
              <a:solidFill>
                <a:srgbClr val="000000"/>
              </a:solidFill>
              <a:effectLst/>
              <a:latin typeface="Arial" panose="020B0604020202020204" pitchFamily="34" charset="0"/>
              <a:ea typeface="Arial" panose="020B0604020202020204" pitchFamily="34" charset="0"/>
            </a:rPr>
            <a:t> is used in a different style to ensure </a:t>
          </a:r>
          <a:r>
            <a:rPr lang="en-GB" sz="1100" b="1">
              <a:solidFill>
                <a:srgbClr val="000000"/>
              </a:solidFill>
              <a:effectLst/>
              <a:latin typeface="Arial" panose="020B0604020202020204" pitchFamily="34" charset="0"/>
              <a:ea typeface="Arial" panose="020B0604020202020204" pitchFamily="34" charset="0"/>
            </a:rPr>
            <a:t>LEATHER</a:t>
          </a:r>
          <a:r>
            <a:rPr lang="en-GB" sz="1100">
              <a:solidFill>
                <a:srgbClr val="000000"/>
              </a:solidFill>
              <a:effectLst/>
              <a:latin typeface="Arial" panose="020B0604020202020204" pitchFamily="34" charset="0"/>
              <a:ea typeface="Arial" panose="020B0604020202020204" pitchFamily="34" charset="0"/>
            </a:rPr>
            <a:t> is compliant during this time. </a:t>
          </a:r>
          <a:endParaRPr lang="en-GB" sz="1600">
            <a:solidFill>
              <a:srgbClr val="000000"/>
            </a:solidFill>
            <a:effectLst/>
            <a:latin typeface="Calibri" panose="020F0502020204030204" pitchFamily="34" charset="0"/>
            <a:ea typeface="Calibri" panose="020F0502020204030204" pitchFamily="34" charset="0"/>
          </a:endParaRPr>
        </a:p>
        <a:p>
          <a:pPr marL="68580">
            <a:lnSpc>
              <a:spcPct val="107000"/>
            </a:lnSpc>
            <a:spcAft>
              <a:spcPts val="800"/>
            </a:spcAft>
          </a:pPr>
          <a:r>
            <a:rPr lang="en-GB" sz="1100">
              <a:solidFill>
                <a:srgbClr val="000000"/>
              </a:solidFill>
              <a:effectLst/>
              <a:latin typeface="Arial" panose="020B0604020202020204" pitchFamily="34" charset="0"/>
              <a:ea typeface="Arial" panose="020B0604020202020204" pitchFamily="34" charset="0"/>
            </a:rPr>
            <a:t>I understand and comply with REPRESENT Clo. Ltd declaration stated above </a:t>
          </a:r>
          <a:endParaRPr lang="en-GB" sz="1600">
            <a:solidFill>
              <a:srgbClr val="000000"/>
            </a:solidFill>
            <a:effectLst/>
            <a:latin typeface="Calibri" panose="020F0502020204030204" pitchFamily="34" charset="0"/>
            <a:ea typeface="Calibri" panose="020F0502020204030204" pitchFamily="34" charset="0"/>
          </a:endParaRPr>
        </a:p>
        <a:p>
          <a:pPr marL="68580">
            <a:lnSpc>
              <a:spcPct val="107000"/>
            </a:lnSpc>
            <a:spcAft>
              <a:spcPts val="800"/>
            </a:spcAft>
          </a:pPr>
          <a:r>
            <a:rPr lang="en-GB" sz="1100">
              <a:solidFill>
                <a:srgbClr val="000000"/>
              </a:solidFill>
              <a:effectLst/>
              <a:latin typeface="Arial" panose="020B0604020202020204" pitchFamily="34" charset="0"/>
              <a:ea typeface="Arial" panose="020B0604020202020204" pitchFamily="34" charset="0"/>
            </a:rPr>
            <a:t>  </a:t>
          </a: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4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65"/>
            </a:spcAft>
          </a:pPr>
          <a:r>
            <a:rPr lang="en-GB" sz="1100" i="1">
              <a:solidFill>
                <a:srgbClr val="000000"/>
              </a:solidFill>
              <a:effectLst/>
              <a:latin typeface="Arial" panose="020B0604020202020204" pitchFamily="34" charset="0"/>
              <a:ea typeface="Arial" panose="020B0604020202020204" pitchFamily="34" charset="0"/>
            </a:rPr>
            <a:t>*CITES Convention on Trade in Endangered Species </a:t>
          </a:r>
          <a:endParaRPr lang="en-GB" sz="18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r>
            <a:rPr lang="en-GB" sz="1100" b="1">
              <a:solidFill>
                <a:srgbClr val="000000"/>
              </a:solidFill>
              <a:effectLst/>
              <a:latin typeface="Calibri" panose="020F0502020204030204" pitchFamily="34" charset="0"/>
              <a:ea typeface="Calibri" panose="020F0502020204030204" pitchFamily="34" charset="0"/>
            </a:rPr>
            <a:t>Company Stamp </a:t>
          </a:r>
          <a:endParaRPr lang="en-GB" sz="11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235"/>
            </a:spcAft>
          </a:pPr>
          <a:r>
            <a:rPr lang="en-GB" sz="1100" i="1">
              <a:solidFill>
                <a:srgbClr val="000000"/>
              </a:solidFill>
              <a:effectLst/>
              <a:latin typeface="Arial" panose="020B0604020202020204" pitchFamily="34" charset="0"/>
              <a:ea typeface="Arial" panose="020B0604020202020204" pitchFamily="34" charset="0"/>
            </a:rPr>
            <a:t>**IUCN International Union for the Conservation of Nature </a:t>
          </a:r>
          <a:endParaRPr lang="en-GB" sz="1800">
            <a:solidFill>
              <a:srgbClr val="000000"/>
            </a:solidFill>
            <a:effectLst/>
            <a:latin typeface="Calibri" panose="020F0502020204030204" pitchFamily="34" charset="0"/>
            <a:ea typeface="Calibri" panose="020F0502020204030204" pitchFamily="34" charset="0"/>
          </a:endParaRPr>
        </a:p>
        <a:p>
          <a:pPr>
            <a:lnSpc>
              <a:spcPct val="107000"/>
            </a:lnSpc>
            <a:spcAft>
              <a:spcPts val="1105"/>
            </a:spcAft>
          </a:pPr>
          <a:r>
            <a:rPr lang="en-GB" sz="1100">
              <a:solidFill>
                <a:srgbClr val="000000"/>
              </a:solidFill>
              <a:effectLst/>
              <a:latin typeface="Arial" panose="020B0604020202020204" pitchFamily="34" charset="0"/>
              <a:ea typeface="Arial" panose="020B0604020202020204" pitchFamily="34" charset="0"/>
            </a:rPr>
            <a:t> </a:t>
          </a:r>
          <a:endParaRPr lang="en-GB" sz="1400">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1080"/>
            </a:spcAft>
          </a:pPr>
          <a:r>
            <a:rPr lang="en-GB" sz="1100" b="1">
              <a:solidFill>
                <a:srgbClr val="000000"/>
              </a:solidFill>
              <a:effectLst/>
              <a:latin typeface="Calibri" panose="020F0502020204030204" pitchFamily="34" charset="0"/>
              <a:ea typeface="Calibri" panose="020F0502020204030204" pitchFamily="34" charset="0"/>
            </a:rPr>
            <a:t>Please return signed copy of this declaration form to the Represent Clo.Ltd Senior</a:t>
          </a:r>
          <a:r>
            <a:rPr lang="en-GB" sz="1100" b="1" baseline="0">
              <a:solidFill>
                <a:srgbClr val="000000"/>
              </a:solidFill>
              <a:effectLst/>
              <a:latin typeface="Calibri" panose="020F0502020204030204" pitchFamily="34" charset="0"/>
              <a:ea typeface="Calibri" panose="020F0502020204030204" pitchFamily="34" charset="0"/>
            </a:rPr>
            <a:t> Garment Technologist</a:t>
          </a:r>
          <a:endParaRPr lang="en-GB" sz="14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90"/>
            </a:spcAft>
          </a:pPr>
          <a:r>
            <a:rPr lang="en-GB" sz="1100" b="1">
              <a:solidFill>
                <a:srgbClr val="000000"/>
              </a:solidFill>
              <a:effectLst/>
              <a:latin typeface="Calibri" panose="020F0502020204030204" pitchFamily="34" charset="0"/>
              <a:ea typeface="Calibri" panose="020F0502020204030204" pitchFamily="34" charset="0"/>
            </a:rPr>
            <a:t>IF A COMPANY STAMP CANNOT BE PROVIDED DOCUMENTATION TO BE SUBMITTED ON SUPPLIER HEADED PAPER </a:t>
          </a:r>
          <a:endParaRPr lang="en-GB" sz="1100">
            <a:solidFill>
              <a:srgbClr val="000000"/>
            </a:solidFill>
            <a:effectLst/>
            <a:latin typeface="Calibri" panose="020F0502020204030204" pitchFamily="34" charset="0"/>
            <a:ea typeface="Calibri" panose="020F0502020204030204" pitchFamily="34" charset="0"/>
          </a:endParaRPr>
        </a:p>
        <a:p>
          <a:endParaRPr lang="en-GB" sz="1100"/>
        </a:p>
      </xdr:txBody>
    </xdr:sp>
    <xdr:clientData/>
  </xdr:twoCellAnchor>
  <xdr:oneCellAnchor>
    <xdr:from>
      <xdr:col>16</xdr:col>
      <xdr:colOff>584200</xdr:colOff>
      <xdr:row>6</xdr:row>
      <xdr:rowOff>0</xdr:rowOff>
    </xdr:from>
    <xdr:ext cx="184731" cy="264431"/>
    <xdr:sp macro="" textlink="">
      <xdr:nvSpPr>
        <xdr:cNvPr id="3" name="TextBox 2">
          <a:extLst>
            <a:ext uri="{FF2B5EF4-FFF2-40B4-BE49-F238E27FC236}">
              <a16:creationId xmlns:a16="http://schemas.microsoft.com/office/drawing/2014/main" id="{5F7CBB7B-F949-714C-8FF0-7F3592C9549B}"/>
            </a:ext>
          </a:extLst>
        </xdr:cNvPr>
        <xdr:cNvSpPr txBox="1"/>
      </xdr:nvSpPr>
      <xdr:spPr>
        <a:xfrm>
          <a:off x="13792200" y="1219200"/>
          <a:ext cx="184731"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436034</xdr:colOff>
      <xdr:row>1</xdr:row>
      <xdr:rowOff>165099</xdr:rowOff>
    </xdr:from>
    <xdr:to>
      <xdr:col>2</xdr:col>
      <xdr:colOff>690034</xdr:colOff>
      <xdr:row>3</xdr:row>
      <xdr:rowOff>29633</xdr:rowOff>
    </xdr:to>
    <xdr:pic>
      <xdr:nvPicPr>
        <xdr:cNvPr id="4" name="Picture 3">
          <a:extLst>
            <a:ext uri="{FF2B5EF4-FFF2-40B4-BE49-F238E27FC236}">
              <a16:creationId xmlns:a16="http://schemas.microsoft.com/office/drawing/2014/main" id="{BE93A6AE-CF3A-BA48-B40E-30AA66D7C941}"/>
            </a:ext>
          </a:extLst>
        </xdr:cNvPr>
        <xdr:cNvPicPr/>
      </xdr:nvPicPr>
      <xdr:blipFill>
        <a:blip xmlns:r="http://schemas.openxmlformats.org/officeDocument/2006/relationships" r:embed="rId1"/>
        <a:stretch>
          <a:fillRect/>
        </a:stretch>
      </xdr:blipFill>
      <xdr:spPr>
        <a:xfrm>
          <a:off x="436034" y="368299"/>
          <a:ext cx="1905000" cy="270934"/>
        </a:xfrm>
        <a:prstGeom prst="rect">
          <a:avLst/>
        </a:prstGeom>
      </xdr:spPr>
    </xdr:pic>
    <xdr:clientData/>
  </xdr:twoCellAnchor>
  <xdr:twoCellAnchor editAs="oneCell">
    <xdr:from>
      <xdr:col>0</xdr:col>
      <xdr:colOff>198966</xdr:colOff>
      <xdr:row>21</xdr:row>
      <xdr:rowOff>127000</xdr:rowOff>
    </xdr:from>
    <xdr:to>
      <xdr:col>9</xdr:col>
      <xdr:colOff>541866</xdr:colOff>
      <xdr:row>30</xdr:row>
      <xdr:rowOff>19021</xdr:rowOff>
    </xdr:to>
    <xdr:pic>
      <xdr:nvPicPr>
        <xdr:cNvPr id="5" name="Picture 4">
          <a:extLst>
            <a:ext uri="{FF2B5EF4-FFF2-40B4-BE49-F238E27FC236}">
              <a16:creationId xmlns:a16="http://schemas.microsoft.com/office/drawing/2014/main" id="{6FD2B7CF-3D09-FB43-8C07-DB6B0E2A37BA}"/>
            </a:ext>
          </a:extLst>
        </xdr:cNvPr>
        <xdr:cNvPicPr>
          <a:picLocks noChangeAspect="1"/>
        </xdr:cNvPicPr>
      </xdr:nvPicPr>
      <xdr:blipFill>
        <a:blip xmlns:r="http://schemas.openxmlformats.org/officeDocument/2006/relationships" r:embed="rId2"/>
        <a:stretch>
          <a:fillRect/>
        </a:stretch>
      </xdr:blipFill>
      <xdr:spPr>
        <a:xfrm>
          <a:off x="198966" y="4394200"/>
          <a:ext cx="7772400" cy="1720821"/>
        </a:xfrm>
        <a:prstGeom prst="rect">
          <a:avLst/>
        </a:prstGeom>
      </xdr:spPr>
    </xdr:pic>
    <xdr:clientData/>
  </xdr:twoCellAnchor>
  <xdr:twoCellAnchor editAs="oneCell">
    <xdr:from>
      <xdr:col>0</xdr:col>
      <xdr:colOff>220134</xdr:colOff>
      <xdr:row>44</xdr:row>
      <xdr:rowOff>33866</xdr:rowOff>
    </xdr:from>
    <xdr:to>
      <xdr:col>9</xdr:col>
      <xdr:colOff>563034</xdr:colOff>
      <xdr:row>54</xdr:row>
      <xdr:rowOff>171943</xdr:rowOff>
    </xdr:to>
    <xdr:pic>
      <xdr:nvPicPr>
        <xdr:cNvPr id="6" name="Picture 5">
          <a:extLst>
            <a:ext uri="{FF2B5EF4-FFF2-40B4-BE49-F238E27FC236}">
              <a16:creationId xmlns:a16="http://schemas.microsoft.com/office/drawing/2014/main" id="{9ADA9E18-A54D-594B-B2D5-28405F19373E}"/>
            </a:ext>
          </a:extLst>
        </xdr:cNvPr>
        <xdr:cNvPicPr>
          <a:picLocks noChangeAspect="1"/>
        </xdr:cNvPicPr>
      </xdr:nvPicPr>
      <xdr:blipFill>
        <a:blip xmlns:r="http://schemas.openxmlformats.org/officeDocument/2006/relationships" r:embed="rId3"/>
        <a:stretch>
          <a:fillRect/>
        </a:stretch>
      </xdr:blipFill>
      <xdr:spPr>
        <a:xfrm>
          <a:off x="220134" y="8974666"/>
          <a:ext cx="7772400" cy="2170077"/>
        </a:xfrm>
        <a:prstGeom prst="rect">
          <a:avLst/>
        </a:prstGeom>
      </xdr:spPr>
    </xdr:pic>
    <xdr:clientData/>
  </xdr:twoCellAnchor>
  <xdr:twoCellAnchor editAs="oneCell">
    <xdr:from>
      <xdr:col>8</xdr:col>
      <xdr:colOff>350798</xdr:colOff>
      <xdr:row>55</xdr:row>
      <xdr:rowOff>165100</xdr:rowOff>
    </xdr:from>
    <xdr:to>
      <xdr:col>11</xdr:col>
      <xdr:colOff>292099</xdr:colOff>
      <xdr:row>64</xdr:row>
      <xdr:rowOff>38100</xdr:rowOff>
    </xdr:to>
    <xdr:pic>
      <xdr:nvPicPr>
        <xdr:cNvPr id="7" name="Picture 6">
          <a:extLst>
            <a:ext uri="{FF2B5EF4-FFF2-40B4-BE49-F238E27FC236}">
              <a16:creationId xmlns:a16="http://schemas.microsoft.com/office/drawing/2014/main" id="{793BD366-E8DE-8C4C-84CE-195A5FDBED0D}"/>
            </a:ext>
          </a:extLst>
        </xdr:cNvPr>
        <xdr:cNvPicPr>
          <a:picLocks noChangeAspect="1"/>
        </xdr:cNvPicPr>
      </xdr:nvPicPr>
      <xdr:blipFill>
        <a:blip xmlns:r="http://schemas.openxmlformats.org/officeDocument/2006/relationships" r:embed="rId4"/>
        <a:stretch>
          <a:fillRect/>
        </a:stretch>
      </xdr:blipFill>
      <xdr:spPr>
        <a:xfrm>
          <a:off x="6954798" y="11341100"/>
          <a:ext cx="2417801" cy="1701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148166</xdr:colOff>
      <xdr:row>0</xdr:row>
      <xdr:rowOff>63500</xdr:rowOff>
    </xdr:from>
    <xdr:to>
      <xdr:col>11</xdr:col>
      <xdr:colOff>706966</xdr:colOff>
      <xdr:row>61</xdr:row>
      <xdr:rowOff>127000</xdr:rowOff>
    </xdr:to>
    <xdr:sp macro="" textlink="">
      <xdr:nvSpPr>
        <xdr:cNvPr id="2" name="TextBox 1">
          <a:extLst>
            <a:ext uri="{FF2B5EF4-FFF2-40B4-BE49-F238E27FC236}">
              <a16:creationId xmlns:a16="http://schemas.microsoft.com/office/drawing/2014/main" id="{66349449-406E-7C44-9FE6-5B88C831248F}"/>
            </a:ext>
          </a:extLst>
        </xdr:cNvPr>
        <xdr:cNvSpPr txBox="1"/>
      </xdr:nvSpPr>
      <xdr:spPr>
        <a:xfrm>
          <a:off x="148166" y="63500"/>
          <a:ext cx="9639300" cy="1245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6350" marR="1270" indent="-6350" algn="ctr">
            <a:lnSpc>
              <a:spcPct val="107000"/>
            </a:lnSpc>
            <a:spcAft>
              <a:spcPts val="1115"/>
            </a:spcAft>
          </a:pPr>
          <a:r>
            <a:rPr lang="en-GB" sz="1600" b="1">
              <a:solidFill>
                <a:srgbClr val="130C0E"/>
              </a:solidFill>
              <a:effectLst/>
              <a:latin typeface="Calibri" panose="020F0502020204030204" pitchFamily="34" charset="0"/>
              <a:ea typeface="Calibri" panose="020F0502020204030204" pitchFamily="34" charset="0"/>
            </a:rPr>
            <a:t>ANNEX G – FEATHERS DECLARATION LETTER  </a:t>
          </a:r>
          <a:endParaRPr lang="en-GB" sz="1600">
            <a:solidFill>
              <a:srgbClr val="000000"/>
            </a:solidFill>
            <a:effectLst/>
            <a:latin typeface="Calibri" panose="020F0502020204030204" pitchFamily="34" charset="0"/>
            <a:ea typeface="Calibri" panose="020F0502020204030204" pitchFamily="34" charset="0"/>
          </a:endParaRPr>
        </a:p>
        <a:p>
          <a:pPr marL="6350" marR="1270" indent="-6350" algn="ctr">
            <a:lnSpc>
              <a:spcPct val="107000"/>
            </a:lnSpc>
            <a:spcAft>
              <a:spcPts val="875"/>
            </a:spcAft>
          </a:pPr>
          <a:r>
            <a:rPr lang="en-GB" sz="1600" b="1">
              <a:solidFill>
                <a:srgbClr val="130C0E"/>
              </a:solidFill>
              <a:effectLst/>
              <a:latin typeface="Calibri" panose="020F0502020204030204" pitchFamily="34" charset="0"/>
              <a:ea typeface="Calibri" panose="020F0502020204030204" pitchFamily="34" charset="0"/>
            </a:rPr>
            <a:t>SUPPLIERS RESPONSIBILITY TO ENSURE COMPLIANCE</a:t>
          </a:r>
          <a:endParaRPr lang="en-GB" sz="1600" b="1">
            <a:solidFill>
              <a:srgbClr val="000000"/>
            </a:solidFill>
            <a:effectLst/>
            <a:latin typeface="Calibri" panose="020F0502020204030204" pitchFamily="34" charset="0"/>
            <a:ea typeface="Calibri" panose="020F0502020204030204" pitchFamily="34" charset="0"/>
          </a:endParaRPr>
        </a:p>
        <a:p>
          <a:pPr>
            <a:lnSpc>
              <a:spcPct val="107000"/>
            </a:lnSpc>
            <a:spcAft>
              <a:spcPts val="1090"/>
            </a:spcAft>
          </a:pPr>
          <a:r>
            <a:rPr lang="en-GB" sz="1600" b="1">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marL="6350" indent="-6350">
            <a:lnSpc>
              <a:spcPct val="107000"/>
            </a:lnSpc>
            <a:spcAft>
              <a:spcPts val="875"/>
            </a:spcAft>
          </a:pPr>
          <a:r>
            <a:rPr lang="en-GB" sz="1600" b="1">
              <a:solidFill>
                <a:srgbClr val="000000"/>
              </a:solidFill>
              <a:effectLst/>
              <a:latin typeface="Arial" panose="020B0604020202020204" pitchFamily="34" charset="0"/>
              <a:ea typeface="Arial" panose="020B0604020202020204" pitchFamily="34" charset="0"/>
            </a:rPr>
            <a:t>DECLARATION LETTER: FEATHERS</a:t>
          </a:r>
          <a:r>
            <a:rPr lang="en-GB" sz="1200" b="0">
              <a:solidFill>
                <a:srgbClr val="000000"/>
              </a:solidFill>
              <a:effectLst/>
              <a:latin typeface="Arial" panose="020B0604020202020204" pitchFamily="34" charset="0"/>
              <a:ea typeface="Arial" panose="020B0604020202020204" pitchFamily="34" charset="0"/>
            </a:rPr>
            <a:t> </a:t>
          </a:r>
          <a:endParaRPr lang="en-GB" sz="1600" b="1">
            <a:solidFill>
              <a:srgbClr val="000000"/>
            </a:solidFill>
            <a:effectLst/>
            <a:latin typeface="Arial" panose="020B0604020202020204" pitchFamily="34" charset="0"/>
            <a:ea typeface="Arial" panose="020B0604020202020204" pitchFamily="34" charset="0"/>
          </a:endParaRPr>
        </a:p>
        <a:p>
          <a:pPr indent="-6350">
            <a:lnSpc>
              <a:spcPct val="111000"/>
            </a:lnSpc>
            <a:spcAft>
              <a:spcPts val="1025"/>
            </a:spcAft>
          </a:pPr>
          <a:r>
            <a:rPr lang="en-GB" sz="1100">
              <a:solidFill>
                <a:srgbClr val="000000"/>
              </a:solidFill>
              <a:effectLst/>
              <a:latin typeface="Arial" panose="020B0604020202020204" pitchFamily="34" charset="0"/>
              <a:ea typeface="Arial" panose="020B0604020202020204" pitchFamily="34" charset="0"/>
            </a:rPr>
            <a:t>I confirm that this Declaration is </a:t>
          </a:r>
          <a:r>
            <a:rPr lang="en-GB" sz="1100" b="1">
              <a:solidFill>
                <a:srgbClr val="000000"/>
              </a:solidFill>
              <a:effectLst/>
              <a:latin typeface="Arial" panose="020B0604020202020204" pitchFamily="34" charset="0"/>
              <a:ea typeface="Arial" panose="020B0604020202020204" pitchFamily="34" charset="0"/>
            </a:rPr>
            <a:t>NOT</a:t>
          </a:r>
          <a:r>
            <a:rPr lang="en-GB" sz="1100">
              <a:solidFill>
                <a:srgbClr val="000000"/>
              </a:solidFill>
              <a:effectLst/>
              <a:latin typeface="Arial" panose="020B0604020202020204" pitchFamily="34" charset="0"/>
              <a:ea typeface="Arial" panose="020B0604020202020204" pitchFamily="34" charset="0"/>
            </a:rPr>
            <a:t> a letter of indemnity, and I _____________________ and other parties along the supply chain can demonstrate that the </a:t>
          </a:r>
          <a:r>
            <a:rPr lang="en-GB" sz="1100" b="1">
              <a:solidFill>
                <a:srgbClr val="000000"/>
              </a:solidFill>
              <a:effectLst/>
              <a:latin typeface="Arial" panose="020B0604020202020204" pitchFamily="34" charset="0"/>
              <a:ea typeface="Arial" panose="020B0604020202020204" pitchFamily="34" charset="0"/>
            </a:rPr>
            <a:t>FEATHERS</a:t>
          </a:r>
          <a:r>
            <a:rPr lang="en-GB" sz="1100">
              <a:solidFill>
                <a:srgbClr val="000000"/>
              </a:solidFill>
              <a:effectLst/>
              <a:latin typeface="Arial" panose="020B0604020202020204" pitchFamily="34" charset="0"/>
              <a:ea typeface="Arial" panose="020B0604020202020204" pitchFamily="34" charset="0"/>
            </a:rPr>
            <a:t> meet </a:t>
          </a:r>
          <a:r>
            <a:rPr lang="en-GB" sz="1100" b="1">
              <a:solidFill>
                <a:srgbClr val="000000"/>
              </a:solidFill>
              <a:effectLst/>
              <a:latin typeface="Arial" panose="020B0604020202020204" pitchFamily="34" charset="0"/>
              <a:ea typeface="Arial" panose="020B0604020202020204" pitchFamily="34" charset="0"/>
            </a:rPr>
            <a:t>REPRESENT Clo. Ltd </a:t>
          </a:r>
          <a:r>
            <a:rPr lang="en-GB" sz="1100">
              <a:solidFill>
                <a:srgbClr val="000000"/>
              </a:solidFill>
              <a:effectLst/>
              <a:latin typeface="Arial" panose="020B0604020202020204" pitchFamily="34" charset="0"/>
              <a:ea typeface="Arial" panose="020B0604020202020204" pitchFamily="34" charset="0"/>
            </a:rPr>
            <a:t>standards, as set out in the Testing Manual.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120"/>
            </a:spcAft>
          </a:pPr>
          <a:r>
            <a:rPr lang="en-GB" sz="1100">
              <a:solidFill>
                <a:srgbClr val="000000"/>
              </a:solidFill>
              <a:effectLst/>
              <a:latin typeface="Arial" panose="020B0604020202020204" pitchFamily="34" charset="0"/>
              <a:ea typeface="Arial" panose="020B0604020202020204" pitchFamily="34" charset="0"/>
            </a:rPr>
            <a:t>Behind this declaration, I can confirm that I have the supporting paperwork to prove that the </a:t>
          </a:r>
          <a:r>
            <a:rPr lang="en-GB" sz="1100" b="1">
              <a:solidFill>
                <a:srgbClr val="000000"/>
              </a:solidFill>
              <a:effectLst/>
              <a:latin typeface="Arial" panose="020B0604020202020204" pitchFamily="34" charset="0"/>
              <a:ea typeface="Arial" panose="020B0604020202020204" pitchFamily="34" charset="0"/>
            </a:rPr>
            <a:t>FEATHERS</a:t>
          </a:r>
          <a:r>
            <a:rPr lang="en-GB" sz="1100">
              <a:solidFill>
                <a:srgbClr val="000000"/>
              </a:solidFill>
              <a:effectLst/>
              <a:latin typeface="Arial" panose="020B0604020202020204" pitchFamily="34" charset="0"/>
              <a:ea typeface="Arial" panose="020B0604020202020204" pitchFamily="34" charset="0"/>
            </a:rPr>
            <a:t> complied with </a:t>
          </a:r>
          <a:r>
            <a:rPr lang="en-GB" sz="1100" b="1">
              <a:solidFill>
                <a:srgbClr val="000000"/>
              </a:solidFill>
              <a:effectLst/>
              <a:latin typeface="Arial" panose="020B0604020202020204" pitchFamily="34" charset="0"/>
              <a:ea typeface="Arial" panose="020B0604020202020204" pitchFamily="34" charset="0"/>
            </a:rPr>
            <a:t>REPRESENT Clo. Ltd</a:t>
          </a:r>
          <a:r>
            <a:rPr lang="en-GB" sz="1100">
              <a:solidFill>
                <a:srgbClr val="000000"/>
              </a:solidFill>
              <a:effectLst/>
              <a:latin typeface="Arial" panose="020B0604020202020204" pitchFamily="34" charset="0"/>
              <a:ea typeface="Arial" panose="020B0604020202020204" pitchFamily="34" charset="0"/>
            </a:rPr>
            <a:t> standards.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This declaration is for the following style(s) only: </a:t>
          </a:r>
          <a:r>
            <a:rPr lang="en-GB" sz="1100" i="1">
              <a:solidFill>
                <a:srgbClr val="000000"/>
              </a:solidFill>
              <a:effectLst/>
              <a:latin typeface="Arial" panose="020B0604020202020204" pitchFamily="34" charset="0"/>
              <a:ea typeface="Arial" panose="020B0604020202020204" pitchFamily="34" charset="0"/>
            </a:rPr>
            <a:t>(to be completed)</a:t>
          </a:r>
          <a:r>
            <a:rPr lang="en-GB" sz="12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pPr>
          <a:r>
            <a:rPr lang="en-GB" sz="1200">
              <a:solidFill>
                <a:srgbClr val="000000"/>
              </a:solidFill>
              <a:effectLst/>
              <a:latin typeface="Arial" panose="020B0604020202020204" pitchFamily="34" charset="0"/>
              <a:ea typeface="Arial" panose="020B0604020202020204" pitchFamily="34" charset="0"/>
            </a:rPr>
            <a:t> </a:t>
          </a:r>
        </a:p>
        <a:p>
          <a:pPr>
            <a:lnSpc>
              <a:spcPct val="107000"/>
            </a:lnSpc>
            <a:spcAft>
              <a:spcPts val="800"/>
            </a:spcAft>
          </a:pPr>
          <a:endParaRPr lang="en-GB" sz="1200">
            <a:solidFill>
              <a:srgbClr val="000000"/>
            </a:solidFill>
            <a:effectLst/>
            <a:latin typeface="Arial" panose="020B0604020202020204" pitchFamily="34" charset="0"/>
            <a:ea typeface="Calibri" panose="020F0502020204030204" pitchFamily="34" charset="0"/>
          </a:endParaRPr>
        </a:p>
        <a:p>
          <a:pPr>
            <a:lnSpc>
              <a:spcPct val="107000"/>
            </a:lnSpc>
            <a:spcAft>
              <a:spcPts val="800"/>
            </a:spcAft>
          </a:pPr>
          <a:endParaRPr lang="en-GB" sz="1200">
            <a:solidFill>
              <a:srgbClr val="000000"/>
            </a:solidFill>
            <a:effectLst/>
            <a:latin typeface="Arial" panose="020B0604020202020204" pitchFamily="34" charset="0"/>
            <a:ea typeface="Calibri" panose="020F0502020204030204" pitchFamily="34" charset="0"/>
          </a:endParaRPr>
        </a:p>
        <a:p>
          <a:pPr>
            <a:lnSpc>
              <a:spcPct val="107000"/>
            </a:lnSpc>
            <a:spcAft>
              <a:spcPts val="800"/>
            </a:spcAft>
          </a:pPr>
          <a:endParaRPr lang="en-GB" sz="1200">
            <a:solidFill>
              <a:srgbClr val="000000"/>
            </a:solidFill>
            <a:effectLst/>
            <a:latin typeface="Arial" panose="020B0604020202020204" pitchFamily="34" charset="0"/>
            <a:ea typeface="Calibri" panose="020F0502020204030204" pitchFamily="34" charset="0"/>
          </a:endParaRPr>
        </a:p>
        <a:p>
          <a:pPr>
            <a:lnSpc>
              <a:spcPct val="107000"/>
            </a:lnSpc>
            <a:spcAft>
              <a:spcPts val="800"/>
            </a:spcAft>
          </a:pPr>
          <a:endParaRPr lang="en-GB" sz="1200">
            <a:solidFill>
              <a:srgbClr val="000000"/>
            </a:solidFill>
            <a:effectLst/>
            <a:latin typeface="Arial" panose="020B0604020202020204" pitchFamily="34" charset="0"/>
            <a:ea typeface="Calibri" panose="020F0502020204030204" pitchFamily="34" charset="0"/>
          </a:endParaRPr>
        </a:p>
        <a:p>
          <a:pPr marL="3175" marR="766445" algn="r">
            <a:lnSpc>
              <a:spcPct val="107000"/>
            </a:lnSpc>
            <a:spcAft>
              <a:spcPts val="1080"/>
            </a:spcAft>
          </a:pPr>
          <a:endParaRPr lang="en-GB" sz="1200">
            <a:solidFill>
              <a:srgbClr val="000000"/>
            </a:solidFill>
            <a:effectLst/>
            <a:latin typeface="Arial" panose="020B0604020202020204" pitchFamily="34" charset="0"/>
            <a:ea typeface="Arial" panose="020B0604020202020204" pitchFamily="34" charset="0"/>
          </a:endParaRPr>
        </a:p>
        <a:p>
          <a:pPr marL="3175" marR="766445" algn="r">
            <a:lnSpc>
              <a:spcPct val="107000"/>
            </a:lnSpc>
            <a:spcAft>
              <a:spcPts val="1080"/>
            </a:spcAft>
          </a:pPr>
          <a:r>
            <a:rPr lang="en-GB" sz="11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025"/>
            </a:spcAft>
          </a:pPr>
          <a:r>
            <a:rPr lang="en-GB" sz="1100">
              <a:solidFill>
                <a:srgbClr val="000000"/>
              </a:solidFill>
              <a:effectLst/>
              <a:latin typeface="Arial" panose="020B0604020202020204" pitchFamily="34" charset="0"/>
              <a:ea typeface="Arial" panose="020B0604020202020204" pitchFamily="34" charset="0"/>
            </a:rPr>
            <a:t>For this declaration I can confirm the following: </a:t>
          </a:r>
          <a:endParaRPr lang="en-GB" sz="1600">
            <a:solidFill>
              <a:srgbClr val="000000"/>
            </a:solidFill>
            <a:effectLst/>
            <a:latin typeface="Calibri" panose="020F0502020204030204" pitchFamily="34" charset="0"/>
            <a:ea typeface="Calibri" panose="020F0502020204030204" pitchFamily="34" charset="0"/>
          </a:endParaRP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FEATHERS</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has been obtained humanly and is a bi product of another (food) industry </a:t>
          </a: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FEATHERS</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complies with the CITES* or IUCN** convention and are legal to import in the U.K </a:t>
          </a: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Above mentioned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FEATHERS</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fumigation/sterilization is in line with DEFRA guidelines </a:t>
          </a: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No AZO dyes have been used </a:t>
          </a:r>
          <a:endParaRPr lang="en-GB" sz="1600" u="none" strike="noStrike">
            <a:solidFill>
              <a:srgbClr val="000000"/>
            </a:solidFill>
            <a:effectLst/>
            <a:uFill>
              <a:solidFill>
                <a:srgbClr val="000000"/>
              </a:solidFill>
            </a:uFill>
            <a:latin typeface="Courier New" panose="02070309020205020404" pitchFamily="49" charset="0"/>
            <a:ea typeface="Courier New" panose="02070309020205020404" pitchFamily="49" charset="0"/>
            <a:cs typeface="Courier New" panose="02070309020205020404" pitchFamily="49" charset="0"/>
          </a:endParaRPr>
        </a:p>
        <a:p>
          <a:pPr marL="342900" marR="253365" lvl="0" indent="-342900" fontAlgn="base">
            <a:lnSpc>
              <a:spcPct val="111000"/>
            </a:lnSpc>
            <a:spcAft>
              <a:spcPts val="15"/>
            </a:spcAft>
            <a:buClr>
              <a:srgbClr val="000000"/>
            </a:buClr>
            <a:buSzPts val="900"/>
            <a:buFont typeface="Courier New" panose="02070309020205020404" pitchFamily="49" charset="0"/>
            <a:buChar char="o"/>
          </a:pP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I will keep all supporting paperwork for a minimum of 3 years and supply </a:t>
          </a:r>
          <a:r>
            <a:rPr lang="en-GB" sz="1100" b="1"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REPRESENT Clo. Ltd</a:t>
          </a:r>
          <a:r>
            <a:rPr lang="en-GB" sz="1100" u="none" strike="noStrike">
              <a:solidFill>
                <a:srgbClr val="000000"/>
              </a:solidFill>
              <a:effectLst/>
              <a:uFill>
                <a:solidFill>
                  <a:srgbClr val="000000"/>
                </a:solidFill>
              </a:uFill>
              <a:latin typeface="Arial" panose="020B0604020202020204" pitchFamily="34" charset="0"/>
              <a:ea typeface="Arial" panose="020B0604020202020204" pitchFamily="34" charset="0"/>
              <a:cs typeface="Courier New" panose="02070309020205020404" pitchFamily="49" charset="0"/>
            </a:rPr>
            <a:t> with this documentation within 48 hours should it be requested. </a:t>
          </a:r>
          <a:endParaRPr lang="en-GB" sz="1600" u="none" strike="noStrike">
            <a:solidFill>
              <a:srgbClr val="000000"/>
            </a:solidFill>
            <a:effectLst/>
            <a:uFill>
              <a:solidFill>
                <a:srgbClr val="000000"/>
              </a:solidFill>
            </a:uFill>
            <a:latin typeface="Courier New" panose="02070309020205020404" pitchFamily="49" charset="0"/>
            <a:ea typeface="Courier New" panose="02070309020205020404" pitchFamily="49" charset="0"/>
            <a:cs typeface="Courier New" panose="02070309020205020404" pitchFamily="49" charset="0"/>
          </a:endParaRPr>
        </a:p>
        <a:p>
          <a:pPr>
            <a:lnSpc>
              <a:spcPct val="107000"/>
            </a:lnSpc>
            <a:spcAft>
              <a:spcPts val="1055"/>
            </a:spcAft>
          </a:pPr>
          <a:r>
            <a:rPr lang="en-GB" sz="11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This letter of declaration is valid for one year only, I will update all supporting paperwork during the one-year period if above mentioned style is repeated or above-mentioned </a:t>
          </a:r>
          <a:r>
            <a:rPr lang="en-GB" sz="1100" b="1">
              <a:solidFill>
                <a:srgbClr val="000000"/>
              </a:solidFill>
              <a:effectLst/>
              <a:latin typeface="Arial" panose="020B0604020202020204" pitchFamily="34" charset="0"/>
              <a:ea typeface="Arial" panose="020B0604020202020204" pitchFamily="34" charset="0"/>
            </a:rPr>
            <a:t>FEATHERS</a:t>
          </a:r>
          <a:r>
            <a:rPr lang="en-GB" sz="1100">
              <a:solidFill>
                <a:srgbClr val="000000"/>
              </a:solidFill>
              <a:effectLst/>
              <a:latin typeface="Arial" panose="020B0604020202020204" pitchFamily="34" charset="0"/>
              <a:ea typeface="Arial" panose="020B0604020202020204" pitchFamily="34" charset="0"/>
            </a:rPr>
            <a:t> are used in a different style to ensure</a:t>
          </a:r>
          <a:r>
            <a:rPr lang="en-GB" sz="1100" b="1">
              <a:solidFill>
                <a:srgbClr val="000000"/>
              </a:solidFill>
              <a:effectLst/>
              <a:latin typeface="Arial" panose="020B0604020202020204" pitchFamily="34" charset="0"/>
              <a:ea typeface="Arial" panose="020B0604020202020204" pitchFamily="34" charset="0"/>
            </a:rPr>
            <a:t> FEATHERS</a:t>
          </a:r>
          <a:r>
            <a:rPr lang="en-GB" sz="1100">
              <a:solidFill>
                <a:srgbClr val="000000"/>
              </a:solidFill>
              <a:effectLst/>
              <a:latin typeface="Arial" panose="020B0604020202020204" pitchFamily="34" charset="0"/>
              <a:ea typeface="Arial" panose="020B0604020202020204" pitchFamily="34" charset="0"/>
            </a:rPr>
            <a:t> are compliant during this time. </a:t>
          </a:r>
          <a:endParaRPr lang="en-GB" sz="1600">
            <a:solidFill>
              <a:srgbClr val="000000"/>
            </a:solidFill>
            <a:effectLst/>
            <a:latin typeface="Calibri" panose="020F0502020204030204" pitchFamily="34" charset="0"/>
            <a:ea typeface="Arial" panose="020B0604020202020204" pitchFamily="34" charset="0"/>
          </a:endParaRPr>
        </a:p>
        <a:p>
          <a:pPr indent="-6350">
            <a:lnSpc>
              <a:spcPct val="111000"/>
            </a:lnSpc>
            <a:spcAft>
              <a:spcPts val="15"/>
            </a:spcAft>
          </a:pPr>
          <a:r>
            <a:rPr lang="en-GB" sz="1100">
              <a:solidFill>
                <a:srgbClr val="000000"/>
              </a:solidFill>
              <a:effectLst/>
              <a:latin typeface="Arial" panose="020B0604020202020204" pitchFamily="34" charset="0"/>
              <a:ea typeface="Arial" panose="020B0604020202020204" pitchFamily="34" charset="0"/>
            </a:rPr>
            <a:t>I understand and comply with REPRESENT Clo. Ltd declaration stated above </a:t>
          </a:r>
          <a:endParaRPr lang="en-GB" sz="1100">
            <a:solidFill>
              <a:srgbClr val="000000"/>
            </a:solidFill>
            <a:effectLst/>
            <a:latin typeface="Arial" panose="020B0604020202020204" pitchFamily="34" charset="0"/>
            <a:ea typeface="Calibri" panose="020F0502020204030204" pitchFamily="34" charset="0"/>
          </a:endParaRPr>
        </a:p>
        <a:p>
          <a:pPr marL="68580">
            <a:lnSpc>
              <a:spcPct val="107000"/>
            </a:lnSpc>
            <a:spcAft>
              <a:spcPts val="800"/>
            </a:spcAft>
          </a:pPr>
          <a:endParaRPr lang="en-GB" sz="16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65"/>
            </a:spcAft>
          </a:pPr>
          <a:r>
            <a:rPr lang="en-GB" sz="1050" i="1">
              <a:solidFill>
                <a:srgbClr val="000000"/>
              </a:solidFill>
              <a:effectLst/>
              <a:latin typeface="Arial" panose="020B0604020202020204" pitchFamily="34" charset="0"/>
              <a:ea typeface="Arial" panose="020B0604020202020204" pitchFamily="34" charset="0"/>
            </a:rPr>
            <a:t>*CITES Convention on Trade in Endangered Species </a:t>
          </a:r>
          <a:endParaRPr lang="en-GB" sz="1600">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65"/>
            </a:spcAft>
          </a:pPr>
          <a:r>
            <a:rPr lang="en-GB" sz="1050" i="1">
              <a:solidFill>
                <a:srgbClr val="000000"/>
              </a:solidFill>
              <a:effectLst/>
              <a:latin typeface="Arial" panose="020B0604020202020204" pitchFamily="34" charset="0"/>
              <a:ea typeface="Arial" panose="020B0604020202020204" pitchFamily="34" charset="0"/>
            </a:rPr>
            <a:t>**IUCN International Union for the Conservation of Nature </a:t>
          </a:r>
          <a:endParaRPr lang="en-GB" sz="1600">
            <a:solidFill>
              <a:srgbClr val="000000"/>
            </a:solidFill>
            <a:effectLst/>
            <a:latin typeface="Calibri" panose="020F0502020204030204" pitchFamily="34" charset="0"/>
            <a:ea typeface="Calibri" panose="020F0502020204030204" pitchFamily="34" charset="0"/>
          </a:endParaRPr>
        </a:p>
        <a:p>
          <a:pPr marL="5016500">
            <a:lnSpc>
              <a:spcPct val="107000"/>
            </a:lnSpc>
            <a:spcAft>
              <a:spcPts val="800"/>
            </a:spcAft>
          </a:pPr>
          <a:r>
            <a:rPr lang="en-GB" sz="1600">
              <a:solidFill>
                <a:srgbClr val="000000"/>
              </a:solidFill>
              <a:effectLst/>
              <a:latin typeface="Calibri" panose="020F0502020204030204" pitchFamily="34" charset="0"/>
              <a:ea typeface="Calibri" panose="020F0502020204030204" pitchFamily="34" charset="0"/>
            </a:rPr>
            <a:t> </a:t>
          </a:r>
        </a:p>
        <a:p>
          <a:pPr>
            <a:lnSpc>
              <a:spcPct val="107000"/>
            </a:lnSpc>
            <a:spcAft>
              <a:spcPts val="800"/>
            </a:spcAft>
          </a:pPr>
          <a:r>
            <a:rPr lang="en-GB" sz="12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marL="4725035">
            <a:lnSpc>
              <a:spcPct val="107000"/>
            </a:lnSpc>
            <a:spcAft>
              <a:spcPts val="800"/>
            </a:spcAft>
          </a:pPr>
          <a:r>
            <a:rPr lang="en-GB" sz="1600">
              <a:solidFill>
                <a:srgbClr val="000000"/>
              </a:solidFill>
              <a:effectLst/>
              <a:latin typeface="Calibri" panose="020F0502020204030204" pitchFamily="34" charset="0"/>
              <a:ea typeface="Calibri" panose="020F0502020204030204" pitchFamily="34" charset="0"/>
            </a:rPr>
            <a:t> </a:t>
          </a:r>
        </a:p>
        <a:p>
          <a:pPr>
            <a:lnSpc>
              <a:spcPct val="107000"/>
            </a:lnSpc>
            <a:spcAft>
              <a:spcPts val="1200"/>
            </a:spcAft>
          </a:pPr>
          <a:r>
            <a:rPr lang="en-GB" sz="1200">
              <a:solidFill>
                <a:srgbClr val="000000"/>
              </a:solidFill>
              <a:effectLst/>
              <a:latin typeface="Arial" panose="020B0604020202020204" pitchFamily="34" charset="0"/>
              <a:ea typeface="Arial" panose="020B0604020202020204" pitchFamily="34" charset="0"/>
            </a:rPr>
            <a:t> </a:t>
          </a:r>
          <a:endParaRPr lang="en-GB" sz="1600">
            <a:solidFill>
              <a:srgbClr val="000000"/>
            </a:solidFill>
            <a:effectLst/>
            <a:latin typeface="Calibri" panose="020F0502020204030204" pitchFamily="34" charset="0"/>
            <a:ea typeface="Calibri" panose="020F0502020204030204" pitchFamily="34" charset="0"/>
          </a:endParaRPr>
        </a:p>
        <a:p>
          <a:pPr>
            <a:lnSpc>
              <a:spcPct val="107000"/>
            </a:lnSpc>
            <a:spcAft>
              <a:spcPts val="1525"/>
            </a:spcAft>
          </a:pPr>
          <a:r>
            <a:rPr lang="en-GB" sz="1200" b="1">
              <a:solidFill>
                <a:srgbClr val="000000"/>
              </a:solidFill>
              <a:effectLst/>
              <a:latin typeface="Calibri" panose="020F0502020204030204" pitchFamily="34" charset="0"/>
              <a:ea typeface="Calibri" panose="020F0502020204030204" pitchFamily="34" charset="0"/>
            </a:rPr>
            <a:t> 	</a:t>
          </a:r>
          <a:r>
            <a:rPr lang="en-GB" sz="1600">
              <a:solidFill>
                <a:srgbClr val="000000"/>
              </a:solidFill>
              <a:effectLst/>
              <a:latin typeface="Calibri" panose="020F0502020204030204" pitchFamily="34" charset="0"/>
              <a:ea typeface="Calibri" panose="020F0502020204030204" pitchFamily="34" charset="0"/>
            </a:rPr>
            <a:t> </a:t>
          </a: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endParaRPr lang="en-GB" sz="1200" b="1">
            <a:solidFill>
              <a:srgbClr val="000000"/>
            </a:solidFill>
            <a:effectLst/>
            <a:latin typeface="Calibri" panose="020F0502020204030204" pitchFamily="34" charset="0"/>
            <a:ea typeface="Calibri" panose="020F0502020204030204" pitchFamily="34" charset="0"/>
          </a:endParaRPr>
        </a:p>
        <a:p>
          <a:pPr marL="6350" indent="-6350">
            <a:lnSpc>
              <a:spcPct val="111000"/>
            </a:lnSpc>
            <a:spcAft>
              <a:spcPts val="70"/>
            </a:spcAft>
          </a:pPr>
          <a:r>
            <a:rPr lang="en-GB" sz="1200" b="1">
              <a:solidFill>
                <a:srgbClr val="000000"/>
              </a:solidFill>
              <a:effectLst/>
              <a:latin typeface="Calibri" panose="020F0502020204030204" pitchFamily="34" charset="0"/>
              <a:ea typeface="Calibri" panose="020F0502020204030204" pitchFamily="34" charset="0"/>
            </a:rPr>
            <a:t>Please return signed copy of this declaration form to the Represent Clo.Ltd Senior</a:t>
          </a:r>
          <a:r>
            <a:rPr lang="en-GB" sz="1200" b="1" baseline="0">
              <a:solidFill>
                <a:srgbClr val="000000"/>
              </a:solidFill>
              <a:effectLst/>
              <a:latin typeface="Calibri" panose="020F0502020204030204" pitchFamily="34" charset="0"/>
              <a:ea typeface="Calibri" panose="020F0502020204030204" pitchFamily="34" charset="0"/>
            </a:rPr>
            <a:t> Garment Technologist</a:t>
          </a:r>
          <a:endParaRPr lang="en-GB" sz="1200" b="1">
            <a:solidFill>
              <a:srgbClr val="000000"/>
            </a:solidFill>
            <a:effectLst/>
            <a:latin typeface="Calibri" panose="020F0502020204030204" pitchFamily="34" charset="0"/>
            <a:ea typeface="Calibri" panose="020F0502020204030204" pitchFamily="34" charset="0"/>
          </a:endParaRPr>
        </a:p>
        <a:p>
          <a:pPr indent="-6350">
            <a:lnSpc>
              <a:spcPct val="107000"/>
            </a:lnSpc>
            <a:spcAft>
              <a:spcPts val="1090"/>
            </a:spcAft>
          </a:pPr>
          <a:r>
            <a:rPr lang="en-GB" sz="1200" b="1">
              <a:solidFill>
                <a:srgbClr val="000000"/>
              </a:solidFill>
              <a:effectLst/>
              <a:latin typeface="Calibri" panose="020F0502020204030204" pitchFamily="34" charset="0"/>
              <a:ea typeface="Calibri" panose="020F0502020204030204" pitchFamily="34" charset="0"/>
            </a:rPr>
            <a:t>IF A COMPANY STAMP CANNOT BE PROVIDED DOCUMENTATION TO BE SUBMITTED ON SUPPLIER HEADED PAPER </a:t>
          </a:r>
          <a:endParaRPr lang="en-GB" sz="1200">
            <a:solidFill>
              <a:srgbClr val="000000"/>
            </a:solidFill>
            <a:effectLst/>
            <a:latin typeface="Calibri" panose="020F0502020204030204" pitchFamily="34" charset="0"/>
            <a:ea typeface="Calibri" panose="020F0502020204030204" pitchFamily="34" charset="0"/>
          </a:endParaRPr>
        </a:p>
      </xdr:txBody>
    </xdr:sp>
    <xdr:clientData/>
  </xdr:twoCellAnchor>
  <xdr:oneCellAnchor>
    <xdr:from>
      <xdr:col>16</xdr:col>
      <xdr:colOff>584200</xdr:colOff>
      <xdr:row>6</xdr:row>
      <xdr:rowOff>0</xdr:rowOff>
    </xdr:from>
    <xdr:ext cx="184731" cy="264431"/>
    <xdr:sp macro="" textlink="">
      <xdr:nvSpPr>
        <xdr:cNvPr id="3" name="TextBox 2">
          <a:extLst>
            <a:ext uri="{FF2B5EF4-FFF2-40B4-BE49-F238E27FC236}">
              <a16:creationId xmlns:a16="http://schemas.microsoft.com/office/drawing/2014/main" id="{1CDEA33E-C628-5D4B-9E44-5E84478FD8BC}"/>
            </a:ext>
          </a:extLst>
        </xdr:cNvPr>
        <xdr:cNvSpPr txBox="1"/>
      </xdr:nvSpPr>
      <xdr:spPr>
        <a:xfrm>
          <a:off x="13792200" y="1219200"/>
          <a:ext cx="184731" cy="2644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338668</xdr:colOff>
      <xdr:row>1</xdr:row>
      <xdr:rowOff>101599</xdr:rowOff>
    </xdr:from>
    <xdr:to>
      <xdr:col>2</xdr:col>
      <xdr:colOff>706968</xdr:colOff>
      <xdr:row>3</xdr:row>
      <xdr:rowOff>12699</xdr:rowOff>
    </xdr:to>
    <xdr:pic>
      <xdr:nvPicPr>
        <xdr:cNvPr id="4" name="Picture 3">
          <a:extLst>
            <a:ext uri="{FF2B5EF4-FFF2-40B4-BE49-F238E27FC236}">
              <a16:creationId xmlns:a16="http://schemas.microsoft.com/office/drawing/2014/main" id="{5BA7EF1D-E399-8241-9CD4-CC4EC4D0C7EC}"/>
            </a:ext>
          </a:extLst>
        </xdr:cNvPr>
        <xdr:cNvPicPr/>
      </xdr:nvPicPr>
      <xdr:blipFill>
        <a:blip xmlns:r="http://schemas.openxmlformats.org/officeDocument/2006/relationships" r:embed="rId1"/>
        <a:stretch>
          <a:fillRect/>
        </a:stretch>
      </xdr:blipFill>
      <xdr:spPr>
        <a:xfrm>
          <a:off x="338668" y="304799"/>
          <a:ext cx="2019300" cy="317500"/>
        </a:xfrm>
        <a:prstGeom prst="rect">
          <a:avLst/>
        </a:prstGeom>
      </xdr:spPr>
    </xdr:pic>
    <xdr:clientData/>
  </xdr:twoCellAnchor>
  <xdr:twoCellAnchor editAs="oneCell">
    <xdr:from>
      <xdr:col>8</xdr:col>
      <xdr:colOff>363498</xdr:colOff>
      <xdr:row>50</xdr:row>
      <xdr:rowOff>25400</xdr:rowOff>
    </xdr:from>
    <xdr:to>
      <xdr:col>11</xdr:col>
      <xdr:colOff>304799</xdr:colOff>
      <xdr:row>58</xdr:row>
      <xdr:rowOff>101600</xdr:rowOff>
    </xdr:to>
    <xdr:pic>
      <xdr:nvPicPr>
        <xdr:cNvPr id="5" name="Picture 4">
          <a:extLst>
            <a:ext uri="{FF2B5EF4-FFF2-40B4-BE49-F238E27FC236}">
              <a16:creationId xmlns:a16="http://schemas.microsoft.com/office/drawing/2014/main" id="{25B62B99-DBC0-A149-8102-C046352640DA}"/>
            </a:ext>
          </a:extLst>
        </xdr:cNvPr>
        <xdr:cNvPicPr>
          <a:picLocks noChangeAspect="1"/>
        </xdr:cNvPicPr>
      </xdr:nvPicPr>
      <xdr:blipFill>
        <a:blip xmlns:r="http://schemas.openxmlformats.org/officeDocument/2006/relationships" r:embed="rId2"/>
        <a:stretch>
          <a:fillRect/>
        </a:stretch>
      </xdr:blipFill>
      <xdr:spPr>
        <a:xfrm>
          <a:off x="6967498" y="10185400"/>
          <a:ext cx="2417801" cy="1701800"/>
        </a:xfrm>
        <a:prstGeom prst="rect">
          <a:avLst/>
        </a:prstGeom>
      </xdr:spPr>
    </xdr:pic>
    <xdr:clientData/>
  </xdr:twoCellAnchor>
  <xdr:twoCellAnchor editAs="oneCell">
    <xdr:from>
      <xdr:col>0</xdr:col>
      <xdr:colOff>232833</xdr:colOff>
      <xdr:row>38</xdr:row>
      <xdr:rowOff>190500</xdr:rowOff>
    </xdr:from>
    <xdr:to>
      <xdr:col>9</xdr:col>
      <xdr:colOff>575733</xdr:colOff>
      <xdr:row>49</xdr:row>
      <xdr:rowOff>120470</xdr:rowOff>
    </xdr:to>
    <xdr:pic>
      <xdr:nvPicPr>
        <xdr:cNvPr id="6" name="Picture 5">
          <a:extLst>
            <a:ext uri="{FF2B5EF4-FFF2-40B4-BE49-F238E27FC236}">
              <a16:creationId xmlns:a16="http://schemas.microsoft.com/office/drawing/2014/main" id="{7ED9A7B2-212B-E549-9AF5-715D6CB41507}"/>
            </a:ext>
          </a:extLst>
        </xdr:cNvPr>
        <xdr:cNvPicPr>
          <a:picLocks noChangeAspect="1"/>
        </xdr:cNvPicPr>
      </xdr:nvPicPr>
      <xdr:blipFill>
        <a:blip xmlns:r="http://schemas.openxmlformats.org/officeDocument/2006/relationships" r:embed="rId3"/>
        <a:stretch>
          <a:fillRect/>
        </a:stretch>
      </xdr:blipFill>
      <xdr:spPr>
        <a:xfrm>
          <a:off x="232833" y="7912100"/>
          <a:ext cx="7772400" cy="2165170"/>
        </a:xfrm>
        <a:prstGeom prst="rect">
          <a:avLst/>
        </a:prstGeom>
      </xdr:spPr>
    </xdr:pic>
    <xdr:clientData/>
  </xdr:twoCellAnchor>
  <xdr:twoCellAnchor editAs="oneCell">
    <xdr:from>
      <xdr:col>0</xdr:col>
      <xdr:colOff>262467</xdr:colOff>
      <xdr:row>14</xdr:row>
      <xdr:rowOff>21167</xdr:rowOff>
    </xdr:from>
    <xdr:to>
      <xdr:col>9</xdr:col>
      <xdr:colOff>605367</xdr:colOff>
      <xdr:row>23</xdr:row>
      <xdr:rowOff>46074</xdr:rowOff>
    </xdr:to>
    <xdr:pic>
      <xdr:nvPicPr>
        <xdr:cNvPr id="7" name="Picture 6">
          <a:extLst>
            <a:ext uri="{FF2B5EF4-FFF2-40B4-BE49-F238E27FC236}">
              <a16:creationId xmlns:a16="http://schemas.microsoft.com/office/drawing/2014/main" id="{53838D96-E352-7C43-A8B4-8F341322D3BA}"/>
            </a:ext>
          </a:extLst>
        </xdr:cNvPr>
        <xdr:cNvPicPr>
          <a:picLocks noChangeAspect="1"/>
        </xdr:cNvPicPr>
      </xdr:nvPicPr>
      <xdr:blipFill>
        <a:blip xmlns:r="http://schemas.openxmlformats.org/officeDocument/2006/relationships" r:embed="rId4"/>
        <a:stretch>
          <a:fillRect/>
        </a:stretch>
      </xdr:blipFill>
      <xdr:spPr>
        <a:xfrm>
          <a:off x="262467" y="2865967"/>
          <a:ext cx="7772400" cy="185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88900</xdr:rowOff>
    </xdr:from>
    <xdr:to>
      <xdr:col>2</xdr:col>
      <xdr:colOff>469900</xdr:colOff>
      <xdr:row>0</xdr:row>
      <xdr:rowOff>519761</xdr:rowOff>
    </xdr:to>
    <xdr:pic>
      <xdr:nvPicPr>
        <xdr:cNvPr id="2" name="Picture 1">
          <a:extLst>
            <a:ext uri="{FF2B5EF4-FFF2-40B4-BE49-F238E27FC236}">
              <a16:creationId xmlns:a16="http://schemas.microsoft.com/office/drawing/2014/main" id="{A5121199-2504-9E47-A2CC-D0F425ECED02}"/>
            </a:ext>
          </a:extLst>
        </xdr:cNvPr>
        <xdr:cNvPicPr>
          <a:picLocks noChangeAspect="1"/>
        </xdr:cNvPicPr>
      </xdr:nvPicPr>
      <xdr:blipFill>
        <a:blip xmlns:r="http://schemas.openxmlformats.org/officeDocument/2006/relationships" r:embed="rId1"/>
        <a:stretch>
          <a:fillRect/>
        </a:stretch>
      </xdr:blipFill>
      <xdr:spPr>
        <a:xfrm>
          <a:off x="406400" y="88900"/>
          <a:ext cx="2603500" cy="4308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95250</xdr:rowOff>
    </xdr:from>
    <xdr:to>
      <xdr:col>2</xdr:col>
      <xdr:colOff>111125</xdr:colOff>
      <xdr:row>0</xdr:row>
      <xdr:rowOff>407887</xdr:rowOff>
    </xdr:to>
    <xdr:pic>
      <xdr:nvPicPr>
        <xdr:cNvPr id="5" name="Picture 4">
          <a:extLst>
            <a:ext uri="{FF2B5EF4-FFF2-40B4-BE49-F238E27FC236}">
              <a16:creationId xmlns:a16="http://schemas.microsoft.com/office/drawing/2014/main" id="{EF0AFD73-133B-9647-8B32-41E9FD46AA04}"/>
            </a:ext>
          </a:extLst>
        </xdr:cNvPr>
        <xdr:cNvPicPr>
          <a:picLocks noChangeAspect="1"/>
        </xdr:cNvPicPr>
      </xdr:nvPicPr>
      <xdr:blipFill>
        <a:blip xmlns:r="http://schemas.openxmlformats.org/officeDocument/2006/relationships" r:embed="rId1"/>
        <a:stretch>
          <a:fillRect/>
        </a:stretch>
      </xdr:blipFill>
      <xdr:spPr>
        <a:xfrm>
          <a:off x="127000" y="95250"/>
          <a:ext cx="1889125" cy="312637"/>
        </a:xfrm>
        <a:prstGeom prst="rect">
          <a:avLst/>
        </a:prstGeom>
      </xdr:spPr>
    </xdr:pic>
    <xdr:clientData/>
  </xdr:twoCellAnchor>
  <xdr:twoCellAnchor editAs="oneCell">
    <xdr:from>
      <xdr:col>0</xdr:col>
      <xdr:colOff>0</xdr:colOff>
      <xdr:row>4</xdr:row>
      <xdr:rowOff>222250</xdr:rowOff>
    </xdr:from>
    <xdr:to>
      <xdr:col>11</xdr:col>
      <xdr:colOff>802156</xdr:colOff>
      <xdr:row>15</xdr:row>
      <xdr:rowOff>111125</xdr:rowOff>
    </xdr:to>
    <xdr:pic>
      <xdr:nvPicPr>
        <xdr:cNvPr id="4" name="Picture 3">
          <a:extLst>
            <a:ext uri="{FF2B5EF4-FFF2-40B4-BE49-F238E27FC236}">
              <a16:creationId xmlns:a16="http://schemas.microsoft.com/office/drawing/2014/main" id="{64B0567F-806B-02BC-559C-7AB40EDBB2B0}"/>
            </a:ext>
          </a:extLst>
        </xdr:cNvPr>
        <xdr:cNvPicPr>
          <a:picLocks noChangeAspect="1"/>
        </xdr:cNvPicPr>
      </xdr:nvPicPr>
      <xdr:blipFill>
        <a:blip xmlns:r="http://schemas.openxmlformats.org/officeDocument/2006/relationships" r:embed="rId2"/>
        <a:stretch>
          <a:fillRect/>
        </a:stretch>
      </xdr:blipFill>
      <xdr:spPr>
        <a:xfrm>
          <a:off x="0" y="1301750"/>
          <a:ext cx="11279656" cy="4079875"/>
        </a:xfrm>
        <a:prstGeom prst="rect">
          <a:avLst/>
        </a:prstGeom>
      </xdr:spPr>
    </xdr:pic>
    <xdr:clientData/>
  </xdr:twoCellAnchor>
  <xdr:twoCellAnchor editAs="oneCell">
    <xdr:from>
      <xdr:col>0</xdr:col>
      <xdr:colOff>0</xdr:colOff>
      <xdr:row>15</xdr:row>
      <xdr:rowOff>95250</xdr:rowOff>
    </xdr:from>
    <xdr:to>
      <xdr:col>11</xdr:col>
      <xdr:colOff>950714</xdr:colOff>
      <xdr:row>30</xdr:row>
      <xdr:rowOff>269875</xdr:rowOff>
    </xdr:to>
    <xdr:pic>
      <xdr:nvPicPr>
        <xdr:cNvPr id="6" name="Picture 5">
          <a:extLst>
            <a:ext uri="{FF2B5EF4-FFF2-40B4-BE49-F238E27FC236}">
              <a16:creationId xmlns:a16="http://schemas.microsoft.com/office/drawing/2014/main" id="{E9602790-F1BA-40E6-8B6A-FF96AA823B18}"/>
            </a:ext>
          </a:extLst>
        </xdr:cNvPr>
        <xdr:cNvPicPr>
          <a:picLocks noChangeAspect="1"/>
        </xdr:cNvPicPr>
      </xdr:nvPicPr>
      <xdr:blipFill>
        <a:blip xmlns:r="http://schemas.openxmlformats.org/officeDocument/2006/relationships" r:embed="rId3"/>
        <a:stretch>
          <a:fillRect/>
        </a:stretch>
      </xdr:blipFill>
      <xdr:spPr>
        <a:xfrm>
          <a:off x="0" y="5365750"/>
          <a:ext cx="11428214" cy="588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218721</xdr:colOff>
      <xdr:row>7</xdr:row>
      <xdr:rowOff>16932</xdr:rowOff>
    </xdr:from>
    <xdr:to>
      <xdr:col>20</xdr:col>
      <xdr:colOff>1128888</xdr:colOff>
      <xdr:row>60</xdr:row>
      <xdr:rowOff>253999</xdr:rowOff>
    </xdr:to>
    <xdr:sp macro="" textlink="">
      <xdr:nvSpPr>
        <xdr:cNvPr id="2" name="TextBox 1">
          <a:extLst>
            <a:ext uri="{FF2B5EF4-FFF2-40B4-BE49-F238E27FC236}">
              <a16:creationId xmlns:a16="http://schemas.microsoft.com/office/drawing/2014/main" id="{D00B15B0-A495-5B4E-A91D-6F5E133F0038}"/>
            </a:ext>
          </a:extLst>
        </xdr:cNvPr>
        <xdr:cNvSpPr txBox="1"/>
      </xdr:nvSpPr>
      <xdr:spPr>
        <a:xfrm>
          <a:off x="20806832" y="1385710"/>
          <a:ext cx="4974167" cy="130781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GB" sz="1100"/>
            <a:t>ALL MEASUREMENT POINT IMAGES IN CAD TAB </a:t>
          </a:r>
        </a:p>
        <a:p>
          <a:pPr marL="171450" indent="-171450">
            <a:buFont typeface="Arial" panose="020B0604020202020204" pitchFamily="34" charset="0"/>
            <a:buChar char="•"/>
          </a:pPr>
          <a:r>
            <a:rPr lang="en-GB" sz="1100"/>
            <a:t>A005</a:t>
          </a:r>
          <a:r>
            <a:rPr lang="en-GB" sz="1100" baseline="0"/>
            <a:t> - NEED TO BE SPECIFIC IN YOUR COMMENTS WHERE YOU ARE MEASURING OR PUT COMMENT HERE</a:t>
          </a:r>
          <a:endParaRPr lang="en-GB" sz="1100"/>
        </a:p>
      </xdr:txBody>
    </xdr:sp>
    <xdr:clientData/>
  </xdr:twoCellAnchor>
  <xdr:twoCellAnchor editAs="oneCell">
    <xdr:from>
      <xdr:col>17</xdr:col>
      <xdr:colOff>152400</xdr:colOff>
      <xdr:row>1</xdr:row>
      <xdr:rowOff>228600</xdr:rowOff>
    </xdr:from>
    <xdr:to>
      <xdr:col>19</xdr:col>
      <xdr:colOff>887918</xdr:colOff>
      <xdr:row>4</xdr:row>
      <xdr:rowOff>139700</xdr:rowOff>
    </xdr:to>
    <xdr:pic>
      <xdr:nvPicPr>
        <xdr:cNvPr id="3" name="Picture 2">
          <a:extLst>
            <a:ext uri="{FF2B5EF4-FFF2-40B4-BE49-F238E27FC236}">
              <a16:creationId xmlns:a16="http://schemas.microsoft.com/office/drawing/2014/main" id="{5F76E60D-EFFD-734F-8258-F382D09E2BAB}"/>
            </a:ext>
          </a:extLst>
        </xdr:cNvPr>
        <xdr:cNvPicPr>
          <a:picLocks noChangeAspect="1"/>
        </xdr:cNvPicPr>
      </xdr:nvPicPr>
      <xdr:blipFill>
        <a:blip xmlns:r="http://schemas.openxmlformats.org/officeDocument/2006/relationships" r:embed="rId1"/>
        <a:stretch>
          <a:fillRect/>
        </a:stretch>
      </xdr:blipFill>
      <xdr:spPr>
        <a:xfrm>
          <a:off x="20510500" y="330200"/>
          <a:ext cx="3453318"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282222</xdr:colOff>
      <xdr:row>1</xdr:row>
      <xdr:rowOff>310444</xdr:rowOff>
    </xdr:from>
    <xdr:to>
      <xdr:col>9</xdr:col>
      <xdr:colOff>4545580</xdr:colOff>
      <xdr:row>4</xdr:row>
      <xdr:rowOff>127000</xdr:rowOff>
    </xdr:to>
    <xdr:pic>
      <xdr:nvPicPr>
        <xdr:cNvPr id="7" name="Picture 6">
          <a:extLst>
            <a:ext uri="{FF2B5EF4-FFF2-40B4-BE49-F238E27FC236}">
              <a16:creationId xmlns:a16="http://schemas.microsoft.com/office/drawing/2014/main" id="{929D4FF5-7DDC-F64A-B3E1-161623104042}"/>
            </a:ext>
          </a:extLst>
        </xdr:cNvPr>
        <xdr:cNvPicPr>
          <a:picLocks noChangeAspect="1"/>
        </xdr:cNvPicPr>
      </xdr:nvPicPr>
      <xdr:blipFill>
        <a:blip xmlns:r="http://schemas.openxmlformats.org/officeDocument/2006/relationships" r:embed="rId1"/>
        <a:stretch>
          <a:fillRect/>
        </a:stretch>
      </xdr:blipFill>
      <xdr:spPr>
        <a:xfrm>
          <a:off x="14590889" y="437444"/>
          <a:ext cx="4263358" cy="7055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211667</xdr:colOff>
      <xdr:row>1</xdr:row>
      <xdr:rowOff>232833</xdr:rowOff>
    </xdr:from>
    <xdr:to>
      <xdr:col>10</xdr:col>
      <xdr:colOff>262858</xdr:colOff>
      <xdr:row>4</xdr:row>
      <xdr:rowOff>70556</xdr:rowOff>
    </xdr:to>
    <xdr:pic>
      <xdr:nvPicPr>
        <xdr:cNvPr id="5" name="Picture 4">
          <a:extLst>
            <a:ext uri="{FF2B5EF4-FFF2-40B4-BE49-F238E27FC236}">
              <a16:creationId xmlns:a16="http://schemas.microsoft.com/office/drawing/2014/main" id="{4F37CB6F-3B0D-0C40-8238-A13A84EC3F2F}"/>
            </a:ext>
          </a:extLst>
        </xdr:cNvPr>
        <xdr:cNvPicPr>
          <a:picLocks noChangeAspect="1"/>
        </xdr:cNvPicPr>
      </xdr:nvPicPr>
      <xdr:blipFill>
        <a:blip xmlns:r="http://schemas.openxmlformats.org/officeDocument/2006/relationships" r:embed="rId1"/>
        <a:stretch>
          <a:fillRect/>
        </a:stretch>
      </xdr:blipFill>
      <xdr:spPr>
        <a:xfrm>
          <a:off x="14012334" y="359833"/>
          <a:ext cx="4263358" cy="7055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225777</xdr:colOff>
      <xdr:row>1</xdr:row>
      <xdr:rowOff>211667</xdr:rowOff>
    </xdr:from>
    <xdr:to>
      <xdr:col>14</xdr:col>
      <xdr:colOff>605757</xdr:colOff>
      <xdr:row>4</xdr:row>
      <xdr:rowOff>42334</xdr:rowOff>
    </xdr:to>
    <xdr:pic>
      <xdr:nvPicPr>
        <xdr:cNvPr id="3" name="Picture 2">
          <a:extLst>
            <a:ext uri="{FF2B5EF4-FFF2-40B4-BE49-F238E27FC236}">
              <a16:creationId xmlns:a16="http://schemas.microsoft.com/office/drawing/2014/main" id="{D656BC3B-D9B8-B140-9201-41E957110DA2}"/>
            </a:ext>
          </a:extLst>
        </xdr:cNvPr>
        <xdr:cNvPicPr>
          <a:picLocks noChangeAspect="1"/>
        </xdr:cNvPicPr>
      </xdr:nvPicPr>
      <xdr:blipFill>
        <a:blip xmlns:r="http://schemas.openxmlformats.org/officeDocument/2006/relationships" r:embed="rId1"/>
        <a:stretch>
          <a:fillRect/>
        </a:stretch>
      </xdr:blipFill>
      <xdr:spPr>
        <a:xfrm>
          <a:off x="18217444" y="338667"/>
          <a:ext cx="4263358" cy="7055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173182</xdr:colOff>
      <xdr:row>1</xdr:row>
      <xdr:rowOff>288636</xdr:rowOff>
    </xdr:from>
    <xdr:to>
      <xdr:col>15</xdr:col>
      <xdr:colOff>631158</xdr:colOff>
      <xdr:row>4</xdr:row>
      <xdr:rowOff>116737</xdr:rowOff>
    </xdr:to>
    <xdr:pic>
      <xdr:nvPicPr>
        <xdr:cNvPr id="3" name="Picture 2">
          <a:extLst>
            <a:ext uri="{FF2B5EF4-FFF2-40B4-BE49-F238E27FC236}">
              <a16:creationId xmlns:a16="http://schemas.microsoft.com/office/drawing/2014/main" id="{243DF7AB-2FC5-2A40-9F84-D93B03EC7926}"/>
            </a:ext>
          </a:extLst>
        </xdr:cNvPr>
        <xdr:cNvPicPr>
          <a:picLocks noChangeAspect="1"/>
        </xdr:cNvPicPr>
      </xdr:nvPicPr>
      <xdr:blipFill>
        <a:blip xmlns:r="http://schemas.openxmlformats.org/officeDocument/2006/relationships" r:embed="rId1"/>
        <a:stretch>
          <a:fillRect/>
        </a:stretch>
      </xdr:blipFill>
      <xdr:spPr>
        <a:xfrm>
          <a:off x="18126364" y="415636"/>
          <a:ext cx="4263358" cy="7055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127001</xdr:colOff>
      <xdr:row>1</xdr:row>
      <xdr:rowOff>310443</xdr:rowOff>
    </xdr:from>
    <xdr:to>
      <xdr:col>9</xdr:col>
      <xdr:colOff>3961734</xdr:colOff>
      <xdr:row>4</xdr:row>
      <xdr:rowOff>141110</xdr:rowOff>
    </xdr:to>
    <xdr:pic>
      <xdr:nvPicPr>
        <xdr:cNvPr id="3" name="Picture 2">
          <a:extLst>
            <a:ext uri="{FF2B5EF4-FFF2-40B4-BE49-F238E27FC236}">
              <a16:creationId xmlns:a16="http://schemas.microsoft.com/office/drawing/2014/main" id="{870B0833-449E-8941-B465-5DE55F409199}"/>
            </a:ext>
          </a:extLst>
        </xdr:cNvPr>
        <xdr:cNvPicPr>
          <a:picLocks noChangeAspect="1"/>
        </xdr:cNvPicPr>
      </xdr:nvPicPr>
      <xdr:blipFill>
        <a:blip xmlns:r="http://schemas.openxmlformats.org/officeDocument/2006/relationships" r:embed="rId1"/>
        <a:stretch>
          <a:fillRect/>
        </a:stretch>
      </xdr:blipFill>
      <xdr:spPr>
        <a:xfrm>
          <a:off x="13377334" y="437443"/>
          <a:ext cx="4263358" cy="705556"/>
        </a:xfrm>
        <a:prstGeom prst="rect">
          <a:avLst/>
        </a:prstGeom>
      </xdr:spPr>
    </xdr:pic>
    <xdr:clientData/>
  </xdr:twoCellAnchor>
</xdr:wsDr>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74">
  <rv s="0">
    <v>0</v>
    <v>5</v>
  </rv>
  <rv s="0">
    <v>1</v>
    <v>5</v>
  </rv>
  <rv s="1">
    <v>2</v>
    <v>5</v>
    <v>WASH AT 30</v>
  </rv>
  <rv s="1">
    <v>3</v>
    <v>4</v>
    <v>WASH AT 30°C</v>
  </rv>
  <rv s="1">
    <v>4</v>
    <v>5</v>
    <v>DO NOT BLEACH</v>
  </rv>
  <rv s="1">
    <v>5</v>
    <v>4</v>
    <v>DO NOT BLEACH</v>
  </rv>
  <rv s="1">
    <v>6</v>
    <v>5</v>
    <v>LINE DRY</v>
  </rv>
  <rv s="1">
    <v>7</v>
    <v>4</v>
    <v>LINE DRY</v>
  </rv>
  <rv s="1">
    <v>8</v>
    <v>5</v>
    <v>IRON ON MEDIUM HEAT</v>
  </rv>
  <rv s="1">
    <v>9</v>
    <v>4</v>
    <v>IRON ON MEDIUM HEAT</v>
  </rv>
  <rv s="1">
    <v>10</v>
    <v>5</v>
    <v>DRY CLEAN - PERCHLOROETHYLENE</v>
  </rv>
  <rv s="1">
    <v>11</v>
    <v>4</v>
    <v>DRY CLEAN - PERCHLOROETHYLENE</v>
  </rv>
  <rv s="1">
    <v>12</v>
    <v>5</v>
    <v>DO NOT WASH</v>
  </rv>
  <rv s="1">
    <v>3</v>
    <v>5</v>
    <v>WASH AT 30°C</v>
  </rv>
  <rv s="1">
    <v>13</v>
    <v>5</v>
    <v>WASH AT 30 MILD CYCLE</v>
  </rv>
  <rv s="1">
    <v>14</v>
    <v>5</v>
    <v>WASH AT 30°C MILD CYCLE</v>
  </rv>
  <rv s="1">
    <v>15</v>
    <v>5</v>
    <v>WASH AT 30 VERY GENTLE CYCLE</v>
  </rv>
  <rv s="1">
    <v>16</v>
    <v>5</v>
    <v>WASH AT 30°C VERY GENTLE CYCLE</v>
  </rv>
  <rv s="1">
    <v>17</v>
    <v>5</v>
    <v>WASH AT 40</v>
  </rv>
  <rv s="1">
    <v>18</v>
    <v>5</v>
    <v>WASH AT 40°C</v>
  </rv>
  <rv s="1">
    <v>19</v>
    <v>5</v>
    <v>WASH AT 40 MILD CYCLE</v>
  </rv>
  <rv s="1">
    <v>20</v>
    <v>5</v>
    <v>WASH AT 40°C MILD CYCLE</v>
  </rv>
  <rv s="1">
    <v>21</v>
    <v>5</v>
    <v>WASH AT 40 VERY GENTLE CYCLE</v>
  </rv>
  <rv s="1">
    <v>22</v>
    <v>5</v>
    <v>WASH AT 40°C VERY GENTLE CYCLE</v>
  </rv>
  <rv s="1">
    <v>23</v>
    <v>5</v>
    <v>HAND WASH ONLY</v>
  </rv>
  <rv s="1">
    <v>24</v>
    <v>5</v>
    <v>HAND WASH ONLY</v>
  </rv>
  <rv s="1">
    <v>25</v>
    <v>5</v>
    <v>CAN USE ANY BLEACH</v>
  </rv>
  <rv s="1">
    <v>26</v>
    <v>5</v>
    <v>CAN USE ANY BLEACH</v>
  </rv>
  <rv s="1">
    <v>5</v>
    <v>5</v>
    <v>DO NOT BLEACH</v>
  </rv>
  <rv s="1">
    <v>27</v>
    <v>5</v>
    <v>USE NON-CHLORINE BLEACH</v>
  </rv>
  <rv s="1">
    <v>28</v>
    <v>5</v>
    <v>USE NON-CHLORINE BLEACH</v>
  </rv>
  <rv s="1">
    <v>29</v>
    <v>5</v>
    <v>CANTUMBLE DRY</v>
  </rv>
  <rv s="1">
    <v>30</v>
    <v>5</v>
    <v>NO HEAT AIR TUMBLE DRY</v>
  </rv>
  <rv s="1">
    <v>31</v>
    <v>5</v>
    <v>DO NOT TUMBLE DRY</v>
  </rv>
  <rv s="1">
    <v>32</v>
    <v>5</v>
    <v>DO NOT TUMBLE DRY</v>
  </rv>
  <rv s="1">
    <v>33</v>
    <v>5</v>
    <v>TUMBLE DRY LOW HEAT</v>
  </rv>
  <rv s="1">
    <v>34</v>
    <v>5</v>
    <v>TUMBLE DRY LOW HEAT</v>
  </rv>
  <rv s="1">
    <v>35</v>
    <v>5</v>
    <v>TUMBLE DRY MEDIUM HEAT</v>
  </rv>
  <rv s="1">
    <v>36</v>
    <v>5</v>
    <v>TUMBLE DRY MEDIUM HEAT</v>
  </rv>
  <rv s="1">
    <v>37</v>
    <v>5</v>
    <v>TUMBLE DRY HIGH HEAT</v>
  </rv>
  <rv s="1">
    <v>38</v>
    <v>5</v>
    <v>TUMBLE DRY HIGH HEAT</v>
  </rv>
  <rv s="1">
    <v>39</v>
    <v>5</v>
    <v>DRY FLAT</v>
  </rv>
  <rv s="1">
    <v>40</v>
    <v>5</v>
    <v>DRY FLAT</v>
  </rv>
  <rv s="1">
    <v>41</v>
    <v>5</v>
    <v>DRY FLAT IN SHADE</v>
  </rv>
  <rv s="1">
    <v>42</v>
    <v>5</v>
    <v>DRY FLAT IN SHADE</v>
  </rv>
  <rv s="1">
    <v>7</v>
    <v>5</v>
    <v>LINE DRY</v>
  </rv>
  <rv s="1">
    <v>43</v>
    <v>5</v>
    <v>LINE DRY IN SHADE</v>
  </rv>
  <rv s="1">
    <v>44</v>
    <v>5</v>
    <v>LINE DRY IN SHADE</v>
  </rv>
  <rv s="1">
    <v>45</v>
    <v>5</v>
    <v>HANG DRY</v>
  </rv>
  <rv s="1">
    <v>46</v>
    <v>5</v>
    <v>HANG DRY</v>
  </rv>
  <rv s="1">
    <v>47</v>
    <v>5</v>
    <v>DO NOT WRING</v>
  </rv>
  <rv s="1">
    <v>48</v>
    <v>5</v>
    <v>DO NOT WRING</v>
  </rv>
  <rv s="1">
    <v>49</v>
    <v>5</v>
    <v>DO NOT IRON</v>
  </rv>
  <rv s="1">
    <v>50</v>
    <v>5</v>
    <v>DO NOT IRON</v>
  </rv>
  <rv s="1">
    <v>51</v>
    <v>5</v>
    <v>COOL IRON ON REVERSE</v>
  </rv>
  <rv s="1">
    <v>52</v>
    <v>5</v>
    <v>COOL IRON ON REVERSE</v>
  </rv>
  <rv s="1">
    <v>9</v>
    <v>5</v>
    <v>IRON ON MEDIUM HEAT</v>
  </rv>
  <rv s="1">
    <v>53</v>
    <v>5</v>
    <v>IRON ON HIGH HEAT</v>
  </rv>
  <rv s="1">
    <v>54</v>
    <v>5</v>
    <v>IRON ON HIGH HEAT</v>
  </rv>
  <rv s="1">
    <v>55</v>
    <v>5</v>
    <v>DO NOT STEAM</v>
  </rv>
  <rv s="1">
    <v>56</v>
    <v>5</v>
    <v>DO NOT STEAM</v>
  </rv>
  <rv s="1">
    <v>57</v>
    <v>5</v>
    <v>DO NOT DRY CLEAN</v>
  </rv>
  <rv s="1">
    <v>58</v>
    <v>5</v>
    <v>DO NOT DRY CLEAN</v>
  </rv>
  <rv s="1">
    <v>11</v>
    <v>5</v>
    <v>DRY CLEAN - PERCHLOROETHYLENE</v>
  </rv>
  <rv s="1">
    <v>59</v>
    <v>5</v>
    <v>DRY CLEAN -  PERCHLOROETHYLENE - MILD PROCESS</v>
  </rv>
  <rv s="1">
    <v>60</v>
    <v>5</v>
    <v>DRY CLEAN -  PERCHLOROETHYLENE - MILD PROCESS</v>
  </rv>
  <rv s="1">
    <v>61</v>
    <v>5</v>
    <v>DRY CLEAN - HYDROCARBONS</v>
  </rv>
  <rv s="1">
    <v>62</v>
    <v>5</v>
    <v>DRY CLEAN - HYDROCARBONS</v>
  </rv>
  <rv s="1">
    <v>63</v>
    <v>5</v>
    <v>DRY CLEAN - HYDROCARBONS - MILD PROCESS</v>
  </rv>
  <rv s="1">
    <v>64</v>
    <v>5</v>
    <v>DRY CLEAN - HYDROCARBONS - MILD PROCESS</v>
  </rv>
  <rv s="1">
    <v>65</v>
    <v>5</v>
    <v>DRY CLEAN USE ANY SOLVENT</v>
  </rv>
  <rv s="1">
    <v>66</v>
    <v>5</v>
    <v>DRY CLEAN USE ANY SOLVENT</v>
  </rv>
  <rv s="1">
    <v>67</v>
    <v>5</v>
    <v>DRY CLEAN - WET CLEAN</v>
  </rv>
  <rv s="1">
    <v>68</v>
    <v>5</v>
    <v>DRY CLEAN - WET CLEAN</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2E9BD-28E9-7847-8F00-D2C82A18F17A}">
  <sheetPr codeName="Sheet3">
    <tabColor theme="7" tint="0.79998168889431442"/>
    <pageSetUpPr fitToPage="1"/>
  </sheetPr>
  <dimension ref="A1:L68"/>
  <sheetViews>
    <sheetView tabSelected="1" view="pageBreakPreview" topLeftCell="A33" zoomScale="130" zoomScaleNormal="100" zoomScaleSheetLayoutView="130" workbookViewId="0">
      <selection activeCell="A41" sqref="A41:L41"/>
    </sheetView>
  </sheetViews>
  <sheetFormatPr defaultColWidth="11.42578125" defaultRowHeight="15"/>
  <cols>
    <col min="1" max="1" width="21.140625" customWidth="1"/>
    <col min="5" max="5" width="12.85546875" customWidth="1"/>
    <col min="12" max="12" width="22.85546875" customWidth="1"/>
    <col min="257" max="257" width="21.140625" customWidth="1"/>
    <col min="261" max="261" width="12.85546875" customWidth="1"/>
    <col min="268" max="268" width="22.85546875" customWidth="1"/>
    <col min="513" max="513" width="21.140625" customWidth="1"/>
    <col min="517" max="517" width="12.85546875" customWidth="1"/>
    <col min="524" max="524" width="22.85546875" customWidth="1"/>
    <col min="769" max="769" width="21.140625" customWidth="1"/>
    <col min="773" max="773" width="12.85546875" customWidth="1"/>
    <col min="780" max="780" width="22.85546875" customWidth="1"/>
    <col min="1025" max="1025" width="21.140625" customWidth="1"/>
    <col min="1029" max="1029" width="12.85546875" customWidth="1"/>
    <col min="1036" max="1036" width="22.85546875" customWidth="1"/>
    <col min="1281" max="1281" width="21.140625" customWidth="1"/>
    <col min="1285" max="1285" width="12.85546875" customWidth="1"/>
    <col min="1292" max="1292" width="22.85546875" customWidth="1"/>
    <col min="1537" max="1537" width="21.140625" customWidth="1"/>
    <col min="1541" max="1541" width="12.85546875" customWidth="1"/>
    <col min="1548" max="1548" width="22.85546875" customWidth="1"/>
    <col min="1793" max="1793" width="21.140625" customWidth="1"/>
    <col min="1797" max="1797" width="12.85546875" customWidth="1"/>
    <col min="1804" max="1804" width="22.85546875" customWidth="1"/>
    <col min="2049" max="2049" width="21.140625" customWidth="1"/>
    <col min="2053" max="2053" width="12.85546875" customWidth="1"/>
    <col min="2060" max="2060" width="22.85546875" customWidth="1"/>
    <col min="2305" max="2305" width="21.140625" customWidth="1"/>
    <col min="2309" max="2309" width="12.85546875" customWidth="1"/>
    <col min="2316" max="2316" width="22.85546875" customWidth="1"/>
    <col min="2561" max="2561" width="21.140625" customWidth="1"/>
    <col min="2565" max="2565" width="12.85546875" customWidth="1"/>
    <col min="2572" max="2572" width="22.85546875" customWidth="1"/>
    <col min="2817" max="2817" width="21.140625" customWidth="1"/>
    <col min="2821" max="2821" width="12.85546875" customWidth="1"/>
    <col min="2828" max="2828" width="22.85546875" customWidth="1"/>
    <col min="3073" max="3073" width="21.140625" customWidth="1"/>
    <col min="3077" max="3077" width="12.85546875" customWidth="1"/>
    <col min="3084" max="3084" width="22.85546875" customWidth="1"/>
    <col min="3329" max="3329" width="21.140625" customWidth="1"/>
    <col min="3333" max="3333" width="12.85546875" customWidth="1"/>
    <col min="3340" max="3340" width="22.85546875" customWidth="1"/>
    <col min="3585" max="3585" width="21.140625" customWidth="1"/>
    <col min="3589" max="3589" width="12.85546875" customWidth="1"/>
    <col min="3596" max="3596" width="22.85546875" customWidth="1"/>
    <col min="3841" max="3841" width="21.140625" customWidth="1"/>
    <col min="3845" max="3845" width="12.85546875" customWidth="1"/>
    <col min="3852" max="3852" width="22.85546875" customWidth="1"/>
    <col min="4097" max="4097" width="21.140625" customWidth="1"/>
    <col min="4101" max="4101" width="12.85546875" customWidth="1"/>
    <col min="4108" max="4108" width="22.85546875" customWidth="1"/>
    <col min="4353" max="4353" width="21.140625" customWidth="1"/>
    <col min="4357" max="4357" width="12.85546875" customWidth="1"/>
    <col min="4364" max="4364" width="22.85546875" customWidth="1"/>
    <col min="4609" max="4609" width="21.140625" customWidth="1"/>
    <col min="4613" max="4613" width="12.85546875" customWidth="1"/>
    <col min="4620" max="4620" width="22.85546875" customWidth="1"/>
    <col min="4865" max="4865" width="21.140625" customWidth="1"/>
    <col min="4869" max="4869" width="12.85546875" customWidth="1"/>
    <col min="4876" max="4876" width="22.85546875" customWidth="1"/>
    <col min="5121" max="5121" width="21.140625" customWidth="1"/>
    <col min="5125" max="5125" width="12.85546875" customWidth="1"/>
    <col min="5132" max="5132" width="22.85546875" customWidth="1"/>
    <col min="5377" max="5377" width="21.140625" customWidth="1"/>
    <col min="5381" max="5381" width="12.85546875" customWidth="1"/>
    <col min="5388" max="5388" width="22.85546875" customWidth="1"/>
    <col min="5633" max="5633" width="21.140625" customWidth="1"/>
    <col min="5637" max="5637" width="12.85546875" customWidth="1"/>
    <col min="5644" max="5644" width="22.85546875" customWidth="1"/>
    <col min="5889" max="5889" width="21.140625" customWidth="1"/>
    <col min="5893" max="5893" width="12.85546875" customWidth="1"/>
    <col min="5900" max="5900" width="22.85546875" customWidth="1"/>
    <col min="6145" max="6145" width="21.140625" customWidth="1"/>
    <col min="6149" max="6149" width="12.85546875" customWidth="1"/>
    <col min="6156" max="6156" width="22.85546875" customWidth="1"/>
    <col min="6401" max="6401" width="21.140625" customWidth="1"/>
    <col min="6405" max="6405" width="12.85546875" customWidth="1"/>
    <col min="6412" max="6412" width="22.85546875" customWidth="1"/>
    <col min="6657" max="6657" width="21.140625" customWidth="1"/>
    <col min="6661" max="6661" width="12.85546875" customWidth="1"/>
    <col min="6668" max="6668" width="22.85546875" customWidth="1"/>
    <col min="6913" max="6913" width="21.140625" customWidth="1"/>
    <col min="6917" max="6917" width="12.85546875" customWidth="1"/>
    <col min="6924" max="6924" width="22.85546875" customWidth="1"/>
    <col min="7169" max="7169" width="21.140625" customWidth="1"/>
    <col min="7173" max="7173" width="12.85546875" customWidth="1"/>
    <col min="7180" max="7180" width="22.85546875" customWidth="1"/>
    <col min="7425" max="7425" width="21.140625" customWidth="1"/>
    <col min="7429" max="7429" width="12.85546875" customWidth="1"/>
    <col min="7436" max="7436" width="22.85546875" customWidth="1"/>
    <col min="7681" max="7681" width="21.140625" customWidth="1"/>
    <col min="7685" max="7685" width="12.85546875" customWidth="1"/>
    <col min="7692" max="7692" width="22.85546875" customWidth="1"/>
    <col min="7937" max="7937" width="21.140625" customWidth="1"/>
    <col min="7941" max="7941" width="12.85546875" customWidth="1"/>
    <col min="7948" max="7948" width="22.85546875" customWidth="1"/>
    <col min="8193" max="8193" width="21.140625" customWidth="1"/>
    <col min="8197" max="8197" width="12.85546875" customWidth="1"/>
    <col min="8204" max="8204" width="22.85546875" customWidth="1"/>
    <col min="8449" max="8449" width="21.140625" customWidth="1"/>
    <col min="8453" max="8453" width="12.85546875" customWidth="1"/>
    <col min="8460" max="8460" width="22.85546875" customWidth="1"/>
    <col min="8705" max="8705" width="21.140625" customWidth="1"/>
    <col min="8709" max="8709" width="12.85546875" customWidth="1"/>
    <col min="8716" max="8716" width="22.85546875" customWidth="1"/>
    <col min="8961" max="8961" width="21.140625" customWidth="1"/>
    <col min="8965" max="8965" width="12.85546875" customWidth="1"/>
    <col min="8972" max="8972" width="22.85546875" customWidth="1"/>
    <col min="9217" max="9217" width="21.140625" customWidth="1"/>
    <col min="9221" max="9221" width="12.85546875" customWidth="1"/>
    <col min="9228" max="9228" width="22.85546875" customWidth="1"/>
    <col min="9473" max="9473" width="21.140625" customWidth="1"/>
    <col min="9477" max="9477" width="12.85546875" customWidth="1"/>
    <col min="9484" max="9484" width="22.85546875" customWidth="1"/>
    <col min="9729" max="9729" width="21.140625" customWidth="1"/>
    <col min="9733" max="9733" width="12.85546875" customWidth="1"/>
    <col min="9740" max="9740" width="22.85546875" customWidth="1"/>
    <col min="9985" max="9985" width="21.140625" customWidth="1"/>
    <col min="9989" max="9989" width="12.85546875" customWidth="1"/>
    <col min="9996" max="9996" width="22.85546875" customWidth="1"/>
    <col min="10241" max="10241" width="21.140625" customWidth="1"/>
    <col min="10245" max="10245" width="12.85546875" customWidth="1"/>
    <col min="10252" max="10252" width="22.85546875" customWidth="1"/>
    <col min="10497" max="10497" width="21.140625" customWidth="1"/>
    <col min="10501" max="10501" width="12.85546875" customWidth="1"/>
    <col min="10508" max="10508" width="22.85546875" customWidth="1"/>
    <col min="10753" max="10753" width="21.140625" customWidth="1"/>
    <col min="10757" max="10757" width="12.85546875" customWidth="1"/>
    <col min="10764" max="10764" width="22.85546875" customWidth="1"/>
    <col min="11009" max="11009" width="21.140625" customWidth="1"/>
    <col min="11013" max="11013" width="12.85546875" customWidth="1"/>
    <col min="11020" max="11020" width="22.85546875" customWidth="1"/>
    <col min="11265" max="11265" width="21.140625" customWidth="1"/>
    <col min="11269" max="11269" width="12.85546875" customWidth="1"/>
    <col min="11276" max="11276" width="22.85546875" customWidth="1"/>
    <col min="11521" max="11521" width="21.140625" customWidth="1"/>
    <col min="11525" max="11525" width="12.85546875" customWidth="1"/>
    <col min="11532" max="11532" width="22.85546875" customWidth="1"/>
    <col min="11777" max="11777" width="21.140625" customWidth="1"/>
    <col min="11781" max="11781" width="12.85546875" customWidth="1"/>
    <col min="11788" max="11788" width="22.85546875" customWidth="1"/>
    <col min="12033" max="12033" width="21.140625" customWidth="1"/>
    <col min="12037" max="12037" width="12.85546875" customWidth="1"/>
    <col min="12044" max="12044" width="22.85546875" customWidth="1"/>
    <col min="12289" max="12289" width="21.140625" customWidth="1"/>
    <col min="12293" max="12293" width="12.85546875" customWidth="1"/>
    <col min="12300" max="12300" width="22.85546875" customWidth="1"/>
    <col min="12545" max="12545" width="21.140625" customWidth="1"/>
    <col min="12549" max="12549" width="12.85546875" customWidth="1"/>
    <col min="12556" max="12556" width="22.85546875" customWidth="1"/>
    <col min="12801" max="12801" width="21.140625" customWidth="1"/>
    <col min="12805" max="12805" width="12.85546875" customWidth="1"/>
    <col min="12812" max="12812" width="22.85546875" customWidth="1"/>
    <col min="13057" max="13057" width="21.140625" customWidth="1"/>
    <col min="13061" max="13061" width="12.85546875" customWidth="1"/>
    <col min="13068" max="13068" width="22.85546875" customWidth="1"/>
    <col min="13313" max="13313" width="21.140625" customWidth="1"/>
    <col min="13317" max="13317" width="12.85546875" customWidth="1"/>
    <col min="13324" max="13324" width="22.85546875" customWidth="1"/>
    <col min="13569" max="13569" width="21.140625" customWidth="1"/>
    <col min="13573" max="13573" width="12.85546875" customWidth="1"/>
    <col min="13580" max="13580" width="22.85546875" customWidth="1"/>
    <col min="13825" max="13825" width="21.140625" customWidth="1"/>
    <col min="13829" max="13829" width="12.85546875" customWidth="1"/>
    <col min="13836" max="13836" width="22.85546875" customWidth="1"/>
    <col min="14081" max="14081" width="21.140625" customWidth="1"/>
    <col min="14085" max="14085" width="12.85546875" customWidth="1"/>
    <col min="14092" max="14092" width="22.85546875" customWidth="1"/>
    <col min="14337" max="14337" width="21.140625" customWidth="1"/>
    <col min="14341" max="14341" width="12.85546875" customWidth="1"/>
    <col min="14348" max="14348" width="22.85546875" customWidth="1"/>
    <col min="14593" max="14593" width="21.140625" customWidth="1"/>
    <col min="14597" max="14597" width="12.85546875" customWidth="1"/>
    <col min="14604" max="14604" width="22.85546875" customWidth="1"/>
    <col min="14849" max="14849" width="21.140625" customWidth="1"/>
    <col min="14853" max="14853" width="12.85546875" customWidth="1"/>
    <col min="14860" max="14860" width="22.85546875" customWidth="1"/>
    <col min="15105" max="15105" width="21.140625" customWidth="1"/>
    <col min="15109" max="15109" width="12.85546875" customWidth="1"/>
    <col min="15116" max="15116" width="22.85546875" customWidth="1"/>
    <col min="15361" max="15361" width="21.140625" customWidth="1"/>
    <col min="15365" max="15365" width="12.85546875" customWidth="1"/>
    <col min="15372" max="15372" width="22.85546875" customWidth="1"/>
    <col min="15617" max="15617" width="21.140625" customWidth="1"/>
    <col min="15621" max="15621" width="12.85546875" customWidth="1"/>
    <col min="15628" max="15628" width="22.85546875" customWidth="1"/>
    <col min="15873" max="15873" width="21.140625" customWidth="1"/>
    <col min="15877" max="15877" width="12.85546875" customWidth="1"/>
    <col min="15884" max="15884" width="22.85546875" customWidth="1"/>
    <col min="16129" max="16129" width="21.140625" customWidth="1"/>
    <col min="16133" max="16133" width="12.85546875" customWidth="1"/>
    <col min="16140" max="16140" width="22.85546875" customWidth="1"/>
  </cols>
  <sheetData>
    <row r="1" spans="1:12" ht="36.75" customHeight="1" thickBot="1">
      <c r="A1" s="253" t="s">
        <v>0</v>
      </c>
      <c r="B1" s="254"/>
      <c r="C1" s="254"/>
      <c r="D1" s="254"/>
      <c r="E1" s="254"/>
      <c r="F1" s="254"/>
      <c r="G1" s="254"/>
      <c r="H1" s="254"/>
      <c r="I1" s="254"/>
      <c r="J1" s="254"/>
      <c r="K1" s="254"/>
      <c r="L1" s="255"/>
    </row>
    <row r="2" spans="1:12" ht="18.95" customHeight="1">
      <c r="A2" s="33" t="s">
        <v>1</v>
      </c>
      <c r="B2" s="256" t="str">
        <f>'SIZE SPEC'!C2</f>
        <v>LS RETRO FOOTBALL TOP</v>
      </c>
      <c r="C2" s="257"/>
      <c r="D2" s="258"/>
      <c r="E2" s="30" t="s">
        <v>2</v>
      </c>
      <c r="F2" s="259" t="str">
        <f>'SIZE SPEC'!E4</f>
        <v>XXS-4XL</v>
      </c>
      <c r="G2" s="260"/>
      <c r="H2" s="261"/>
      <c r="I2" s="274"/>
      <c r="J2" s="275"/>
      <c r="K2" s="275"/>
      <c r="L2" s="276"/>
    </row>
    <row r="3" spans="1:12" ht="18.95" customHeight="1">
      <c r="A3" s="28" t="s">
        <v>3</v>
      </c>
      <c r="B3" s="262" t="str">
        <f>'SIZE SPEC'!C4</f>
        <v>TBC</v>
      </c>
      <c r="C3" s="263"/>
      <c r="D3" s="264"/>
      <c r="E3" s="26" t="s">
        <v>4</v>
      </c>
      <c r="F3" s="265" t="str">
        <f>'SIZE SPEC'!E5</f>
        <v>RJ5L</v>
      </c>
      <c r="G3" s="266"/>
      <c r="H3" s="267"/>
      <c r="I3" s="277"/>
      <c r="J3" s="278"/>
      <c r="K3" s="278"/>
      <c r="L3" s="279"/>
    </row>
    <row r="4" spans="1:12" ht="18.95" customHeight="1" thickBot="1">
      <c r="A4" s="32" t="s">
        <v>5</v>
      </c>
      <c r="B4" s="268" t="str">
        <f>'SIZE SPEC'!C5</f>
        <v>SC25</v>
      </c>
      <c r="C4" s="269"/>
      <c r="D4" s="270"/>
      <c r="E4" s="25" t="s">
        <v>6</v>
      </c>
      <c r="F4" s="271">
        <f>'SIZE SPEC'!C7</f>
        <v>45455</v>
      </c>
      <c r="G4" s="272"/>
      <c r="H4" s="273"/>
      <c r="I4" s="280"/>
      <c r="J4" s="281"/>
      <c r="K4" s="281"/>
      <c r="L4" s="282"/>
    </row>
    <row r="5" spans="1:12" ht="16.350000000000001" customHeight="1">
      <c r="A5" s="232"/>
      <c r="B5" s="233"/>
      <c r="C5" s="233"/>
      <c r="D5" s="233"/>
      <c r="E5" s="233"/>
      <c r="F5" s="233"/>
      <c r="G5" s="233"/>
      <c r="H5" s="233"/>
      <c r="I5" s="233"/>
      <c r="J5" s="233"/>
      <c r="K5" s="233"/>
      <c r="L5" s="234"/>
    </row>
    <row r="6" spans="1:12" ht="16.350000000000001" customHeight="1">
      <c r="A6" s="235" t="s">
        <v>7</v>
      </c>
      <c r="B6" s="236"/>
      <c r="C6" s="236"/>
      <c r="D6" s="236"/>
      <c r="E6" s="236"/>
      <c r="F6" s="236"/>
      <c r="G6" s="236"/>
      <c r="H6" s="236"/>
      <c r="I6" s="236"/>
      <c r="J6" s="236"/>
      <c r="K6" s="236"/>
      <c r="L6" s="237"/>
    </row>
    <row r="7" spans="1:12" ht="16.350000000000001" customHeight="1">
      <c r="A7" s="235" t="s">
        <v>8</v>
      </c>
      <c r="B7" s="236"/>
      <c r="C7" s="236"/>
      <c r="D7" s="236"/>
      <c r="E7" s="236"/>
      <c r="F7" s="236"/>
      <c r="G7" s="236"/>
      <c r="H7" s="236"/>
      <c r="I7" s="236"/>
      <c r="J7" s="236"/>
      <c r="K7" s="236"/>
      <c r="L7" s="237"/>
    </row>
    <row r="8" spans="1:12" ht="16.350000000000001" customHeight="1" thickBot="1">
      <c r="A8" s="229"/>
      <c r="B8" s="230"/>
      <c r="C8" s="230"/>
      <c r="D8" s="230"/>
      <c r="E8" s="230"/>
      <c r="F8" s="230"/>
      <c r="G8" s="230"/>
      <c r="H8" s="230"/>
      <c r="I8" s="230"/>
      <c r="J8" s="230"/>
      <c r="K8" s="230"/>
      <c r="L8" s="231"/>
    </row>
    <row r="9" spans="1:12" ht="16.350000000000001" customHeight="1">
      <c r="A9" s="247" t="s">
        <v>9</v>
      </c>
      <c r="B9" s="248"/>
      <c r="C9" s="248"/>
      <c r="D9" s="248"/>
      <c r="E9" s="248"/>
      <c r="F9" s="248"/>
      <c r="G9" s="248"/>
      <c r="H9" s="248"/>
      <c r="I9" s="248"/>
      <c r="J9" s="248"/>
      <c r="K9" s="248"/>
      <c r="L9" s="249"/>
    </row>
    <row r="10" spans="1:12" ht="16.350000000000001" customHeight="1" thickBot="1">
      <c r="A10" s="250"/>
      <c r="B10" s="251"/>
      <c r="C10" s="251"/>
      <c r="D10" s="251"/>
      <c r="E10" s="251"/>
      <c r="F10" s="251"/>
      <c r="G10" s="251"/>
      <c r="H10" s="251"/>
      <c r="I10" s="251"/>
      <c r="J10" s="251"/>
      <c r="K10" s="251"/>
      <c r="L10" s="252"/>
    </row>
    <row r="11" spans="1:12" ht="16.350000000000001" customHeight="1">
      <c r="A11" s="244"/>
      <c r="B11" s="245"/>
      <c r="C11" s="245"/>
      <c r="D11" s="245"/>
      <c r="E11" s="245"/>
      <c r="F11" s="245"/>
      <c r="G11" s="245"/>
      <c r="H11" s="245"/>
      <c r="I11" s="245"/>
      <c r="J11" s="245"/>
      <c r="K11" s="245"/>
      <c r="L11" s="246"/>
    </row>
    <row r="12" spans="1:12" ht="16.350000000000001" customHeight="1">
      <c r="A12" s="226" t="s">
        <v>10</v>
      </c>
      <c r="B12" s="227"/>
      <c r="C12" s="227"/>
      <c r="D12" s="227"/>
      <c r="E12" s="227"/>
      <c r="F12" s="227"/>
      <c r="G12" s="227"/>
      <c r="H12" s="227"/>
      <c r="I12" s="227"/>
      <c r="J12" s="227"/>
      <c r="K12" s="227"/>
      <c r="L12" s="228"/>
    </row>
    <row r="13" spans="1:12" ht="16.350000000000001" customHeight="1">
      <c r="A13" s="226"/>
      <c r="B13" s="227"/>
      <c r="C13" s="227"/>
      <c r="D13" s="227"/>
      <c r="E13" s="227"/>
      <c r="F13" s="227"/>
      <c r="G13" s="227"/>
      <c r="H13" s="227"/>
      <c r="I13" s="227"/>
      <c r="J13" s="227"/>
      <c r="K13" s="227"/>
      <c r="L13" s="228"/>
    </row>
    <row r="14" spans="1:12" ht="16.350000000000001" customHeight="1">
      <c r="A14" s="226" t="s">
        <v>11</v>
      </c>
      <c r="B14" s="227"/>
      <c r="C14" s="227"/>
      <c r="D14" s="227"/>
      <c r="E14" s="227"/>
      <c r="F14" s="227"/>
      <c r="G14" s="227"/>
      <c r="H14" s="227"/>
      <c r="I14" s="227"/>
      <c r="J14" s="227"/>
      <c r="K14" s="227"/>
      <c r="L14" s="228"/>
    </row>
    <row r="15" spans="1:12" ht="16.350000000000001" customHeight="1">
      <c r="A15" s="226"/>
      <c r="B15" s="227"/>
      <c r="C15" s="227"/>
      <c r="D15" s="227"/>
      <c r="E15" s="227"/>
      <c r="F15" s="227"/>
      <c r="G15" s="227"/>
      <c r="H15" s="227"/>
      <c r="I15" s="227"/>
      <c r="J15" s="227"/>
      <c r="K15" s="227"/>
      <c r="L15" s="228"/>
    </row>
    <row r="16" spans="1:12" ht="16.350000000000001" customHeight="1">
      <c r="A16" s="226" t="s">
        <v>12</v>
      </c>
      <c r="B16" s="227"/>
      <c r="C16" s="227"/>
      <c r="D16" s="227"/>
      <c r="E16" s="227"/>
      <c r="F16" s="227"/>
      <c r="G16" s="227"/>
      <c r="H16" s="227"/>
      <c r="I16" s="227"/>
      <c r="J16" s="227"/>
      <c r="K16" s="227"/>
      <c r="L16" s="228"/>
    </row>
    <row r="17" spans="1:12" ht="16.350000000000001" customHeight="1">
      <c r="A17" s="226" t="s">
        <v>13</v>
      </c>
      <c r="B17" s="227"/>
      <c r="C17" s="227"/>
      <c r="D17" s="227"/>
      <c r="E17" s="227"/>
      <c r="F17" s="227"/>
      <c r="G17" s="227"/>
      <c r="H17" s="227"/>
      <c r="I17" s="227"/>
      <c r="J17" s="227"/>
      <c r="K17" s="227"/>
      <c r="L17" s="228"/>
    </row>
    <row r="18" spans="1:12" ht="16.350000000000001" customHeight="1">
      <c r="A18" s="226" t="s">
        <v>14</v>
      </c>
      <c r="B18" s="227"/>
      <c r="C18" s="227"/>
      <c r="D18" s="227"/>
      <c r="E18" s="227"/>
      <c r="F18" s="227"/>
      <c r="G18" s="227"/>
      <c r="H18" s="227"/>
      <c r="I18" s="227"/>
      <c r="J18" s="227"/>
      <c r="K18" s="227"/>
      <c r="L18" s="228"/>
    </row>
    <row r="19" spans="1:12" ht="16.350000000000001" customHeight="1">
      <c r="A19" s="226"/>
      <c r="B19" s="227"/>
      <c r="C19" s="227"/>
      <c r="D19" s="227"/>
      <c r="E19" s="227"/>
      <c r="F19" s="227"/>
      <c r="G19" s="227"/>
      <c r="H19" s="227"/>
      <c r="I19" s="227"/>
      <c r="J19" s="227"/>
      <c r="K19" s="227"/>
      <c r="L19" s="228"/>
    </row>
    <row r="20" spans="1:12" ht="16.350000000000001" customHeight="1">
      <c r="A20" s="226" t="s">
        <v>15</v>
      </c>
      <c r="B20" s="227"/>
      <c r="C20" s="227"/>
      <c r="D20" s="227"/>
      <c r="E20" s="227"/>
      <c r="F20" s="227"/>
      <c r="G20" s="227"/>
      <c r="H20" s="227"/>
      <c r="I20" s="227"/>
      <c r="J20" s="227"/>
      <c r="K20" s="227"/>
      <c r="L20" s="228"/>
    </row>
    <row r="21" spans="1:12" ht="16.350000000000001" customHeight="1">
      <c r="A21" s="241" t="s">
        <v>16</v>
      </c>
      <c r="B21" s="242"/>
      <c r="C21" s="242"/>
      <c r="D21" s="242"/>
      <c r="E21" s="242"/>
      <c r="F21" s="242"/>
      <c r="G21" s="242"/>
      <c r="H21" s="242"/>
      <c r="I21" s="242"/>
      <c r="J21" s="242"/>
      <c r="K21" s="242"/>
      <c r="L21" s="243"/>
    </row>
    <row r="22" spans="1:12" ht="16.350000000000001" customHeight="1">
      <c r="A22" s="226"/>
      <c r="B22" s="227"/>
      <c r="C22" s="227"/>
      <c r="D22" s="227"/>
      <c r="E22" s="227"/>
      <c r="F22" s="227"/>
      <c r="G22" s="227"/>
      <c r="H22" s="227"/>
      <c r="I22" s="227"/>
      <c r="J22" s="227"/>
      <c r="K22" s="227"/>
      <c r="L22" s="228"/>
    </row>
    <row r="23" spans="1:12" ht="16.350000000000001" customHeight="1">
      <c r="A23" s="226" t="s">
        <v>17</v>
      </c>
      <c r="B23" s="227"/>
      <c r="C23" s="227"/>
      <c r="D23" s="227"/>
      <c r="E23" s="227"/>
      <c r="F23" s="227"/>
      <c r="G23" s="227"/>
      <c r="H23" s="227"/>
      <c r="I23" s="227"/>
      <c r="J23" s="227"/>
      <c r="K23" s="227"/>
      <c r="L23" s="228"/>
    </row>
    <row r="24" spans="1:12" ht="16.350000000000001" customHeight="1">
      <c r="A24" s="226"/>
      <c r="B24" s="227"/>
      <c r="C24" s="227"/>
      <c r="D24" s="227"/>
      <c r="E24" s="227"/>
      <c r="F24" s="227"/>
      <c r="G24" s="227"/>
      <c r="H24" s="227"/>
      <c r="I24" s="227"/>
      <c r="J24" s="227"/>
      <c r="K24" s="227"/>
      <c r="L24" s="228"/>
    </row>
    <row r="25" spans="1:12" ht="16.350000000000001" customHeight="1">
      <c r="A25" s="226" t="s">
        <v>18</v>
      </c>
      <c r="B25" s="227"/>
      <c r="C25" s="227"/>
      <c r="D25" s="227"/>
      <c r="E25" s="227"/>
      <c r="F25" s="227"/>
      <c r="G25" s="227"/>
      <c r="H25" s="227"/>
      <c r="I25" s="227"/>
      <c r="J25" s="227"/>
      <c r="K25" s="227"/>
      <c r="L25" s="228"/>
    </row>
    <row r="26" spans="1:12" ht="16.350000000000001" customHeight="1">
      <c r="A26" s="226"/>
      <c r="B26" s="227"/>
      <c r="C26" s="227"/>
      <c r="D26" s="227"/>
      <c r="E26" s="227"/>
      <c r="F26" s="227"/>
      <c r="G26" s="227"/>
      <c r="H26" s="227"/>
      <c r="I26" s="227"/>
      <c r="J26" s="227"/>
      <c r="K26" s="227"/>
      <c r="L26" s="228"/>
    </row>
    <row r="27" spans="1:12" ht="16.350000000000001" customHeight="1">
      <c r="A27" s="226" t="s">
        <v>19</v>
      </c>
      <c r="B27" s="227"/>
      <c r="C27" s="227"/>
      <c r="D27" s="227"/>
      <c r="E27" s="227"/>
      <c r="F27" s="227"/>
      <c r="G27" s="227"/>
      <c r="H27" s="227"/>
      <c r="I27" s="227"/>
      <c r="J27" s="227"/>
      <c r="K27" s="227"/>
      <c r="L27" s="228"/>
    </row>
    <row r="28" spans="1:12" ht="16.350000000000001" customHeight="1">
      <c r="A28" s="226"/>
      <c r="B28" s="227"/>
      <c r="C28" s="227"/>
      <c r="D28" s="227"/>
      <c r="E28" s="227"/>
      <c r="F28" s="227"/>
      <c r="G28" s="227"/>
      <c r="H28" s="227"/>
      <c r="I28" s="227"/>
      <c r="J28" s="227"/>
      <c r="K28" s="227"/>
      <c r="L28" s="228"/>
    </row>
    <row r="29" spans="1:12" ht="16.350000000000001" customHeight="1">
      <c r="A29" s="226" t="s">
        <v>20</v>
      </c>
      <c r="B29" s="227"/>
      <c r="C29" s="227"/>
      <c r="D29" s="227"/>
      <c r="E29" s="227"/>
      <c r="F29" s="227"/>
      <c r="G29" s="227"/>
      <c r="H29" s="227"/>
      <c r="I29" s="227"/>
      <c r="J29" s="227"/>
      <c r="K29" s="227"/>
      <c r="L29" s="228"/>
    </row>
    <row r="30" spans="1:12" ht="16.350000000000001" customHeight="1">
      <c r="A30" s="238"/>
      <c r="B30" s="239"/>
      <c r="C30" s="239"/>
      <c r="D30" s="239"/>
      <c r="E30" s="239"/>
      <c r="F30" s="239"/>
      <c r="G30" s="239"/>
      <c r="H30" s="239"/>
      <c r="I30" s="239"/>
      <c r="J30" s="239"/>
      <c r="K30" s="239"/>
      <c r="L30" s="240"/>
    </row>
    <row r="31" spans="1:12" ht="16.350000000000001" customHeight="1">
      <c r="A31" s="226" t="s">
        <v>21</v>
      </c>
      <c r="B31" s="227"/>
      <c r="C31" s="227"/>
      <c r="D31" s="227"/>
      <c r="E31" s="227"/>
      <c r="F31" s="227"/>
      <c r="G31" s="227"/>
      <c r="H31" s="227"/>
      <c r="I31" s="227"/>
      <c r="J31" s="227"/>
      <c r="K31" s="227"/>
      <c r="L31" s="228"/>
    </row>
    <row r="32" spans="1:12" ht="16.350000000000001" customHeight="1">
      <c r="A32" s="226"/>
      <c r="B32" s="227"/>
      <c r="C32" s="227"/>
      <c r="D32" s="227"/>
      <c r="E32" s="227"/>
      <c r="F32" s="227"/>
      <c r="G32" s="227"/>
      <c r="H32" s="227"/>
      <c r="I32" s="227"/>
      <c r="J32" s="227"/>
      <c r="K32" s="227"/>
      <c r="L32" s="228"/>
    </row>
    <row r="33" spans="1:12" ht="16.350000000000001" customHeight="1">
      <c r="A33" s="226" t="s">
        <v>22</v>
      </c>
      <c r="B33" s="227"/>
      <c r="C33" s="227"/>
      <c r="D33" s="227"/>
      <c r="E33" s="227"/>
      <c r="F33" s="227"/>
      <c r="G33" s="227"/>
      <c r="H33" s="227"/>
      <c r="I33" s="227"/>
      <c r="J33" s="227"/>
      <c r="K33" s="227"/>
      <c r="L33" s="228"/>
    </row>
    <row r="34" spans="1:12" ht="16.350000000000001" customHeight="1">
      <c r="A34" s="226"/>
      <c r="B34" s="227"/>
      <c r="C34" s="227"/>
      <c r="D34" s="227"/>
      <c r="E34" s="227"/>
      <c r="F34" s="227"/>
      <c r="G34" s="227"/>
      <c r="H34" s="227"/>
      <c r="I34" s="227"/>
      <c r="J34" s="227"/>
      <c r="K34" s="227"/>
      <c r="L34" s="228"/>
    </row>
    <row r="35" spans="1:12" ht="16.350000000000001" customHeight="1">
      <c r="A35" s="226" t="s">
        <v>23</v>
      </c>
      <c r="B35" s="227"/>
      <c r="C35" s="227"/>
      <c r="D35" s="227"/>
      <c r="E35" s="227"/>
      <c r="F35" s="227"/>
      <c r="G35" s="227"/>
      <c r="H35" s="227"/>
      <c r="I35" s="227"/>
      <c r="J35" s="227"/>
      <c r="K35" s="227"/>
      <c r="L35" s="228"/>
    </row>
    <row r="36" spans="1:12" ht="16.350000000000001" customHeight="1">
      <c r="A36" s="226"/>
      <c r="B36" s="227"/>
      <c r="C36" s="227"/>
      <c r="D36" s="227"/>
      <c r="E36" s="227"/>
      <c r="F36" s="227"/>
      <c r="G36" s="227"/>
      <c r="H36" s="227"/>
      <c r="I36" s="227"/>
      <c r="J36" s="227"/>
      <c r="K36" s="227"/>
      <c r="L36" s="228"/>
    </row>
    <row r="37" spans="1:12" ht="16.350000000000001" customHeight="1">
      <c r="A37" s="226" t="s">
        <v>24</v>
      </c>
      <c r="B37" s="227"/>
      <c r="C37" s="227"/>
      <c r="D37" s="227"/>
      <c r="E37" s="227"/>
      <c r="F37" s="227"/>
      <c r="G37" s="227"/>
      <c r="H37" s="227"/>
      <c r="I37" s="227"/>
      <c r="J37" s="227"/>
      <c r="K37" s="227"/>
      <c r="L37" s="228"/>
    </row>
    <row r="38" spans="1:12" ht="16.350000000000001" customHeight="1">
      <c r="A38" s="226"/>
      <c r="B38" s="227"/>
      <c r="C38" s="227"/>
      <c r="D38" s="227"/>
      <c r="E38" s="227"/>
      <c r="F38" s="227"/>
      <c r="G38" s="227"/>
      <c r="H38" s="227"/>
      <c r="I38" s="227"/>
      <c r="J38" s="227"/>
      <c r="K38" s="227"/>
      <c r="L38" s="228"/>
    </row>
    <row r="39" spans="1:12" ht="16.350000000000001" customHeight="1">
      <c r="A39" s="226" t="s">
        <v>25</v>
      </c>
      <c r="B39" s="227"/>
      <c r="C39" s="227"/>
      <c r="D39" s="227"/>
      <c r="E39" s="227"/>
      <c r="F39" s="227"/>
      <c r="G39" s="227"/>
      <c r="H39" s="227"/>
      <c r="I39" s="227"/>
      <c r="J39" s="227"/>
      <c r="K39" s="227"/>
      <c r="L39" s="228"/>
    </row>
    <row r="40" spans="1:12" ht="16.350000000000001" customHeight="1">
      <c r="A40" s="226"/>
      <c r="B40" s="227"/>
      <c r="C40" s="227"/>
      <c r="D40" s="227"/>
      <c r="E40" s="227"/>
      <c r="F40" s="227"/>
      <c r="G40" s="227"/>
      <c r="H40" s="227"/>
      <c r="I40" s="227"/>
      <c r="J40" s="227"/>
      <c r="K40" s="227"/>
      <c r="L40" s="228"/>
    </row>
    <row r="41" spans="1:12" ht="16.350000000000001" customHeight="1">
      <c r="A41" s="226" t="s">
        <v>26</v>
      </c>
      <c r="B41" s="227"/>
      <c r="C41" s="227"/>
      <c r="D41" s="227"/>
      <c r="E41" s="227"/>
      <c r="F41" s="227"/>
      <c r="G41" s="227"/>
      <c r="H41" s="227"/>
      <c r="I41" s="227"/>
      <c r="J41" s="227"/>
      <c r="K41" s="227"/>
      <c r="L41" s="228"/>
    </row>
    <row r="42" spans="1:12" ht="16.350000000000001" customHeight="1">
      <c r="A42" s="226"/>
      <c r="B42" s="227"/>
      <c r="C42" s="227"/>
      <c r="D42" s="227"/>
      <c r="E42" s="227"/>
      <c r="F42" s="227"/>
      <c r="G42" s="227"/>
      <c r="H42" s="227"/>
      <c r="I42" s="227"/>
      <c r="J42" s="227"/>
      <c r="K42" s="227"/>
      <c r="L42" s="228"/>
    </row>
    <row r="43" spans="1:12" ht="16.350000000000001" customHeight="1">
      <c r="A43" s="226" t="s">
        <v>27</v>
      </c>
      <c r="B43" s="227"/>
      <c r="C43" s="227"/>
      <c r="D43" s="227"/>
      <c r="E43" s="227"/>
      <c r="F43" s="227"/>
      <c r="G43" s="227"/>
      <c r="H43" s="227"/>
      <c r="I43" s="227"/>
      <c r="J43" s="227"/>
      <c r="K43" s="227"/>
      <c r="L43" s="228"/>
    </row>
    <row r="44" spans="1:12" ht="16.350000000000001" customHeight="1">
      <c r="A44" s="226"/>
      <c r="B44" s="227"/>
      <c r="C44" s="227"/>
      <c r="D44" s="227"/>
      <c r="E44" s="227"/>
      <c r="F44" s="227"/>
      <c r="G44" s="227"/>
      <c r="H44" s="227"/>
      <c r="I44" s="227"/>
      <c r="J44" s="227"/>
      <c r="K44" s="227"/>
      <c r="L44" s="228"/>
    </row>
    <row r="45" spans="1:12" ht="16.350000000000001" customHeight="1">
      <c r="A45" s="226" t="s">
        <v>28</v>
      </c>
      <c r="B45" s="227"/>
      <c r="C45" s="227"/>
      <c r="D45" s="227"/>
      <c r="E45" s="227"/>
      <c r="F45" s="227"/>
      <c r="G45" s="227"/>
      <c r="H45" s="227"/>
      <c r="I45" s="227"/>
      <c r="J45" s="227"/>
      <c r="K45" s="227"/>
      <c r="L45" s="228"/>
    </row>
    <row r="46" spans="1:12" ht="16.350000000000001" customHeight="1">
      <c r="A46" s="226"/>
      <c r="B46" s="227"/>
      <c r="C46" s="227"/>
      <c r="D46" s="227"/>
      <c r="E46" s="227"/>
      <c r="F46" s="227"/>
      <c r="G46" s="227"/>
      <c r="H46" s="227"/>
      <c r="I46" s="227"/>
      <c r="J46" s="227"/>
      <c r="K46" s="227"/>
      <c r="L46" s="228"/>
    </row>
    <row r="47" spans="1:12" ht="16.350000000000001" customHeight="1">
      <c r="A47" s="226" t="s">
        <v>29</v>
      </c>
      <c r="B47" s="227"/>
      <c r="C47" s="227"/>
      <c r="D47" s="227"/>
      <c r="E47" s="227"/>
      <c r="F47" s="227"/>
      <c r="G47" s="227"/>
      <c r="H47" s="227"/>
      <c r="I47" s="227"/>
      <c r="J47" s="227"/>
      <c r="K47" s="227"/>
      <c r="L47" s="228"/>
    </row>
    <row r="48" spans="1:12" ht="16.350000000000001" customHeight="1">
      <c r="A48" s="226" t="s">
        <v>30</v>
      </c>
      <c r="B48" s="227"/>
      <c r="C48" s="227"/>
      <c r="D48" s="227"/>
      <c r="E48" s="227"/>
      <c r="F48" s="227"/>
      <c r="G48" s="227"/>
      <c r="H48" s="227"/>
      <c r="I48" s="227"/>
      <c r="J48" s="227"/>
      <c r="K48" s="227"/>
      <c r="L48" s="228"/>
    </row>
    <row r="49" spans="1:12" ht="16.350000000000001" customHeight="1">
      <c r="A49" s="226"/>
      <c r="B49" s="227"/>
      <c r="C49" s="227"/>
      <c r="D49" s="227"/>
      <c r="E49" s="227"/>
      <c r="F49" s="227"/>
      <c r="G49" s="227"/>
      <c r="H49" s="227"/>
      <c r="I49" s="227"/>
      <c r="J49" s="227"/>
      <c r="K49" s="227"/>
      <c r="L49" s="228"/>
    </row>
    <row r="50" spans="1:12" ht="16.350000000000001" customHeight="1">
      <c r="A50" s="226" t="s">
        <v>31</v>
      </c>
      <c r="B50" s="227"/>
      <c r="C50" s="227"/>
      <c r="D50" s="227"/>
      <c r="E50" s="227"/>
      <c r="F50" s="227"/>
      <c r="G50" s="227"/>
      <c r="H50" s="227"/>
      <c r="I50" s="227"/>
      <c r="J50" s="227"/>
      <c r="K50" s="227"/>
      <c r="L50" s="228"/>
    </row>
    <row r="51" spans="1:12" ht="16.350000000000001" customHeight="1">
      <c r="A51" s="226"/>
      <c r="B51" s="227"/>
      <c r="C51" s="227"/>
      <c r="D51" s="227"/>
      <c r="E51" s="227"/>
      <c r="F51" s="227"/>
      <c r="G51" s="227"/>
      <c r="H51" s="227"/>
      <c r="I51" s="227"/>
      <c r="J51" s="227"/>
      <c r="K51" s="227"/>
      <c r="L51" s="228"/>
    </row>
    <row r="52" spans="1:12" ht="16.350000000000001" customHeight="1">
      <c r="A52" s="226" t="s">
        <v>32</v>
      </c>
      <c r="B52" s="227"/>
      <c r="C52" s="227"/>
      <c r="D52" s="227"/>
      <c r="E52" s="227"/>
      <c r="F52" s="227"/>
      <c r="G52" s="227"/>
      <c r="H52" s="227"/>
      <c r="I52" s="227"/>
      <c r="J52" s="227"/>
      <c r="K52" s="227"/>
      <c r="L52" s="228"/>
    </row>
    <row r="53" spans="1:12" ht="16.350000000000001" customHeight="1">
      <c r="A53" s="226"/>
      <c r="B53" s="227"/>
      <c r="C53" s="227"/>
      <c r="D53" s="227"/>
      <c r="E53" s="227"/>
      <c r="F53" s="227"/>
      <c r="G53" s="227"/>
      <c r="H53" s="227"/>
      <c r="I53" s="227"/>
      <c r="J53" s="227"/>
      <c r="K53" s="227"/>
      <c r="L53" s="228"/>
    </row>
    <row r="54" spans="1:12" ht="16.350000000000001" customHeight="1">
      <c r="A54" s="226" t="s">
        <v>33</v>
      </c>
      <c r="B54" s="227"/>
      <c r="C54" s="227"/>
      <c r="D54" s="227"/>
      <c r="E54" s="227"/>
      <c r="F54" s="227"/>
      <c r="G54" s="227"/>
      <c r="H54" s="227"/>
      <c r="I54" s="227"/>
      <c r="J54" s="227"/>
      <c r="K54" s="227"/>
      <c r="L54" s="228"/>
    </row>
    <row r="55" spans="1:12" ht="16.350000000000001" customHeight="1">
      <c r="A55" s="226"/>
      <c r="B55" s="227"/>
      <c r="C55" s="227"/>
      <c r="D55" s="227"/>
      <c r="E55" s="227"/>
      <c r="F55" s="227"/>
      <c r="G55" s="227"/>
      <c r="H55" s="227"/>
      <c r="I55" s="227"/>
      <c r="J55" s="227"/>
      <c r="K55" s="227"/>
      <c r="L55" s="228"/>
    </row>
    <row r="56" spans="1:12" ht="16.350000000000001" customHeight="1">
      <c r="A56" s="226" t="s">
        <v>34</v>
      </c>
      <c r="B56" s="227"/>
      <c r="C56" s="227"/>
      <c r="D56" s="227"/>
      <c r="E56" s="227"/>
      <c r="F56" s="227"/>
      <c r="G56" s="227"/>
      <c r="H56" s="227"/>
      <c r="I56" s="227"/>
      <c r="J56" s="227"/>
      <c r="K56" s="227"/>
      <c r="L56" s="228"/>
    </row>
    <row r="57" spans="1:12" ht="16.350000000000001" customHeight="1">
      <c r="A57" s="226"/>
      <c r="B57" s="227"/>
      <c r="C57" s="227"/>
      <c r="D57" s="227"/>
      <c r="E57" s="227"/>
      <c r="F57" s="227"/>
      <c r="G57" s="227"/>
      <c r="H57" s="227"/>
      <c r="I57" s="227"/>
      <c r="J57" s="227"/>
      <c r="K57" s="227"/>
      <c r="L57" s="228"/>
    </row>
    <row r="58" spans="1:12" ht="16.350000000000001" customHeight="1">
      <c r="A58" s="226" t="s">
        <v>35</v>
      </c>
      <c r="B58" s="227"/>
      <c r="C58" s="227"/>
      <c r="D58" s="227"/>
      <c r="E58" s="227"/>
      <c r="F58" s="227"/>
      <c r="G58" s="227"/>
      <c r="H58" s="227"/>
      <c r="I58" s="227"/>
      <c r="J58" s="227"/>
      <c r="K58" s="227"/>
      <c r="L58" s="228"/>
    </row>
    <row r="59" spans="1:12" ht="16.350000000000001" customHeight="1">
      <c r="A59" s="226"/>
      <c r="B59" s="227"/>
      <c r="C59" s="227"/>
      <c r="D59" s="227"/>
      <c r="E59" s="227"/>
      <c r="F59" s="227"/>
      <c r="G59" s="227"/>
      <c r="H59" s="227"/>
      <c r="I59" s="227"/>
      <c r="J59" s="227"/>
      <c r="K59" s="227"/>
      <c r="L59" s="228"/>
    </row>
    <row r="60" spans="1:12" ht="16.350000000000001" customHeight="1">
      <c r="A60" s="226" t="s">
        <v>36</v>
      </c>
      <c r="B60" s="227"/>
      <c r="C60" s="227"/>
      <c r="D60" s="227"/>
      <c r="E60" s="227"/>
      <c r="F60" s="227"/>
      <c r="G60" s="227"/>
      <c r="H60" s="227"/>
      <c r="I60" s="227"/>
      <c r="J60" s="227"/>
      <c r="K60" s="227"/>
      <c r="L60" s="228"/>
    </row>
    <row r="61" spans="1:12" ht="16.350000000000001" customHeight="1">
      <c r="A61" s="226"/>
      <c r="B61" s="227"/>
      <c r="C61" s="227"/>
      <c r="D61" s="227"/>
      <c r="E61" s="227"/>
      <c r="F61" s="227"/>
      <c r="G61" s="227"/>
      <c r="H61" s="227"/>
      <c r="I61" s="227"/>
      <c r="J61" s="227"/>
      <c r="K61" s="227"/>
      <c r="L61" s="228"/>
    </row>
    <row r="62" spans="1:12" ht="16.350000000000001" customHeight="1">
      <c r="A62" s="226" t="s">
        <v>37</v>
      </c>
      <c r="B62" s="227"/>
      <c r="C62" s="227"/>
      <c r="D62" s="227"/>
      <c r="E62" s="227"/>
      <c r="F62" s="227"/>
      <c r="G62" s="227"/>
      <c r="H62" s="227"/>
      <c r="I62" s="227"/>
      <c r="J62" s="227"/>
      <c r="K62" s="227"/>
      <c r="L62" s="228"/>
    </row>
    <row r="63" spans="1:12" ht="16.350000000000001" customHeight="1">
      <c r="A63" s="226"/>
      <c r="B63" s="227"/>
      <c r="C63" s="227"/>
      <c r="D63" s="227"/>
      <c r="E63" s="227"/>
      <c r="F63" s="227"/>
      <c r="G63" s="227"/>
      <c r="H63" s="227"/>
      <c r="I63" s="227"/>
      <c r="J63" s="227"/>
      <c r="K63" s="227"/>
      <c r="L63" s="228"/>
    </row>
    <row r="64" spans="1:12" ht="16.350000000000001" customHeight="1">
      <c r="A64" s="226" t="s">
        <v>38</v>
      </c>
      <c r="B64" s="227"/>
      <c r="C64" s="227"/>
      <c r="D64" s="227"/>
      <c r="E64" s="227"/>
      <c r="F64" s="227"/>
      <c r="G64" s="227"/>
      <c r="H64" s="227"/>
      <c r="I64" s="227"/>
      <c r="J64" s="227"/>
      <c r="K64" s="227"/>
      <c r="L64" s="228"/>
    </row>
    <row r="65" spans="1:12" ht="16.350000000000001" customHeight="1">
      <c r="A65" s="226"/>
      <c r="B65" s="227"/>
      <c r="C65" s="227"/>
      <c r="D65" s="227"/>
      <c r="E65" s="227"/>
      <c r="F65" s="227"/>
      <c r="G65" s="227"/>
      <c r="H65" s="227"/>
      <c r="I65" s="227"/>
      <c r="J65" s="227"/>
      <c r="K65" s="227"/>
      <c r="L65" s="228"/>
    </row>
    <row r="66" spans="1:12" ht="16.350000000000001" customHeight="1">
      <c r="A66" s="226" t="s">
        <v>39</v>
      </c>
      <c r="B66" s="227"/>
      <c r="C66" s="227"/>
      <c r="D66" s="227"/>
      <c r="E66" s="227"/>
      <c r="F66" s="227"/>
      <c r="G66" s="227"/>
      <c r="H66" s="227"/>
      <c r="I66" s="227"/>
      <c r="J66" s="227"/>
      <c r="K66" s="227"/>
      <c r="L66" s="228"/>
    </row>
    <row r="67" spans="1:12" ht="16.350000000000001" customHeight="1">
      <c r="A67" s="226"/>
      <c r="B67" s="227"/>
      <c r="C67" s="227"/>
      <c r="D67" s="227"/>
      <c r="E67" s="227"/>
      <c r="F67" s="227"/>
      <c r="G67" s="227"/>
      <c r="H67" s="227"/>
      <c r="I67" s="227"/>
      <c r="J67" s="227"/>
      <c r="K67" s="227"/>
      <c r="L67" s="228"/>
    </row>
    <row r="68" spans="1:12" ht="15.75" thickBot="1">
      <c r="A68" s="229"/>
      <c r="B68" s="230"/>
      <c r="C68" s="230"/>
      <c r="D68" s="230"/>
      <c r="E68" s="230"/>
      <c r="F68" s="230"/>
      <c r="G68" s="230"/>
      <c r="H68" s="230"/>
      <c r="I68" s="230"/>
      <c r="J68" s="230"/>
      <c r="K68" s="230"/>
      <c r="L68" s="231"/>
    </row>
  </sheetData>
  <mergeCells count="71">
    <mergeCell ref="A11:L11"/>
    <mergeCell ref="A9:L10"/>
    <mergeCell ref="A1:L1"/>
    <mergeCell ref="B2:D2"/>
    <mergeCell ref="F2:H2"/>
    <mergeCell ref="B3:D3"/>
    <mergeCell ref="F3:H3"/>
    <mergeCell ref="B4:D4"/>
    <mergeCell ref="F4:H4"/>
    <mergeCell ref="I2:L4"/>
    <mergeCell ref="A12:L12"/>
    <mergeCell ref="A13:L13"/>
    <mergeCell ref="A14:L14"/>
    <mergeCell ref="A15:L15"/>
    <mergeCell ref="A16:L16"/>
    <mergeCell ref="A17:L17"/>
    <mergeCell ref="A18:L18"/>
    <mergeCell ref="A19:L19"/>
    <mergeCell ref="A20:L20"/>
    <mergeCell ref="A21:L21"/>
    <mergeCell ref="A22:L22"/>
    <mergeCell ref="A23:L23"/>
    <mergeCell ref="A24:L24"/>
    <mergeCell ref="A25:L25"/>
    <mergeCell ref="A26:L26"/>
    <mergeCell ref="A27:L27"/>
    <mergeCell ref="A28:L28"/>
    <mergeCell ref="A29:L29"/>
    <mergeCell ref="A30:L30"/>
    <mergeCell ref="A31:L31"/>
    <mergeCell ref="A32:L32"/>
    <mergeCell ref="A33:L33"/>
    <mergeCell ref="A34:L34"/>
    <mergeCell ref="A35:L35"/>
    <mergeCell ref="A36:L36"/>
    <mergeCell ref="A37:L37"/>
    <mergeCell ref="A38:L38"/>
    <mergeCell ref="A39:L39"/>
    <mergeCell ref="A40:L40"/>
    <mergeCell ref="A41:L41"/>
    <mergeCell ref="A42:L42"/>
    <mergeCell ref="A43:L43"/>
    <mergeCell ref="A44:L44"/>
    <mergeCell ref="A45:L45"/>
    <mergeCell ref="A46:L46"/>
    <mergeCell ref="A47:L47"/>
    <mergeCell ref="A48:L48"/>
    <mergeCell ref="A49:L49"/>
    <mergeCell ref="A50:L50"/>
    <mergeCell ref="A51:L51"/>
    <mergeCell ref="A52:L52"/>
    <mergeCell ref="A53:L53"/>
    <mergeCell ref="A54:L54"/>
    <mergeCell ref="A55:L55"/>
    <mergeCell ref="A56:L56"/>
    <mergeCell ref="A67:L67"/>
    <mergeCell ref="A68:L68"/>
    <mergeCell ref="A5:L5"/>
    <mergeCell ref="A6:L6"/>
    <mergeCell ref="A7:L7"/>
    <mergeCell ref="A8:L8"/>
    <mergeCell ref="A62:L62"/>
    <mergeCell ref="A63:L63"/>
    <mergeCell ref="A64:L64"/>
    <mergeCell ref="A65:L65"/>
    <mergeCell ref="A66:L66"/>
    <mergeCell ref="A57:L57"/>
    <mergeCell ref="A58:L58"/>
    <mergeCell ref="A59:L59"/>
    <mergeCell ref="A60:L60"/>
    <mergeCell ref="A61:L61"/>
  </mergeCells>
  <pageMargins left="0.75" right="0.75" top="1" bottom="1" header="0.5" footer="0.5"/>
  <pageSetup paperSize="9" scale="5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A90F-BFC0-B14D-8D5E-78E26112CB59}">
  <sheetPr codeName="Sheet11">
    <tabColor theme="7" tint="-0.249977111117893"/>
    <pageSetUpPr fitToPage="1"/>
  </sheetPr>
  <dimension ref="A1:K130"/>
  <sheetViews>
    <sheetView showGridLines="0" view="pageBreakPreview" zoomScale="70" zoomScaleNormal="80" zoomScaleSheetLayoutView="70" workbookViewId="0">
      <selection activeCell="M25" sqref="M25"/>
    </sheetView>
  </sheetViews>
  <sheetFormatPr defaultColWidth="8.85546875" defaultRowHeight="15"/>
  <cols>
    <col min="1" max="1" width="13.7109375" customWidth="1"/>
    <col min="2" max="2" width="78.85546875" customWidth="1"/>
    <col min="3" max="3" width="16.7109375" customWidth="1"/>
    <col min="4" max="9" width="12" customWidth="1"/>
    <col min="10" max="10" width="59.42578125" customWidth="1"/>
  </cols>
  <sheetData>
    <row r="1" spans="1:10" ht="9.9499999999999993" customHeight="1" thickBot="1">
      <c r="A1" s="9"/>
      <c r="B1" s="9"/>
      <c r="C1" s="9"/>
      <c r="D1" s="9"/>
      <c r="E1" s="9"/>
      <c r="F1" s="9"/>
      <c r="G1" s="9"/>
      <c r="H1" s="9"/>
      <c r="I1" s="9"/>
      <c r="J1" s="9"/>
    </row>
    <row r="2" spans="1:10" ht="38.1" customHeight="1">
      <c r="A2" s="115" t="s">
        <v>1</v>
      </c>
      <c r="B2" s="116" t="str">
        <f>'SIZE SPEC'!C2</f>
        <v>LS RETRO FOOTBALL TOP</v>
      </c>
      <c r="C2" s="115" t="s">
        <v>68</v>
      </c>
      <c r="D2" s="637" t="s">
        <v>143</v>
      </c>
      <c r="E2" s="637"/>
      <c r="F2" s="637"/>
      <c r="G2" s="637"/>
      <c r="H2" s="637"/>
      <c r="I2" s="638"/>
      <c r="J2" s="302"/>
    </row>
    <row r="3" spans="1:10" ht="15" customHeight="1">
      <c r="A3" s="117" t="s">
        <v>3</v>
      </c>
      <c r="B3" s="118">
        <v>0</v>
      </c>
      <c r="C3" s="119" t="s">
        <v>144</v>
      </c>
      <c r="D3" s="632"/>
      <c r="E3" s="633"/>
      <c r="F3" s="633"/>
      <c r="G3" s="633"/>
      <c r="H3" s="633"/>
      <c r="I3" s="634"/>
      <c r="J3" s="326"/>
    </row>
    <row r="4" spans="1:10" ht="15" customHeight="1">
      <c r="A4" s="117" t="s">
        <v>71</v>
      </c>
      <c r="B4" s="118">
        <v>0</v>
      </c>
      <c r="C4" s="119" t="s">
        <v>73</v>
      </c>
      <c r="D4" s="639"/>
      <c r="E4" s="640"/>
      <c r="F4" s="640"/>
      <c r="G4" s="640"/>
      <c r="H4" s="640"/>
      <c r="I4" s="641"/>
      <c r="J4" s="326"/>
    </row>
    <row r="5" spans="1:10" ht="15" customHeight="1">
      <c r="A5" s="117" t="s">
        <v>48</v>
      </c>
      <c r="B5" s="118">
        <v>0</v>
      </c>
      <c r="C5" s="119" t="s">
        <v>2</v>
      </c>
      <c r="D5" s="639" t="str">
        <f>'SIZE SPEC'!E4</f>
        <v>XXS-4XL</v>
      </c>
      <c r="E5" s="640"/>
      <c r="F5" s="640"/>
      <c r="G5" s="640"/>
      <c r="H5" s="640"/>
      <c r="I5" s="641"/>
      <c r="J5" s="326"/>
    </row>
    <row r="6" spans="1:10" ht="15" customHeight="1" thickBot="1">
      <c r="A6" s="121" t="s">
        <v>46</v>
      </c>
      <c r="B6" s="122"/>
      <c r="C6" s="123" t="s">
        <v>4</v>
      </c>
      <c r="D6" s="523" t="str">
        <f>'SIZE SPEC'!E5</f>
        <v>RJ5L</v>
      </c>
      <c r="E6" s="523"/>
      <c r="F6" s="524"/>
      <c r="G6" s="123" t="s">
        <v>75</v>
      </c>
      <c r="H6" s="383"/>
      <c r="I6" s="384"/>
      <c r="J6" s="305"/>
    </row>
    <row r="7" spans="1:10" ht="15" customHeight="1" thickBot="1">
      <c r="A7" s="542" t="s">
        <v>76</v>
      </c>
      <c r="B7" s="635"/>
      <c r="C7" s="389" t="s">
        <v>77</v>
      </c>
      <c r="D7" s="636" t="s">
        <v>57</v>
      </c>
      <c r="E7" s="393" t="s">
        <v>78</v>
      </c>
      <c r="F7" s="395" t="s">
        <v>79</v>
      </c>
      <c r="G7" s="636" t="s">
        <v>58</v>
      </c>
      <c r="H7" s="393" t="s">
        <v>78</v>
      </c>
      <c r="I7" s="395" t="s">
        <v>79</v>
      </c>
      <c r="J7" s="385" t="s">
        <v>51</v>
      </c>
    </row>
    <row r="8" spans="1:10" ht="12" customHeight="1" thickBot="1">
      <c r="A8" s="19" t="s">
        <v>52</v>
      </c>
      <c r="B8" s="20" t="s">
        <v>53</v>
      </c>
      <c r="C8" s="390"/>
      <c r="D8" s="545"/>
      <c r="E8" s="394"/>
      <c r="F8" s="396"/>
      <c r="G8" s="545"/>
      <c r="H8" s="394"/>
      <c r="I8" s="396"/>
      <c r="J8" s="386"/>
    </row>
    <row r="9" spans="1:10" ht="20.100000000000001" customHeight="1">
      <c r="A9" s="131" t="str">
        <f>'SIZE SPEC'!A10</f>
        <v>A001</v>
      </c>
      <c r="B9" s="36" t="str">
        <f>'SIZE SPEC'!C10</f>
        <v>CHEST WIDTH - FROM 2.5CM UNDER ARMHOLE PT</v>
      </c>
      <c r="C9" s="16">
        <f>'SIZE SPEC'!Q10</f>
        <v>1.25</v>
      </c>
      <c r="D9" s="14">
        <f>'SIZE SPEC'!$G10</f>
        <v>59.5</v>
      </c>
      <c r="E9" s="1"/>
      <c r="F9" s="43">
        <f>E9-D9</f>
        <v>-59.5</v>
      </c>
      <c r="G9" s="14">
        <f>'SIZE SPEC'!$H10</f>
        <v>62.5</v>
      </c>
      <c r="H9" s="1"/>
      <c r="I9" s="43">
        <f>H9-G9</f>
        <v>-62.5</v>
      </c>
      <c r="J9" s="66"/>
    </row>
    <row r="10" spans="1:10" ht="20.100000000000001" customHeight="1">
      <c r="A10" s="131" t="str">
        <f>'SIZE SPEC'!A11</f>
        <v>A002</v>
      </c>
      <c r="B10" s="36" t="str">
        <f>'SIZE SPEC'!C11</f>
        <v>HEM WIDTH - RELAXED - AT BOTTOM EDGE</v>
      </c>
      <c r="C10" s="16">
        <f>'SIZE SPEC'!Q11</f>
        <v>1.25</v>
      </c>
      <c r="D10" s="14">
        <f>'SIZE SPEC'!$G11</f>
        <v>59.5</v>
      </c>
      <c r="E10" s="1"/>
      <c r="F10" s="43">
        <f t="shared" ref="F10:F27" si="0">E10-D10</f>
        <v>-59.5</v>
      </c>
      <c r="G10" s="14">
        <f>'SIZE SPEC'!$H11</f>
        <v>62.5</v>
      </c>
      <c r="H10" s="1"/>
      <c r="I10" s="43">
        <f t="shared" ref="I10:I27" si="1">H10-G10</f>
        <v>-62.5</v>
      </c>
      <c r="J10" s="41"/>
    </row>
    <row r="11" spans="1:10" ht="20.100000000000001" customHeight="1">
      <c r="A11" s="131" t="str">
        <f>'SIZE SPEC'!A12</f>
        <v>A008</v>
      </c>
      <c r="B11" s="36" t="str">
        <f>'SIZE SPEC'!C12</f>
        <v>BODY LENGTH - FROM SNP TO HEM EDGE</v>
      </c>
      <c r="C11" s="16">
        <f>'SIZE SPEC'!Q12</f>
        <v>0.5</v>
      </c>
      <c r="D11" s="14">
        <f>'SIZE SPEC'!$G12</f>
        <v>73</v>
      </c>
      <c r="E11" s="1"/>
      <c r="F11" s="43">
        <f t="shared" si="0"/>
        <v>-73</v>
      </c>
      <c r="G11" s="14">
        <f>'SIZE SPEC'!$H12</f>
        <v>74.5</v>
      </c>
      <c r="H11" s="1"/>
      <c r="I11" s="43">
        <f t="shared" si="1"/>
        <v>-74.5</v>
      </c>
      <c r="J11" s="41"/>
    </row>
    <row r="12" spans="1:10" ht="20.100000000000001" customHeight="1">
      <c r="A12" s="131" t="str">
        <f>'SIZE SPEC'!A13</f>
        <v>A008</v>
      </c>
      <c r="B12" s="36" t="str">
        <f>'SIZE SPEC'!C13</f>
        <v>BODY LENGTH - FROM SNP TO HEM EDGE</v>
      </c>
      <c r="C12" s="16">
        <f>'SIZE SPEC'!Q13</f>
        <v>0.5</v>
      </c>
      <c r="D12" s="14">
        <f>'SIZE SPEC'!$G13</f>
        <v>73</v>
      </c>
      <c r="E12" s="1"/>
      <c r="F12" s="43">
        <f t="shared" si="0"/>
        <v>-73</v>
      </c>
      <c r="G12" s="14">
        <f>'SIZE SPEC'!$H13</f>
        <v>74.5</v>
      </c>
      <c r="H12" s="1"/>
      <c r="I12" s="43">
        <f t="shared" si="1"/>
        <v>-74.5</v>
      </c>
      <c r="J12" s="41"/>
    </row>
    <row r="13" spans="1:10" ht="20.100000000000001" customHeight="1">
      <c r="A13" s="131" t="str">
        <f>'SIZE SPEC'!A14</f>
        <v>A010</v>
      </c>
      <c r="B13" s="36" t="str">
        <f>'SIZE SPEC'!C14</f>
        <v>HEM TRIM DEPTH - FROM HEM SEAM TO HEM EDGE</v>
      </c>
      <c r="C13" s="16">
        <f>'SIZE SPEC'!Q14</f>
        <v>0.3</v>
      </c>
      <c r="D13" s="14">
        <f>'SIZE SPEC'!$G14</f>
        <v>2</v>
      </c>
      <c r="E13" s="1"/>
      <c r="F13" s="43">
        <f t="shared" si="0"/>
        <v>-2</v>
      </c>
      <c r="G13" s="14">
        <f>'SIZE SPEC'!$H14</f>
        <v>2</v>
      </c>
      <c r="H13" s="1"/>
      <c r="I13" s="43">
        <f t="shared" si="1"/>
        <v>-2</v>
      </c>
      <c r="J13" s="41"/>
    </row>
    <row r="14" spans="1:10" ht="20.100000000000001" customHeight="1">
      <c r="A14" s="131" t="str">
        <f>'SIZE SPEC'!A15</f>
        <v>A011</v>
      </c>
      <c r="B14" s="36" t="str">
        <f>'SIZE SPEC'!C15</f>
        <v>BACK NECK WIDTH - FROM SNP TO SNP - SEAM TO SEAM</v>
      </c>
      <c r="C14" s="16">
        <f>'SIZE SPEC'!Q15</f>
        <v>0.3</v>
      </c>
      <c r="D14" s="14">
        <f>'SIZE SPEC'!$G15</f>
        <v>18.2</v>
      </c>
      <c r="E14" s="1"/>
      <c r="F14" s="43">
        <f t="shared" si="0"/>
        <v>-18.2</v>
      </c>
      <c r="G14" s="14">
        <f>'SIZE SPEC'!$H15</f>
        <v>19</v>
      </c>
      <c r="H14" s="1"/>
      <c r="I14" s="43">
        <f t="shared" si="1"/>
        <v>-19</v>
      </c>
      <c r="J14" s="41"/>
    </row>
    <row r="15" spans="1:10" ht="20.100000000000001" customHeight="1">
      <c r="A15" s="131" t="str">
        <f>'SIZE SPEC'!A16</f>
        <v>A012</v>
      </c>
      <c r="B15" s="36" t="str">
        <f>'SIZE SPEC'!C16</f>
        <v>FRONT NECK DROP - FROM SNP TO SEAM</v>
      </c>
      <c r="C15" s="16">
        <f>'SIZE SPEC'!Q16</f>
        <v>0.3</v>
      </c>
      <c r="D15" s="14">
        <f>'SIZE SPEC'!$G16</f>
        <v>13</v>
      </c>
      <c r="E15" s="1"/>
      <c r="F15" s="43">
        <f t="shared" si="0"/>
        <v>-13</v>
      </c>
      <c r="G15" s="14">
        <f>'SIZE SPEC'!$H16</f>
        <v>13.5</v>
      </c>
      <c r="H15" s="1"/>
      <c r="I15" s="43">
        <f t="shared" si="1"/>
        <v>-13.5</v>
      </c>
      <c r="J15" s="41"/>
    </row>
    <row r="16" spans="1:10" ht="20.100000000000001" customHeight="1">
      <c r="A16" s="131" t="str">
        <f>'SIZE SPEC'!A17</f>
        <v>A013</v>
      </c>
      <c r="B16" s="36" t="str">
        <f>'SIZE SPEC'!C17</f>
        <v>BACK NECK DROP - FROM SNP TO SEAM</v>
      </c>
      <c r="C16" s="16">
        <f>'SIZE SPEC'!Q17</f>
        <v>0.3</v>
      </c>
      <c r="D16" s="14">
        <f>'SIZE SPEC'!$G17</f>
        <v>2</v>
      </c>
      <c r="E16" s="1"/>
      <c r="F16" s="43">
        <f t="shared" si="0"/>
        <v>-2</v>
      </c>
      <c r="G16" s="14">
        <f>'SIZE SPEC'!$H17</f>
        <v>2</v>
      </c>
      <c r="H16" s="1"/>
      <c r="I16" s="43">
        <f t="shared" si="1"/>
        <v>-2</v>
      </c>
      <c r="J16" s="41"/>
    </row>
    <row r="17" spans="1:10" ht="20.100000000000001" customHeight="1">
      <c r="A17" s="131" t="str">
        <f>'SIZE SPEC'!A18</f>
        <v>A014</v>
      </c>
      <c r="B17" s="36" t="str">
        <f>'SIZE SPEC'!C18</f>
        <v>COLLAR DEPTH - AT CB</v>
      </c>
      <c r="C17" s="16">
        <f>'SIZE SPEC'!Q18</f>
        <v>0.2</v>
      </c>
      <c r="D17" s="14">
        <f>'SIZE SPEC'!$G18</f>
        <v>8</v>
      </c>
      <c r="E17" s="1"/>
      <c r="F17" s="43">
        <f t="shared" si="0"/>
        <v>-8</v>
      </c>
      <c r="G17" s="14">
        <f>'SIZE SPEC'!$H18</f>
        <v>8</v>
      </c>
      <c r="H17" s="1"/>
      <c r="I17" s="43">
        <f t="shared" si="1"/>
        <v>-8</v>
      </c>
      <c r="J17" s="41"/>
    </row>
    <row r="18" spans="1:10" ht="20.100000000000001" customHeight="1">
      <c r="A18" s="131" t="str">
        <f>'SIZE SPEC'!A21</f>
        <v>A020</v>
      </c>
      <c r="B18" s="36" t="str">
        <f>'SIZE SPEC'!C21</f>
        <v>SHOULDER ANGLE DROP LENGTH - FROM SNP</v>
      </c>
      <c r="C18" s="16">
        <f>'SIZE SPEC'!Q21</f>
        <v>0.3</v>
      </c>
      <c r="D18" s="14">
        <f>'SIZE SPEC'!$G21</f>
        <v>5.5</v>
      </c>
      <c r="E18" s="1"/>
      <c r="F18" s="43">
        <f t="shared" si="0"/>
        <v>-5.5</v>
      </c>
      <c r="G18" s="14">
        <f>'SIZE SPEC'!$H21</f>
        <v>5.5</v>
      </c>
      <c r="H18" s="1"/>
      <c r="I18" s="43">
        <f t="shared" si="1"/>
        <v>-5.5</v>
      </c>
      <c r="J18" s="41"/>
    </row>
    <row r="19" spans="1:10" ht="20.100000000000001" customHeight="1">
      <c r="A19" s="131" t="str">
        <f>'SIZE SPEC'!A22</f>
        <v>A021</v>
      </c>
      <c r="B19" s="36" t="str">
        <f>'SIZE SPEC'!C22</f>
        <v>SHOULDER LENGTH - ALONG SHOULDER SEAM - SET IN SLEEVE</v>
      </c>
      <c r="C19" s="16">
        <f>'SIZE SPEC'!Q22</f>
        <v>0.3</v>
      </c>
      <c r="D19" s="14">
        <f>'SIZE SPEC'!$G22</f>
        <v>16.600000000000001</v>
      </c>
      <c r="E19" s="1"/>
      <c r="F19" s="43">
        <f t="shared" si="0"/>
        <v>-16.600000000000001</v>
      </c>
      <c r="G19" s="14">
        <f>'SIZE SPEC'!$H22</f>
        <v>17</v>
      </c>
      <c r="H19" s="1"/>
      <c r="I19" s="43">
        <f t="shared" si="1"/>
        <v>-17</v>
      </c>
      <c r="J19" s="41"/>
    </row>
    <row r="20" spans="1:10" ht="20.100000000000001" customHeight="1">
      <c r="A20" s="131" t="str">
        <f>'SIZE SPEC'!A23</f>
        <v>A025</v>
      </c>
      <c r="B20" s="36" t="str">
        <f>'SIZE SPEC'!C23</f>
        <v>CROSS FRONT - STANDARD - 16CM BELOW SNP STRAIGHT</v>
      </c>
      <c r="C20" s="16">
        <f>'SIZE SPEC'!Q23</f>
        <v>0.7</v>
      </c>
      <c r="D20" s="14">
        <f>'SIZE SPEC'!$G23</f>
        <v>51</v>
      </c>
      <c r="E20" s="1"/>
      <c r="F20" s="43">
        <f t="shared" si="0"/>
        <v>-51</v>
      </c>
      <c r="G20" s="14">
        <f>'SIZE SPEC'!$H23</f>
        <v>52.5</v>
      </c>
      <c r="H20" s="1"/>
      <c r="I20" s="43">
        <f t="shared" si="1"/>
        <v>-52.5</v>
      </c>
      <c r="J20" s="41"/>
    </row>
    <row r="21" spans="1:10" ht="20.100000000000001" customHeight="1">
      <c r="A21" s="131" t="str">
        <f>'SIZE SPEC'!A24</f>
        <v>A029</v>
      </c>
      <c r="B21" s="36" t="str">
        <f>'SIZE SPEC'!C24</f>
        <v>CROSS BACK - STANDARD - 16CM BELOW SNP STRAIGHT</v>
      </c>
      <c r="C21" s="16">
        <f>'SIZE SPEC'!Q24</f>
        <v>0.7</v>
      </c>
      <c r="D21" s="14">
        <f>'SIZE SPEC'!$G24</f>
        <v>52</v>
      </c>
      <c r="E21" s="1"/>
      <c r="F21" s="43">
        <f t="shared" si="0"/>
        <v>-52</v>
      </c>
      <c r="G21" s="14">
        <f>'SIZE SPEC'!$H24</f>
        <v>53.5</v>
      </c>
      <c r="H21" s="1"/>
      <c r="I21" s="43">
        <f t="shared" si="1"/>
        <v>-53.5</v>
      </c>
      <c r="J21" s="41"/>
    </row>
    <row r="22" spans="1:10" ht="20.100000000000001" customHeight="1">
      <c r="A22" s="131" t="str">
        <f>'SIZE SPEC'!A25</f>
        <v>A037</v>
      </c>
      <c r="B22" s="36" t="str">
        <f>'SIZE SPEC'!C25</f>
        <v>ARMHOLE - SHOULDER PT TO UNDERARM PT - STRAIGHT</v>
      </c>
      <c r="C22" s="16">
        <f>'SIZE SPEC'!Q25</f>
        <v>0.6</v>
      </c>
      <c r="D22" s="14">
        <f>'SIZE SPEC'!$G25</f>
        <v>25.5</v>
      </c>
      <c r="E22" s="1"/>
      <c r="F22" s="43">
        <f t="shared" si="0"/>
        <v>-25.5</v>
      </c>
      <c r="G22" s="14">
        <f>'SIZE SPEC'!$H25</f>
        <v>26.5</v>
      </c>
      <c r="H22" s="1"/>
      <c r="I22" s="43">
        <f t="shared" si="1"/>
        <v>-26.5</v>
      </c>
      <c r="J22" s="41"/>
    </row>
    <row r="23" spans="1:10" ht="20.100000000000001" customHeight="1">
      <c r="A23" s="131" t="str">
        <f>'SIZE SPEC'!A26</f>
        <v>A038</v>
      </c>
      <c r="B23" s="36" t="str">
        <f>'SIZE SPEC'!C26</f>
        <v>BICEP WIDTH - 2.5CM BELOW UNDERARM PT - STRAIGHT</v>
      </c>
      <c r="C23" s="16">
        <f>'SIZE SPEC'!Q26</f>
        <v>0.6</v>
      </c>
      <c r="D23" s="14">
        <f>'SIZE SPEC'!$G26</f>
        <v>25</v>
      </c>
      <c r="E23" s="1"/>
      <c r="F23" s="43">
        <f t="shared" si="0"/>
        <v>-25</v>
      </c>
      <c r="G23" s="14">
        <f>'SIZE SPEC'!$H26</f>
        <v>26</v>
      </c>
      <c r="H23" s="1"/>
      <c r="I23" s="43">
        <f t="shared" si="1"/>
        <v>-26</v>
      </c>
      <c r="J23" s="41"/>
    </row>
    <row r="24" spans="1:10" ht="20.100000000000001" customHeight="1">
      <c r="A24" s="131" t="str">
        <f>'SIZE SPEC'!A27</f>
        <v>A044</v>
      </c>
      <c r="B24" s="36" t="str">
        <f>'SIZE SPEC'!C27</f>
        <v>ELBOW WIDTH - 21CM FROM UNDERARM PT - STRAIGHT</v>
      </c>
      <c r="C24" s="16">
        <f>'SIZE SPEC'!Q27</f>
        <v>0.4</v>
      </c>
      <c r="D24" s="14">
        <f>'SIZE SPEC'!$G27</f>
        <v>20.6</v>
      </c>
      <c r="E24" s="1"/>
      <c r="F24" s="43">
        <f t="shared" si="0"/>
        <v>-20.6</v>
      </c>
      <c r="G24" s="14">
        <f>'SIZE SPEC'!$H27</f>
        <v>21.5</v>
      </c>
      <c r="H24" s="1"/>
      <c r="I24" s="43">
        <f t="shared" si="1"/>
        <v>-21.5</v>
      </c>
      <c r="J24" s="41"/>
    </row>
    <row r="25" spans="1:10" ht="20.100000000000001" customHeight="1">
      <c r="A25" s="131" t="str">
        <f>'SIZE SPEC'!A28</f>
        <v>A046</v>
      </c>
      <c r="B25" s="36" t="str">
        <f>'SIZE SPEC'!C28</f>
        <v>SLEEVE WIDTH - 4CM UP FROM CUFF SEAM - STRAIGHT</v>
      </c>
      <c r="C25" s="16">
        <f>'SIZE SPEC'!Q28</f>
        <v>0.3</v>
      </c>
      <c r="D25" s="14">
        <f>'SIZE SPEC'!$G28</f>
        <v>14.3</v>
      </c>
      <c r="E25" s="1"/>
      <c r="F25" s="43">
        <f t="shared" si="0"/>
        <v>-14.3</v>
      </c>
      <c r="G25" s="14">
        <f>'SIZE SPEC'!$H28</f>
        <v>15</v>
      </c>
      <c r="H25" s="1"/>
      <c r="I25" s="43">
        <f t="shared" si="1"/>
        <v>-15</v>
      </c>
      <c r="J25" s="41"/>
    </row>
    <row r="26" spans="1:10" ht="20.100000000000001" customHeight="1">
      <c r="A26" s="131" t="str">
        <f>'SIZE SPEC'!A29</f>
        <v>A039</v>
      </c>
      <c r="B26" s="36" t="str">
        <f>'SIZE SPEC'!C29</f>
        <v>SLEEVE LENGTH - STANDARD - LONG/ 3/4 - FROM CROWN TO CUFF EDGE</v>
      </c>
      <c r="C26" s="16">
        <f>'SIZE SPEC'!Q29</f>
        <v>0.6</v>
      </c>
      <c r="D26" s="14">
        <f>'SIZE SPEC'!$G29</f>
        <v>63</v>
      </c>
      <c r="E26" s="1"/>
      <c r="F26" s="43">
        <f t="shared" si="0"/>
        <v>-63</v>
      </c>
      <c r="G26" s="14">
        <f>'SIZE SPEC'!$H29</f>
        <v>64</v>
      </c>
      <c r="H26" s="1"/>
      <c r="I26" s="43">
        <f t="shared" si="1"/>
        <v>-64</v>
      </c>
      <c r="J26" s="41"/>
    </row>
    <row r="27" spans="1:10" ht="20.100000000000001" customHeight="1">
      <c r="A27" s="131" t="str">
        <f>'SIZE SPEC'!A30</f>
        <v>A048</v>
      </c>
      <c r="B27" s="36" t="str">
        <f>'SIZE SPEC'!C30</f>
        <v>CUFF WIDTH - RELAXED - LONG / 3/4 - AT CUFF EDGE</v>
      </c>
      <c r="C27" s="16">
        <f>'SIZE SPEC'!Q30</f>
        <v>0.3</v>
      </c>
      <c r="D27" s="14">
        <f>'SIZE SPEC'!$G30</f>
        <v>7.3</v>
      </c>
      <c r="E27" s="1"/>
      <c r="F27" s="43">
        <f t="shared" si="0"/>
        <v>-7.3</v>
      </c>
      <c r="G27" s="14">
        <f>'SIZE SPEC'!$H30</f>
        <v>8</v>
      </c>
      <c r="H27" s="1"/>
      <c r="I27" s="43">
        <f t="shared" si="1"/>
        <v>-8</v>
      </c>
      <c r="J27" s="41"/>
    </row>
    <row r="28" spans="1:10" ht="20.100000000000001" customHeight="1">
      <c r="A28" s="131" t="str">
        <f>'SIZE SPEC'!A31</f>
        <v>A052</v>
      </c>
      <c r="B28" s="36" t="str">
        <f>'SIZE SPEC'!C31</f>
        <v>CUFF TRIM DEPTH - CUFF SEAM TO CUFF EDGE</v>
      </c>
      <c r="C28" s="16">
        <f>'SIZE SPEC'!Q31</f>
        <v>0.3</v>
      </c>
      <c r="D28" s="14">
        <f>'SIZE SPEC'!$G31</f>
        <v>5.5</v>
      </c>
      <c r="E28" s="1"/>
      <c r="F28" s="43">
        <f>E28-D28</f>
        <v>-5.5</v>
      </c>
      <c r="G28" s="14">
        <f>'SIZE SPEC'!$H31</f>
        <v>5.5</v>
      </c>
      <c r="H28" s="1"/>
      <c r="I28" s="43">
        <f>H28-G28</f>
        <v>-5.5</v>
      </c>
      <c r="J28" s="41"/>
    </row>
    <row r="29" spans="1:10" ht="20.100000000000001" customHeight="1">
      <c r="A29" s="131" t="str">
        <f>'SIZE SPEC'!A32</f>
        <v>C039</v>
      </c>
      <c r="B29" s="36" t="str">
        <f>'SIZE SPEC'!C32</f>
        <v>ARTWORK/PRINT PLACEMENT - FROM SNP TO TOP OF PRINT (FRONT TOP) (LHSAW)</v>
      </c>
      <c r="C29" s="16">
        <f>'SIZE SPEC'!Q32</f>
        <v>0.3</v>
      </c>
      <c r="D29" s="14">
        <f>'SIZE SPEC'!$G32</f>
        <v>20.5</v>
      </c>
      <c r="E29" s="1"/>
      <c r="F29" s="43">
        <f t="shared" ref="F29:F44" si="2">E29-D29</f>
        <v>-20.5</v>
      </c>
      <c r="G29" s="14">
        <f>'SIZE SPEC'!$H32</f>
        <v>21</v>
      </c>
      <c r="H29" s="1"/>
      <c r="I29" s="43">
        <f t="shared" ref="I29:I44" si="3">H29-G29</f>
        <v>-21</v>
      </c>
      <c r="J29" s="41"/>
    </row>
    <row r="30" spans="1:10" ht="20.100000000000001" customHeight="1">
      <c r="A30" s="131" t="str">
        <f>'SIZE SPEC'!A33</f>
        <v>C044</v>
      </c>
      <c r="B30" s="36" t="str">
        <f>'SIZE SPEC'!C33</f>
        <v>ARTWORK/PRINT PLACEMENT - FROM CF NECK SEAM  TO TOP OF PRINT (FRONT TOP)</v>
      </c>
      <c r="C30" s="16">
        <f>'SIZE SPEC'!Q33</f>
        <v>0.3</v>
      </c>
      <c r="D30" s="14">
        <f>'SIZE SPEC'!$G33</f>
        <v>15</v>
      </c>
      <c r="E30" s="1"/>
      <c r="F30" s="43">
        <f t="shared" si="2"/>
        <v>-15</v>
      </c>
      <c r="G30" s="14">
        <f>'SIZE SPEC'!$H33</f>
        <v>15</v>
      </c>
      <c r="H30" s="1"/>
      <c r="I30" s="43">
        <f t="shared" si="3"/>
        <v>-15</v>
      </c>
      <c r="J30" s="41"/>
    </row>
    <row r="31" spans="1:10" ht="20.100000000000001" customHeight="1">
      <c r="A31" s="131" t="str">
        <f>'SIZE SPEC'!A34</f>
        <v/>
      </c>
      <c r="B31" s="36">
        <f>'SIZE SPEC'!C34</f>
        <v>0</v>
      </c>
      <c r="C31" s="16" t="str">
        <f>'SIZE SPEC'!Q34</f>
        <v>0</v>
      </c>
      <c r="D31" s="14">
        <f>'SIZE SPEC'!$G34</f>
        <v>0</v>
      </c>
      <c r="E31" s="1"/>
      <c r="F31" s="43">
        <f t="shared" si="2"/>
        <v>0</v>
      </c>
      <c r="G31" s="14" t="str">
        <f>'SIZE SPEC'!$H34</f>
        <v>0</v>
      </c>
      <c r="H31" s="1"/>
      <c r="I31" s="43">
        <f t="shared" si="3"/>
        <v>0</v>
      </c>
      <c r="J31" s="41"/>
    </row>
    <row r="32" spans="1:10" ht="20.100000000000001" customHeight="1">
      <c r="A32" s="131" t="str">
        <f>'SIZE SPEC'!A35</f>
        <v/>
      </c>
      <c r="B32" s="36">
        <f>'SIZE SPEC'!C35</f>
        <v>0</v>
      </c>
      <c r="C32" s="16" t="str">
        <f>'SIZE SPEC'!Q35</f>
        <v>0</v>
      </c>
      <c r="D32" s="14">
        <f>'SIZE SPEC'!$G35</f>
        <v>0</v>
      </c>
      <c r="E32" s="1"/>
      <c r="F32" s="43">
        <f t="shared" si="2"/>
        <v>0</v>
      </c>
      <c r="G32" s="14" t="str">
        <f>'SIZE SPEC'!$H35</f>
        <v>0</v>
      </c>
      <c r="H32" s="1"/>
      <c r="I32" s="43">
        <f t="shared" si="3"/>
        <v>0</v>
      </c>
      <c r="J32" s="41"/>
    </row>
    <row r="33" spans="1:10" ht="20.100000000000001" customHeight="1">
      <c r="A33" s="131" t="str">
        <f>'SIZE SPEC'!A36</f>
        <v/>
      </c>
      <c r="B33" s="36">
        <f>'SIZE SPEC'!C36</f>
        <v>0</v>
      </c>
      <c r="C33" s="16" t="str">
        <f>'SIZE SPEC'!Q36</f>
        <v>0</v>
      </c>
      <c r="D33" s="14">
        <f>'SIZE SPEC'!$G36</f>
        <v>0</v>
      </c>
      <c r="E33" s="1"/>
      <c r="F33" s="43">
        <f t="shared" si="2"/>
        <v>0</v>
      </c>
      <c r="G33" s="14" t="str">
        <f>'SIZE SPEC'!$H36</f>
        <v>0</v>
      </c>
      <c r="H33" s="1"/>
      <c r="I33" s="43">
        <f t="shared" si="3"/>
        <v>0</v>
      </c>
      <c r="J33" s="41"/>
    </row>
    <row r="34" spans="1:10" ht="20.100000000000001" customHeight="1">
      <c r="A34" s="131" t="str">
        <f>'SIZE SPEC'!A37</f>
        <v/>
      </c>
      <c r="B34" s="36">
        <f>'SIZE SPEC'!C37</f>
        <v>0</v>
      </c>
      <c r="C34" s="16" t="str">
        <f>'SIZE SPEC'!Q37</f>
        <v>0</v>
      </c>
      <c r="D34" s="14">
        <f>'SIZE SPEC'!$G37</f>
        <v>0</v>
      </c>
      <c r="E34" s="1"/>
      <c r="F34" s="43">
        <f t="shared" si="2"/>
        <v>0</v>
      </c>
      <c r="G34" s="14" t="str">
        <f>'SIZE SPEC'!$H37</f>
        <v>0</v>
      </c>
      <c r="H34" s="1"/>
      <c r="I34" s="43">
        <f t="shared" si="3"/>
        <v>0</v>
      </c>
      <c r="J34" s="41"/>
    </row>
    <row r="35" spans="1:10" ht="20.100000000000001" customHeight="1">
      <c r="A35" s="131" t="str">
        <f>'SIZE SPEC'!A38</f>
        <v/>
      </c>
      <c r="B35" s="36">
        <f>'SIZE SPEC'!C38</f>
        <v>0</v>
      </c>
      <c r="C35" s="16" t="str">
        <f>'SIZE SPEC'!Q38</f>
        <v>0</v>
      </c>
      <c r="D35" s="14">
        <f>'SIZE SPEC'!$G38</f>
        <v>0</v>
      </c>
      <c r="E35" s="1"/>
      <c r="F35" s="43">
        <f t="shared" si="2"/>
        <v>0</v>
      </c>
      <c r="G35" s="14" t="str">
        <f>'SIZE SPEC'!$H38</f>
        <v>0</v>
      </c>
      <c r="H35" s="1"/>
      <c r="I35" s="43">
        <f t="shared" si="3"/>
        <v>0</v>
      </c>
      <c r="J35" s="41"/>
    </row>
    <row r="36" spans="1:10" ht="20.100000000000001" customHeight="1">
      <c r="A36" s="131" t="str">
        <f>'SIZE SPEC'!A39</f>
        <v/>
      </c>
      <c r="B36" s="36">
        <f>'SIZE SPEC'!C39</f>
        <v>0</v>
      </c>
      <c r="C36" s="16" t="str">
        <f>'SIZE SPEC'!Q39</f>
        <v>0</v>
      </c>
      <c r="D36" s="14">
        <f>'SIZE SPEC'!$G39</f>
        <v>0</v>
      </c>
      <c r="E36" s="1"/>
      <c r="F36" s="43">
        <f t="shared" si="2"/>
        <v>0</v>
      </c>
      <c r="G36" s="14" t="str">
        <f>'SIZE SPEC'!$H39</f>
        <v>0</v>
      </c>
      <c r="H36" s="1"/>
      <c r="I36" s="43">
        <f t="shared" si="3"/>
        <v>0</v>
      </c>
      <c r="J36" s="41"/>
    </row>
    <row r="37" spans="1:10" ht="20.100000000000001" customHeight="1">
      <c r="A37" s="131" t="str">
        <f>'SIZE SPEC'!A40</f>
        <v/>
      </c>
      <c r="B37" s="36">
        <f>'SIZE SPEC'!C40</f>
        <v>0</v>
      </c>
      <c r="C37" s="16" t="str">
        <f>'SIZE SPEC'!Q40</f>
        <v>0</v>
      </c>
      <c r="D37" s="14">
        <f>'SIZE SPEC'!$G40</f>
        <v>0</v>
      </c>
      <c r="E37" s="1"/>
      <c r="F37" s="43">
        <f t="shared" si="2"/>
        <v>0</v>
      </c>
      <c r="G37" s="14" t="str">
        <f>'SIZE SPEC'!$H40</f>
        <v>0</v>
      </c>
      <c r="H37" s="1"/>
      <c r="I37" s="43">
        <f t="shared" si="3"/>
        <v>0</v>
      </c>
      <c r="J37" s="41"/>
    </row>
    <row r="38" spans="1:10" ht="20.100000000000001" customHeight="1">
      <c r="A38" s="131" t="str">
        <f>'SIZE SPEC'!A41</f>
        <v/>
      </c>
      <c r="B38" s="36">
        <f>'SIZE SPEC'!C41</f>
        <v>0</v>
      </c>
      <c r="C38" s="16" t="str">
        <f>'SIZE SPEC'!Q41</f>
        <v>0</v>
      </c>
      <c r="D38" s="14">
        <f>'SIZE SPEC'!$G41</f>
        <v>0</v>
      </c>
      <c r="E38" s="1"/>
      <c r="F38" s="43">
        <f t="shared" si="2"/>
        <v>0</v>
      </c>
      <c r="G38" s="14" t="str">
        <f>'SIZE SPEC'!$H41</f>
        <v>0</v>
      </c>
      <c r="H38" s="1"/>
      <c r="I38" s="43">
        <f t="shared" si="3"/>
        <v>0</v>
      </c>
      <c r="J38" s="41"/>
    </row>
    <row r="39" spans="1:10" ht="20.100000000000001" customHeight="1">
      <c r="A39" s="131" t="str">
        <f>'SIZE SPEC'!A42</f>
        <v>AD1</v>
      </c>
      <c r="B39" s="36" t="str">
        <f>'SIZE SPEC'!C42</f>
        <v>GREY FOR YOUR ADDED MEASUREMENTS - YOU CODE SHOULD BE AD FOR ADDITIONAL</v>
      </c>
      <c r="C39" s="16" t="str">
        <f>'SIZE SPEC'!Q42</f>
        <v>0</v>
      </c>
      <c r="D39" s="14">
        <f>'SIZE SPEC'!$G42</f>
        <v>0</v>
      </c>
      <c r="E39" s="1"/>
      <c r="F39" s="43">
        <f t="shared" si="2"/>
        <v>0</v>
      </c>
      <c r="G39" s="14" t="str">
        <f>'SIZE SPEC'!$H42</f>
        <v>0</v>
      </c>
      <c r="H39" s="1"/>
      <c r="I39" s="43">
        <f t="shared" si="3"/>
        <v>0</v>
      </c>
      <c r="J39" s="41"/>
    </row>
    <row r="40" spans="1:10" ht="20.100000000000001" customHeight="1">
      <c r="A40" s="131" t="str">
        <f>'SIZE SPEC'!A43</f>
        <v>AD2</v>
      </c>
      <c r="B40" s="36">
        <f>'SIZE SPEC'!C43</f>
        <v>0</v>
      </c>
      <c r="C40" s="16" t="str">
        <f>'SIZE SPEC'!Q43</f>
        <v>0</v>
      </c>
      <c r="D40" s="14">
        <f>'SIZE SPEC'!$G43</f>
        <v>0</v>
      </c>
      <c r="E40" s="1"/>
      <c r="F40" s="43">
        <f t="shared" si="2"/>
        <v>0</v>
      </c>
      <c r="G40" s="14" t="str">
        <f>'SIZE SPEC'!$H43</f>
        <v>0</v>
      </c>
      <c r="H40" s="1"/>
      <c r="I40" s="43">
        <f t="shared" si="3"/>
        <v>0</v>
      </c>
      <c r="J40" s="41"/>
    </row>
    <row r="41" spans="1:10" ht="20.100000000000001" customHeight="1">
      <c r="A41" s="131" t="str">
        <f>'SIZE SPEC'!A44</f>
        <v>AD3</v>
      </c>
      <c r="B41" s="36">
        <f>'SIZE SPEC'!C44</f>
        <v>0</v>
      </c>
      <c r="C41" s="16" t="str">
        <f>'SIZE SPEC'!Q44</f>
        <v>0</v>
      </c>
      <c r="D41" s="14">
        <f>'SIZE SPEC'!$G44</f>
        <v>0</v>
      </c>
      <c r="E41" s="1"/>
      <c r="F41" s="43">
        <f t="shared" si="2"/>
        <v>0</v>
      </c>
      <c r="G41" s="14" t="str">
        <f>'SIZE SPEC'!$H44</f>
        <v>0</v>
      </c>
      <c r="H41" s="1"/>
      <c r="I41" s="43">
        <f t="shared" si="3"/>
        <v>0</v>
      </c>
      <c r="J41" s="41"/>
    </row>
    <row r="42" spans="1:10" ht="20.100000000000001" customHeight="1">
      <c r="A42" s="131" t="str">
        <f>'SIZE SPEC'!A45</f>
        <v>AD4</v>
      </c>
      <c r="B42" s="36">
        <f>'SIZE SPEC'!C45</f>
        <v>0</v>
      </c>
      <c r="C42" s="16" t="str">
        <f>'SIZE SPEC'!Q45</f>
        <v>0</v>
      </c>
      <c r="D42" s="14">
        <f>'SIZE SPEC'!$G45</f>
        <v>0</v>
      </c>
      <c r="E42" s="1"/>
      <c r="F42" s="43">
        <f t="shared" si="2"/>
        <v>0</v>
      </c>
      <c r="G42" s="14" t="str">
        <f>'SIZE SPEC'!$H45</f>
        <v>0</v>
      </c>
      <c r="H42" s="1"/>
      <c r="I42" s="43">
        <f t="shared" si="3"/>
        <v>0</v>
      </c>
      <c r="J42" s="41"/>
    </row>
    <row r="43" spans="1:10" ht="20.100000000000001" customHeight="1">
      <c r="A43" s="131" t="str">
        <f>'SIZE SPEC'!A46</f>
        <v>AD5</v>
      </c>
      <c r="B43" s="36">
        <f>'SIZE SPEC'!C46</f>
        <v>0</v>
      </c>
      <c r="C43" s="16" t="str">
        <f>'SIZE SPEC'!Q46</f>
        <v>0</v>
      </c>
      <c r="D43" s="14">
        <f>'SIZE SPEC'!$G46</f>
        <v>0</v>
      </c>
      <c r="E43" s="1"/>
      <c r="F43" s="43">
        <f t="shared" si="2"/>
        <v>0</v>
      </c>
      <c r="G43" s="14" t="str">
        <f>'SIZE SPEC'!$H46</f>
        <v>0</v>
      </c>
      <c r="H43" s="1"/>
      <c r="I43" s="43">
        <f t="shared" si="3"/>
        <v>0</v>
      </c>
      <c r="J43" s="41"/>
    </row>
    <row r="44" spans="1:10" ht="20.100000000000001" customHeight="1">
      <c r="A44" s="131" t="str">
        <f>'SIZE SPEC'!A47</f>
        <v>AD6</v>
      </c>
      <c r="B44" s="36">
        <f>'SIZE SPEC'!C47</f>
        <v>0</v>
      </c>
      <c r="C44" s="16" t="str">
        <f>'SIZE SPEC'!Q47</f>
        <v>0</v>
      </c>
      <c r="D44" s="14">
        <f>'SIZE SPEC'!$G47</f>
        <v>0</v>
      </c>
      <c r="E44" s="1"/>
      <c r="F44" s="43">
        <f t="shared" si="2"/>
        <v>0</v>
      </c>
      <c r="G44" s="14" t="str">
        <f>'SIZE SPEC'!$H47</f>
        <v>0</v>
      </c>
      <c r="H44" s="1"/>
      <c r="I44" s="43">
        <f t="shared" si="3"/>
        <v>0</v>
      </c>
      <c r="J44" s="41"/>
    </row>
    <row r="45" spans="1:10" ht="20.100000000000001" customHeight="1">
      <c r="A45" s="131" t="str">
        <f>'SIZE SPEC'!A48</f>
        <v>AD7</v>
      </c>
      <c r="B45" s="36">
        <f>'SIZE SPEC'!C48</f>
        <v>0</v>
      </c>
      <c r="C45" s="16" t="str">
        <f>'SIZE SPEC'!Q48</f>
        <v>0</v>
      </c>
      <c r="D45" s="14">
        <f>'SIZE SPEC'!$G48</f>
        <v>0</v>
      </c>
      <c r="E45" s="1"/>
      <c r="F45" s="43">
        <f>E45-D45</f>
        <v>0</v>
      </c>
      <c r="G45" s="14" t="str">
        <f>'SIZE SPEC'!$H48</f>
        <v>0</v>
      </c>
      <c r="H45" s="1"/>
      <c r="I45" s="43">
        <f>H45-G45</f>
        <v>0</v>
      </c>
      <c r="J45" s="41"/>
    </row>
    <row r="46" spans="1:10" ht="20.100000000000001" customHeight="1">
      <c r="A46" s="131" t="str">
        <f>'SIZE SPEC'!A49</f>
        <v>AD8</v>
      </c>
      <c r="B46" s="36">
        <f>'SIZE SPEC'!C49</f>
        <v>0</v>
      </c>
      <c r="C46" s="16" t="str">
        <f>'SIZE SPEC'!Q49</f>
        <v>0</v>
      </c>
      <c r="D46" s="14">
        <f>'SIZE SPEC'!$G49</f>
        <v>0</v>
      </c>
      <c r="E46" s="1"/>
      <c r="F46" s="43">
        <f t="shared" ref="F46:F53" si="4">E46-D46</f>
        <v>0</v>
      </c>
      <c r="G46" s="14" t="str">
        <f>'SIZE SPEC'!$H49</f>
        <v>0</v>
      </c>
      <c r="H46" s="1"/>
      <c r="I46" s="43">
        <f t="shared" ref="I46:I53" si="5">H46-G46</f>
        <v>0</v>
      </c>
      <c r="J46" s="41"/>
    </row>
    <row r="47" spans="1:10" ht="20.100000000000001" customHeight="1">
      <c r="A47" s="131" t="str">
        <f>'SIZE SPEC'!A50</f>
        <v>AD9</v>
      </c>
      <c r="B47" s="36">
        <f>'SIZE SPEC'!C50</f>
        <v>0</v>
      </c>
      <c r="C47" s="16" t="str">
        <f>'SIZE SPEC'!Q50</f>
        <v>0</v>
      </c>
      <c r="D47" s="14">
        <f>'SIZE SPEC'!$G50</f>
        <v>0</v>
      </c>
      <c r="E47" s="1"/>
      <c r="F47" s="43">
        <f t="shared" si="4"/>
        <v>0</v>
      </c>
      <c r="G47" s="14" t="str">
        <f>'SIZE SPEC'!$H50</f>
        <v>0</v>
      </c>
      <c r="H47" s="1"/>
      <c r="I47" s="43">
        <f t="shared" si="5"/>
        <v>0</v>
      </c>
      <c r="J47" s="41"/>
    </row>
    <row r="48" spans="1:10" ht="20.100000000000001" customHeight="1">
      <c r="A48" s="131" t="str">
        <f>'SIZE SPEC'!A51</f>
        <v>AD10</v>
      </c>
      <c r="B48" s="36">
        <f>'SIZE SPEC'!C51</f>
        <v>0</v>
      </c>
      <c r="C48" s="16" t="str">
        <f>'SIZE SPEC'!Q51</f>
        <v>0</v>
      </c>
      <c r="D48" s="14">
        <f>'SIZE SPEC'!$G51</f>
        <v>0</v>
      </c>
      <c r="E48" s="1"/>
      <c r="F48" s="43">
        <f t="shared" si="4"/>
        <v>0</v>
      </c>
      <c r="G48" s="14" t="str">
        <f>'SIZE SPEC'!$H51</f>
        <v>0</v>
      </c>
      <c r="H48" s="1"/>
      <c r="I48" s="43">
        <f t="shared" si="5"/>
        <v>0</v>
      </c>
      <c r="J48" s="41"/>
    </row>
    <row r="49" spans="1:10" ht="20.100000000000001" customHeight="1">
      <c r="A49" s="131" t="str">
        <f>'SIZE SPEC'!A52</f>
        <v>AD11</v>
      </c>
      <c r="B49" s="36">
        <f>'SIZE SPEC'!C52</f>
        <v>0</v>
      </c>
      <c r="C49" s="16" t="str">
        <f>'SIZE SPEC'!Q52</f>
        <v>0</v>
      </c>
      <c r="D49" s="14">
        <f>'SIZE SPEC'!$G52</f>
        <v>0</v>
      </c>
      <c r="E49" s="1"/>
      <c r="F49" s="43">
        <f t="shared" si="4"/>
        <v>0</v>
      </c>
      <c r="G49" s="14" t="str">
        <f>'SIZE SPEC'!$H52</f>
        <v>0</v>
      </c>
      <c r="H49" s="1"/>
      <c r="I49" s="43">
        <f t="shared" si="5"/>
        <v>0</v>
      </c>
      <c r="J49" s="41"/>
    </row>
    <row r="50" spans="1:10" ht="20.100000000000001" customHeight="1">
      <c r="A50" s="131" t="str">
        <f>'SIZE SPEC'!A53</f>
        <v>AD12</v>
      </c>
      <c r="B50" s="36">
        <f>'SIZE SPEC'!C53</f>
        <v>0</v>
      </c>
      <c r="C50" s="16" t="str">
        <f>'SIZE SPEC'!Q53</f>
        <v>0</v>
      </c>
      <c r="D50" s="14">
        <f>'SIZE SPEC'!$G53</f>
        <v>0</v>
      </c>
      <c r="E50" s="1"/>
      <c r="F50" s="43">
        <f t="shared" si="4"/>
        <v>0</v>
      </c>
      <c r="G50" s="14" t="str">
        <f>'SIZE SPEC'!$H53</f>
        <v>0</v>
      </c>
      <c r="H50" s="1"/>
      <c r="I50" s="43">
        <f t="shared" si="5"/>
        <v>0</v>
      </c>
      <c r="J50" s="41"/>
    </row>
    <row r="51" spans="1:10" ht="20.100000000000001" customHeight="1">
      <c r="A51" s="131" t="str">
        <f>'SIZE SPEC'!A54</f>
        <v>AD13</v>
      </c>
      <c r="B51" s="36">
        <f>'SIZE SPEC'!C54</f>
        <v>0</v>
      </c>
      <c r="C51" s="16" t="str">
        <f>'SIZE SPEC'!Q54</f>
        <v>0</v>
      </c>
      <c r="D51" s="14">
        <f>'SIZE SPEC'!$G54</f>
        <v>0</v>
      </c>
      <c r="E51" s="1"/>
      <c r="F51" s="43">
        <f t="shared" si="4"/>
        <v>0</v>
      </c>
      <c r="G51" s="14" t="str">
        <f>'SIZE SPEC'!$H54</f>
        <v>0</v>
      </c>
      <c r="H51" s="1"/>
      <c r="I51" s="43">
        <f t="shared" si="5"/>
        <v>0</v>
      </c>
      <c r="J51" s="18"/>
    </row>
    <row r="52" spans="1:10" ht="20.100000000000001" customHeight="1">
      <c r="A52" s="131" t="str">
        <f>'SIZE SPEC'!A55</f>
        <v>AD14</v>
      </c>
      <c r="B52" s="36">
        <f>'SIZE SPEC'!C55</f>
        <v>0</v>
      </c>
      <c r="C52" s="16" t="str">
        <f>'SIZE SPEC'!Q55</f>
        <v>0</v>
      </c>
      <c r="D52" s="14">
        <f>'SIZE SPEC'!$G55</f>
        <v>0</v>
      </c>
      <c r="E52" s="1"/>
      <c r="F52" s="43">
        <f t="shared" si="4"/>
        <v>0</v>
      </c>
      <c r="G52" s="14" t="str">
        <f>'SIZE SPEC'!$H55</f>
        <v>0</v>
      </c>
      <c r="H52" s="1"/>
      <c r="I52" s="43">
        <f t="shared" si="5"/>
        <v>0</v>
      </c>
      <c r="J52" s="18"/>
    </row>
    <row r="53" spans="1:10" ht="20.100000000000001" customHeight="1" thickBot="1">
      <c r="A53" s="131" t="str">
        <f>'SIZE SPEC'!A56</f>
        <v>AD15</v>
      </c>
      <c r="B53" s="36">
        <f>'SIZE SPEC'!C56</f>
        <v>0</v>
      </c>
      <c r="C53" s="16" t="str">
        <f>'SIZE SPEC'!Q56</f>
        <v>0</v>
      </c>
      <c r="D53" s="14">
        <f>'SIZE SPEC'!$G56</f>
        <v>0</v>
      </c>
      <c r="E53" s="1"/>
      <c r="F53" s="43">
        <f t="shared" si="4"/>
        <v>0</v>
      </c>
      <c r="G53" s="14" t="str">
        <f>'SIZE SPEC'!$H56</f>
        <v>0</v>
      </c>
      <c r="H53" s="1"/>
      <c r="I53" s="43">
        <f t="shared" si="5"/>
        <v>0</v>
      </c>
      <c r="J53" s="64"/>
    </row>
    <row r="54" spans="1:10" ht="20.100000000000001" customHeight="1" thickBot="1">
      <c r="A54" s="646"/>
      <c r="B54" s="647"/>
      <c r="C54" s="647"/>
      <c r="D54" s="647"/>
      <c r="E54" s="647"/>
      <c r="F54" s="647"/>
      <c r="G54" s="647"/>
      <c r="H54" s="647"/>
      <c r="I54" s="647"/>
      <c r="J54" s="647"/>
    </row>
    <row r="55" spans="1:10">
      <c r="A55" s="485" t="s">
        <v>101</v>
      </c>
      <c r="B55" s="486"/>
      <c r="C55" s="486"/>
      <c r="D55" s="486"/>
      <c r="E55" s="486"/>
      <c r="F55" s="486"/>
      <c r="G55" s="486"/>
      <c r="H55" s="486"/>
      <c r="I55" s="486"/>
      <c r="J55" s="486"/>
    </row>
    <row r="56" spans="1:10" ht="15.75" thickBot="1">
      <c r="A56" s="488"/>
      <c r="B56" s="489"/>
      <c r="C56" s="489"/>
      <c r="D56" s="489"/>
      <c r="E56" s="489"/>
      <c r="F56" s="489"/>
      <c r="G56" s="489"/>
      <c r="H56" s="489"/>
      <c r="I56" s="489"/>
      <c r="J56" s="489"/>
    </row>
    <row r="57" spans="1:10" ht="15.95" customHeight="1">
      <c r="A57" s="477" t="s">
        <v>89</v>
      </c>
      <c r="B57" s="478"/>
      <c r="C57" s="478"/>
      <c r="D57" s="478"/>
      <c r="E57" s="478"/>
      <c r="F57" s="478"/>
      <c r="G57" s="478"/>
      <c r="H57" s="478"/>
      <c r="I57" s="478"/>
      <c r="J57" s="478"/>
    </row>
    <row r="58" spans="1:10" ht="15.95" customHeight="1">
      <c r="A58" s="111">
        <f>PPS!A109</f>
        <v>1</v>
      </c>
      <c r="B58" s="401">
        <f>PPS!B109</f>
        <v>0</v>
      </c>
      <c r="C58" s="402"/>
      <c r="D58" s="402"/>
      <c r="E58" s="402"/>
      <c r="F58" s="402"/>
      <c r="G58" s="402"/>
      <c r="H58" s="402"/>
      <c r="I58" s="402"/>
      <c r="J58" s="402"/>
    </row>
    <row r="59" spans="1:10" ht="15.95" customHeight="1">
      <c r="A59" s="111">
        <f>PPS!A110</f>
        <v>2</v>
      </c>
      <c r="B59" s="401">
        <f>PPS!B110</f>
        <v>0</v>
      </c>
      <c r="C59" s="402"/>
      <c r="D59" s="402"/>
      <c r="E59" s="402"/>
      <c r="F59" s="402"/>
      <c r="G59" s="402"/>
      <c r="H59" s="402"/>
      <c r="I59" s="402"/>
      <c r="J59" s="402"/>
    </row>
    <row r="60" spans="1:10" ht="15.95" customHeight="1">
      <c r="A60" s="111">
        <f>PPS!A111</f>
        <v>3</v>
      </c>
      <c r="B60" s="401">
        <f>PPS!B111</f>
        <v>0</v>
      </c>
      <c r="C60" s="402"/>
      <c r="D60" s="402"/>
      <c r="E60" s="402"/>
      <c r="F60" s="402"/>
      <c r="G60" s="402"/>
      <c r="H60" s="402"/>
      <c r="I60" s="402"/>
      <c r="J60" s="402"/>
    </row>
    <row r="61" spans="1:10" ht="15.95" customHeight="1">
      <c r="A61" s="111">
        <f>PPS!A112</f>
        <v>4</v>
      </c>
      <c r="B61" s="401">
        <f>PPS!B112</f>
        <v>0</v>
      </c>
      <c r="C61" s="402"/>
      <c r="D61" s="402"/>
      <c r="E61" s="402"/>
      <c r="F61" s="402"/>
      <c r="G61" s="402"/>
      <c r="H61" s="402"/>
      <c r="I61" s="402"/>
      <c r="J61" s="402"/>
    </row>
    <row r="62" spans="1:10" ht="15.95" customHeight="1">
      <c r="A62" s="111">
        <f>PPS!A113</f>
        <v>5</v>
      </c>
      <c r="B62" s="401">
        <f>PPS!B113</f>
        <v>0</v>
      </c>
      <c r="C62" s="402"/>
      <c r="D62" s="402"/>
      <c r="E62" s="402"/>
      <c r="F62" s="402"/>
      <c r="G62" s="402"/>
      <c r="H62" s="402"/>
      <c r="I62" s="402"/>
      <c r="J62" s="402"/>
    </row>
    <row r="63" spans="1:10" ht="15.95" customHeight="1">
      <c r="A63" s="111">
        <f>PPS!A114</f>
        <v>6</v>
      </c>
      <c r="B63" s="401">
        <f>PPS!B114</f>
        <v>0</v>
      </c>
      <c r="C63" s="402"/>
      <c r="D63" s="402"/>
      <c r="E63" s="402"/>
      <c r="F63" s="402"/>
      <c r="G63" s="402"/>
      <c r="H63" s="402"/>
      <c r="I63" s="402"/>
      <c r="J63" s="402"/>
    </row>
    <row r="64" spans="1:10" ht="15.95" customHeight="1">
      <c r="A64" s="111">
        <f>PPS!A115</f>
        <v>7</v>
      </c>
      <c r="B64" s="401">
        <f>PPS!B115</f>
        <v>0</v>
      </c>
      <c r="C64" s="402"/>
      <c r="D64" s="402"/>
      <c r="E64" s="402"/>
      <c r="F64" s="402"/>
      <c r="G64" s="402"/>
      <c r="H64" s="402"/>
      <c r="I64" s="402"/>
      <c r="J64" s="402"/>
    </row>
    <row r="65" spans="1:10" ht="15.95" customHeight="1">
      <c r="A65" s="111">
        <f>PPS!A116</f>
        <v>8</v>
      </c>
      <c r="B65" s="401">
        <f>PPS!B116</f>
        <v>0</v>
      </c>
      <c r="C65" s="402"/>
      <c r="D65" s="402"/>
      <c r="E65" s="402"/>
      <c r="F65" s="402"/>
      <c r="G65" s="402"/>
      <c r="H65" s="402"/>
      <c r="I65" s="402"/>
      <c r="J65" s="402"/>
    </row>
    <row r="66" spans="1:10" ht="15.95" customHeight="1">
      <c r="A66" s="111">
        <f>PPS!A117</f>
        <v>9</v>
      </c>
      <c r="B66" s="401">
        <f>PPS!B117</f>
        <v>0</v>
      </c>
      <c r="C66" s="402"/>
      <c r="D66" s="402"/>
      <c r="E66" s="402"/>
      <c r="F66" s="402"/>
      <c r="G66" s="402"/>
      <c r="H66" s="402"/>
      <c r="I66" s="402"/>
      <c r="J66" s="402"/>
    </row>
    <row r="67" spans="1:10" ht="15.95" customHeight="1">
      <c r="A67" s="111">
        <f>PPS!A118</f>
        <v>10</v>
      </c>
      <c r="B67" s="401">
        <f>PPS!B118</f>
        <v>0</v>
      </c>
      <c r="C67" s="402"/>
      <c r="D67" s="402"/>
      <c r="E67" s="402"/>
      <c r="F67" s="402"/>
      <c r="G67" s="402"/>
      <c r="H67" s="402"/>
      <c r="I67" s="402"/>
      <c r="J67" s="402"/>
    </row>
    <row r="68" spans="1:10" ht="15.95" customHeight="1">
      <c r="A68" s="111">
        <f>PPS!A119</f>
        <v>11</v>
      </c>
      <c r="B68" s="401">
        <f>PPS!B119</f>
        <v>0</v>
      </c>
      <c r="C68" s="402"/>
      <c r="D68" s="402"/>
      <c r="E68" s="402"/>
      <c r="F68" s="402"/>
      <c r="G68" s="402"/>
      <c r="H68" s="402"/>
      <c r="I68" s="402"/>
      <c r="J68" s="402"/>
    </row>
    <row r="69" spans="1:10" ht="15.95" customHeight="1">
      <c r="A69" s="111">
        <f>PPS!A120</f>
        <v>12</v>
      </c>
      <c r="B69" s="401">
        <f>PPS!B120</f>
        <v>0</v>
      </c>
      <c r="C69" s="402"/>
      <c r="D69" s="402"/>
      <c r="E69" s="402"/>
      <c r="F69" s="402"/>
      <c r="G69" s="402"/>
      <c r="H69" s="402"/>
      <c r="I69" s="402"/>
      <c r="J69" s="402"/>
    </row>
    <row r="70" spans="1:10" ht="15.95" customHeight="1">
      <c r="A70" s="111">
        <f>PPS!A121</f>
        <v>13</v>
      </c>
      <c r="B70" s="401">
        <f>PPS!B121</f>
        <v>0</v>
      </c>
      <c r="C70" s="402"/>
      <c r="D70" s="402"/>
      <c r="E70" s="402"/>
      <c r="F70" s="402"/>
      <c r="G70" s="402"/>
      <c r="H70" s="402"/>
      <c r="I70" s="402"/>
      <c r="J70" s="402"/>
    </row>
    <row r="71" spans="1:10" ht="15.95" customHeight="1">
      <c r="A71" s="111">
        <f>PPS!A122</f>
        <v>14</v>
      </c>
      <c r="B71" s="401">
        <f>PPS!B122</f>
        <v>0</v>
      </c>
      <c r="C71" s="402"/>
      <c r="D71" s="402"/>
      <c r="E71" s="402"/>
      <c r="F71" s="402"/>
      <c r="G71" s="402"/>
      <c r="H71" s="402"/>
      <c r="I71" s="402"/>
      <c r="J71" s="402"/>
    </row>
    <row r="72" spans="1:10" ht="15.95" customHeight="1">
      <c r="A72" s="111">
        <f>PPS!A123</f>
        <v>15</v>
      </c>
      <c r="B72" s="401">
        <f>PPS!B123</f>
        <v>0</v>
      </c>
      <c r="C72" s="402"/>
      <c r="D72" s="402"/>
      <c r="E72" s="402"/>
      <c r="F72" s="402"/>
      <c r="G72" s="402"/>
      <c r="H72" s="402"/>
      <c r="I72" s="402"/>
      <c r="J72" s="402"/>
    </row>
    <row r="73" spans="1:10" ht="15.95" customHeight="1">
      <c r="A73" s="475" t="s">
        <v>92</v>
      </c>
      <c r="B73" s="475"/>
      <c r="C73" s="475"/>
      <c r="D73" s="475"/>
      <c r="E73" s="475"/>
      <c r="F73" s="475"/>
      <c r="G73" s="475"/>
      <c r="H73" s="475"/>
      <c r="I73" s="475"/>
      <c r="J73" s="475"/>
    </row>
    <row r="74" spans="1:10" ht="15.95" customHeight="1">
      <c r="A74" s="111">
        <f>PPS!A126</f>
        <v>16</v>
      </c>
      <c r="B74" s="401">
        <f>PPS!B126</f>
        <v>0</v>
      </c>
      <c r="C74" s="402"/>
      <c r="D74" s="402"/>
      <c r="E74" s="402"/>
      <c r="F74" s="402"/>
      <c r="G74" s="402"/>
      <c r="H74" s="402"/>
      <c r="I74" s="402"/>
      <c r="J74" s="402"/>
    </row>
    <row r="75" spans="1:10" ht="15.95" customHeight="1">
      <c r="A75" s="111">
        <f>PPS!A127</f>
        <v>17</v>
      </c>
      <c r="B75" s="401">
        <f>PPS!B127</f>
        <v>0</v>
      </c>
      <c r="C75" s="402"/>
      <c r="D75" s="402"/>
      <c r="E75" s="402"/>
      <c r="F75" s="402"/>
      <c r="G75" s="402"/>
      <c r="H75" s="402"/>
      <c r="I75" s="402"/>
      <c r="J75" s="402"/>
    </row>
    <row r="76" spans="1:10" ht="15.95" customHeight="1">
      <c r="A76" s="111">
        <f>PPS!A128</f>
        <v>18</v>
      </c>
      <c r="B76" s="401">
        <f>PPS!B128</f>
        <v>0</v>
      </c>
      <c r="C76" s="402"/>
      <c r="D76" s="402"/>
      <c r="E76" s="402"/>
      <c r="F76" s="402"/>
      <c r="G76" s="402"/>
      <c r="H76" s="402"/>
      <c r="I76" s="402"/>
      <c r="J76" s="402"/>
    </row>
    <row r="77" spans="1:10" ht="15.95" customHeight="1">
      <c r="A77" s="111">
        <f>PPS!A129</f>
        <v>19</v>
      </c>
      <c r="B77" s="401">
        <f>PPS!B129</f>
        <v>0</v>
      </c>
      <c r="C77" s="402"/>
      <c r="D77" s="402"/>
      <c r="E77" s="402"/>
      <c r="F77" s="402"/>
      <c r="G77" s="402"/>
      <c r="H77" s="402"/>
      <c r="I77" s="402"/>
      <c r="J77" s="402"/>
    </row>
    <row r="78" spans="1:10" ht="15.95" customHeight="1">
      <c r="A78" s="111">
        <f>PPS!A130</f>
        <v>20</v>
      </c>
      <c r="B78" s="401">
        <f>PPS!B130</f>
        <v>0</v>
      </c>
      <c r="C78" s="402"/>
      <c r="D78" s="402"/>
      <c r="E78" s="402"/>
      <c r="F78" s="402"/>
      <c r="G78" s="402"/>
      <c r="H78" s="402"/>
      <c r="I78" s="402"/>
      <c r="J78" s="402"/>
    </row>
    <row r="79" spans="1:10" ht="15.95" customHeight="1">
      <c r="A79" s="111">
        <f>PPS!A131</f>
        <v>21</v>
      </c>
      <c r="B79" s="401">
        <f>PPS!B131</f>
        <v>0</v>
      </c>
      <c r="C79" s="402"/>
      <c r="D79" s="402"/>
      <c r="E79" s="402"/>
      <c r="F79" s="402"/>
      <c r="G79" s="402"/>
      <c r="H79" s="402"/>
      <c r="I79" s="402"/>
      <c r="J79" s="402"/>
    </row>
    <row r="80" spans="1:10" ht="15.95" customHeight="1">
      <c r="A80" s="111">
        <f>PPS!A132</f>
        <v>22</v>
      </c>
      <c r="B80" s="401">
        <f>PPS!B132</f>
        <v>0</v>
      </c>
      <c r="C80" s="402"/>
      <c r="D80" s="402"/>
      <c r="E80" s="402"/>
      <c r="F80" s="402"/>
      <c r="G80" s="402"/>
      <c r="H80" s="402"/>
      <c r="I80" s="402"/>
      <c r="J80" s="402"/>
    </row>
    <row r="81" spans="1:10" ht="15.95" customHeight="1">
      <c r="A81" s="111">
        <f>PPS!A133</f>
        <v>23</v>
      </c>
      <c r="B81" s="401">
        <f>PPS!B133</f>
        <v>0</v>
      </c>
      <c r="C81" s="402"/>
      <c r="D81" s="402"/>
      <c r="E81" s="402"/>
      <c r="F81" s="402"/>
      <c r="G81" s="402"/>
      <c r="H81" s="402"/>
      <c r="I81" s="402"/>
      <c r="J81" s="402"/>
    </row>
    <row r="82" spans="1:10" ht="15.95" customHeight="1">
      <c r="A82" s="111">
        <f>PPS!A134</f>
        <v>24</v>
      </c>
      <c r="B82" s="401">
        <f>PPS!B134</f>
        <v>0</v>
      </c>
      <c r="C82" s="402"/>
      <c r="D82" s="402"/>
      <c r="E82" s="402"/>
      <c r="F82" s="402"/>
      <c r="G82" s="402"/>
      <c r="H82" s="402"/>
      <c r="I82" s="402"/>
      <c r="J82" s="402"/>
    </row>
    <row r="83" spans="1:10" ht="15.95" customHeight="1">
      <c r="A83" s="111">
        <f>PPS!A135</f>
        <v>25</v>
      </c>
      <c r="B83" s="401">
        <f>PPS!B135</f>
        <v>0</v>
      </c>
      <c r="C83" s="402"/>
      <c r="D83" s="402"/>
      <c r="E83" s="402"/>
      <c r="F83" s="402"/>
      <c r="G83" s="402"/>
      <c r="H83" s="402"/>
      <c r="I83" s="402"/>
      <c r="J83" s="402"/>
    </row>
    <row r="84" spans="1:10" ht="15.95" customHeight="1">
      <c r="A84" s="111">
        <f>PPS!A136</f>
        <v>26</v>
      </c>
      <c r="B84" s="401">
        <f>PPS!B136</f>
        <v>0</v>
      </c>
      <c r="C84" s="402"/>
      <c r="D84" s="402"/>
      <c r="E84" s="402"/>
      <c r="F84" s="402"/>
      <c r="G84" s="402"/>
      <c r="H84" s="402"/>
      <c r="I84" s="402"/>
      <c r="J84" s="402"/>
    </row>
    <row r="85" spans="1:10" ht="15.95" customHeight="1">
      <c r="A85" s="111">
        <f>PPS!A137</f>
        <v>27</v>
      </c>
      <c r="B85" s="401">
        <f>PPS!B137</f>
        <v>0</v>
      </c>
      <c r="C85" s="402"/>
      <c r="D85" s="402"/>
      <c r="E85" s="402"/>
      <c r="F85" s="402"/>
      <c r="G85" s="402"/>
      <c r="H85" s="402"/>
      <c r="I85" s="402"/>
      <c r="J85" s="402"/>
    </row>
    <row r="86" spans="1:10" ht="15.95" customHeight="1">
      <c r="A86" s="111">
        <f>PPS!A138</f>
        <v>28</v>
      </c>
      <c r="B86" s="401">
        <f>PPS!B138</f>
        <v>0</v>
      </c>
      <c r="C86" s="402"/>
      <c r="D86" s="402"/>
      <c r="E86" s="402"/>
      <c r="F86" s="402"/>
      <c r="G86" s="402"/>
      <c r="H86" s="402"/>
      <c r="I86" s="402"/>
      <c r="J86" s="402"/>
    </row>
    <row r="87" spans="1:10" ht="15.95" customHeight="1">
      <c r="A87" s="111">
        <f>PPS!A139</f>
        <v>29</v>
      </c>
      <c r="B87" s="401">
        <f>PPS!B139</f>
        <v>0</v>
      </c>
      <c r="C87" s="402"/>
      <c r="D87" s="402"/>
      <c r="E87" s="402"/>
      <c r="F87" s="402"/>
      <c r="G87" s="402"/>
      <c r="H87" s="402"/>
      <c r="I87" s="402"/>
      <c r="J87" s="402"/>
    </row>
    <row r="88" spans="1:10" ht="15.95" customHeight="1">
      <c r="A88" s="111">
        <f>PPS!A140</f>
        <v>30</v>
      </c>
      <c r="B88" s="401">
        <f>PPS!B140</f>
        <v>0</v>
      </c>
      <c r="C88" s="402"/>
      <c r="D88" s="402"/>
      <c r="E88" s="402"/>
      <c r="F88" s="402"/>
      <c r="G88" s="402"/>
      <c r="H88" s="402"/>
      <c r="I88" s="402"/>
      <c r="J88" s="402"/>
    </row>
    <row r="89" spans="1:10" ht="15.95" customHeight="1">
      <c r="A89" s="474" t="s">
        <v>102</v>
      </c>
      <c r="B89" s="475"/>
      <c r="C89" s="623">
        <f>PPS!C159</f>
        <v>0</v>
      </c>
      <c r="D89" s="624"/>
      <c r="E89" s="624"/>
      <c r="F89" s="624"/>
      <c r="G89" s="624"/>
      <c r="H89" s="624"/>
      <c r="I89" s="624"/>
      <c r="J89" s="624"/>
    </row>
    <row r="90" spans="1:10" ht="6.95" customHeight="1" thickBot="1">
      <c r="A90" s="10"/>
      <c r="B90" s="46"/>
      <c r="C90" s="48"/>
      <c r="D90" s="49"/>
      <c r="E90" s="49"/>
      <c r="F90" s="49"/>
      <c r="G90" s="49"/>
      <c r="H90" s="49"/>
      <c r="I90" s="49"/>
      <c r="J90" s="49"/>
    </row>
    <row r="91" spans="1:10">
      <c r="A91" s="404" t="s">
        <v>145</v>
      </c>
      <c r="B91" s="405"/>
      <c r="C91" s="405"/>
      <c r="D91" s="405"/>
      <c r="E91" s="405"/>
      <c r="F91" s="405"/>
      <c r="G91" s="405"/>
      <c r="H91" s="405"/>
      <c r="I91" s="405"/>
      <c r="J91" s="405"/>
    </row>
    <row r="92" spans="1:10" ht="15.75" thickBot="1">
      <c r="A92" s="406"/>
      <c r="B92" s="407"/>
      <c r="C92" s="407"/>
      <c r="D92" s="407"/>
      <c r="E92" s="407"/>
      <c r="F92" s="407"/>
      <c r="G92" s="407"/>
      <c r="H92" s="407"/>
      <c r="I92" s="407"/>
      <c r="J92" s="407"/>
    </row>
    <row r="93" spans="1:10" ht="24.95" customHeight="1">
      <c r="A93" s="502"/>
      <c r="B93" s="503"/>
      <c r="C93" s="503"/>
      <c r="D93" s="503"/>
      <c r="E93" s="503"/>
      <c r="F93" s="503"/>
      <c r="G93" s="503"/>
      <c r="H93" s="503"/>
      <c r="I93" s="503"/>
      <c r="J93" s="503"/>
    </row>
    <row r="94" spans="1:10" ht="24.95" customHeight="1">
      <c r="A94" s="408"/>
      <c r="B94" s="409"/>
      <c r="C94" s="409"/>
      <c r="D94" s="409"/>
      <c r="E94" s="409"/>
      <c r="F94" s="409"/>
      <c r="G94" s="409"/>
      <c r="H94" s="409"/>
      <c r="I94" s="409"/>
      <c r="J94" s="409"/>
    </row>
    <row r="95" spans="1:10" ht="24.95" customHeight="1">
      <c r="A95" s="408"/>
      <c r="B95" s="409"/>
      <c r="C95" s="409"/>
      <c r="D95" s="409"/>
      <c r="E95" s="409"/>
      <c r="F95" s="409"/>
      <c r="G95" s="409"/>
      <c r="H95" s="409"/>
      <c r="I95" s="409"/>
      <c r="J95" s="409"/>
    </row>
    <row r="96" spans="1:10" ht="24.95" customHeight="1">
      <c r="A96" s="408"/>
      <c r="B96" s="409"/>
      <c r="C96" s="409"/>
      <c r="D96" s="409"/>
      <c r="E96" s="409"/>
      <c r="F96" s="409"/>
      <c r="G96" s="409"/>
      <c r="H96" s="409"/>
      <c r="I96" s="409"/>
      <c r="J96" s="409"/>
    </row>
    <row r="97" spans="1:11" ht="24.95" customHeight="1">
      <c r="A97" s="408"/>
      <c r="B97" s="409"/>
      <c r="C97" s="409"/>
      <c r="D97" s="409"/>
      <c r="E97" s="409"/>
      <c r="F97" s="409"/>
      <c r="G97" s="409"/>
      <c r="H97" s="409"/>
      <c r="I97" s="409"/>
      <c r="J97" s="409"/>
    </row>
    <row r="98" spans="1:11" ht="24.95" customHeight="1">
      <c r="A98" s="408"/>
      <c r="B98" s="409"/>
      <c r="C98" s="409"/>
      <c r="D98" s="409"/>
      <c r="E98" s="409"/>
      <c r="F98" s="409"/>
      <c r="G98" s="409"/>
      <c r="H98" s="409"/>
      <c r="I98" s="409"/>
      <c r="J98" s="409"/>
    </row>
    <row r="99" spans="1:11" ht="24.95" customHeight="1">
      <c r="A99" s="408"/>
      <c r="B99" s="409"/>
      <c r="C99" s="409"/>
      <c r="D99" s="409"/>
      <c r="E99" s="409"/>
      <c r="F99" s="409"/>
      <c r="G99" s="409"/>
      <c r="H99" s="409"/>
      <c r="I99" s="409"/>
      <c r="J99" s="409"/>
    </row>
    <row r="100" spans="1:11" ht="24.95" customHeight="1">
      <c r="A100" s="408"/>
      <c r="B100" s="409"/>
      <c r="C100" s="409"/>
      <c r="D100" s="409"/>
      <c r="E100" s="409"/>
      <c r="F100" s="409"/>
      <c r="G100" s="409"/>
      <c r="H100" s="409"/>
      <c r="I100" s="409"/>
      <c r="J100" s="409"/>
    </row>
    <row r="101" spans="1:11" ht="24.95" customHeight="1">
      <c r="A101" s="408"/>
      <c r="B101" s="409"/>
      <c r="C101" s="409"/>
      <c r="D101" s="409"/>
      <c r="E101" s="409"/>
      <c r="F101" s="409"/>
      <c r="G101" s="409"/>
      <c r="H101" s="409"/>
      <c r="I101" s="409"/>
      <c r="J101" s="409"/>
    </row>
    <row r="102" spans="1:11" ht="24.95" customHeight="1">
      <c r="A102" s="408"/>
      <c r="B102" s="409"/>
      <c r="C102" s="409"/>
      <c r="D102" s="409"/>
      <c r="E102" s="409"/>
      <c r="F102" s="409"/>
      <c r="G102" s="409"/>
      <c r="H102" s="409"/>
      <c r="I102" s="409"/>
      <c r="J102" s="409"/>
    </row>
    <row r="103" spans="1:11" ht="24.95" customHeight="1">
      <c r="A103" s="408"/>
      <c r="B103" s="409"/>
      <c r="C103" s="409"/>
      <c r="D103" s="409"/>
      <c r="E103" s="409"/>
      <c r="F103" s="409"/>
      <c r="G103" s="409"/>
      <c r="H103" s="409"/>
      <c r="I103" s="409"/>
      <c r="J103" s="409"/>
    </row>
    <row r="104" spans="1:11" ht="24.95" customHeight="1">
      <c r="A104" s="408"/>
      <c r="B104" s="409"/>
      <c r="C104" s="409"/>
      <c r="D104" s="409"/>
      <c r="E104" s="409"/>
      <c r="F104" s="409"/>
      <c r="G104" s="409"/>
      <c r="H104" s="409"/>
      <c r="I104" s="409"/>
      <c r="J104" s="409"/>
    </row>
    <row r="105" spans="1:11" ht="24.95" customHeight="1">
      <c r="A105" s="408"/>
      <c r="B105" s="409"/>
      <c r="C105" s="409"/>
      <c r="D105" s="409"/>
      <c r="E105" s="409"/>
      <c r="F105" s="409"/>
      <c r="G105" s="409"/>
      <c r="H105" s="409"/>
      <c r="I105" s="409"/>
      <c r="J105" s="409"/>
    </row>
    <row r="106" spans="1:11" ht="24.95" customHeight="1">
      <c r="A106" s="408"/>
      <c r="B106" s="409"/>
      <c r="C106" s="409"/>
      <c r="D106" s="409"/>
      <c r="E106" s="409"/>
      <c r="F106" s="409"/>
      <c r="G106" s="409"/>
      <c r="H106" s="409"/>
      <c r="I106" s="409"/>
      <c r="J106" s="409"/>
    </row>
    <row r="107" spans="1:11" ht="24.95" customHeight="1">
      <c r="A107" s="408"/>
      <c r="B107" s="409"/>
      <c r="C107" s="409"/>
      <c r="D107" s="409"/>
      <c r="E107" s="409"/>
      <c r="F107" s="409"/>
      <c r="G107" s="409"/>
      <c r="H107" s="409"/>
      <c r="I107" s="409"/>
      <c r="J107" s="409"/>
    </row>
    <row r="108" spans="1:11" ht="24.95" customHeight="1" thickBot="1">
      <c r="A108" s="410"/>
      <c r="B108" s="411"/>
      <c r="C108" s="411"/>
      <c r="D108" s="411"/>
      <c r="E108" s="411"/>
      <c r="F108" s="411"/>
      <c r="G108" s="411"/>
      <c r="H108" s="411"/>
      <c r="I108" s="411"/>
      <c r="J108" s="411"/>
    </row>
    <row r="109" spans="1:11">
      <c r="A109" s="504" t="s">
        <v>146</v>
      </c>
      <c r="B109" s="505"/>
      <c r="C109" s="505"/>
      <c r="D109" s="505"/>
      <c r="E109" s="505"/>
      <c r="F109" s="505"/>
      <c r="G109" s="505"/>
      <c r="H109" s="505"/>
      <c r="I109" s="505"/>
      <c r="J109" s="505"/>
    </row>
    <row r="110" spans="1:11">
      <c r="A110" s="651"/>
      <c r="B110" s="652"/>
      <c r="C110" s="652"/>
      <c r="D110" s="652"/>
      <c r="E110" s="652"/>
      <c r="F110" s="652"/>
      <c r="G110" s="652"/>
      <c r="H110" s="652"/>
      <c r="I110" s="652"/>
      <c r="J110" s="652"/>
    </row>
    <row r="111" spans="1:11">
      <c r="A111" s="401"/>
      <c r="B111" s="402"/>
      <c r="C111" s="402"/>
      <c r="D111" s="402"/>
      <c r="E111" s="402"/>
      <c r="F111" s="402"/>
      <c r="G111" s="402"/>
      <c r="H111" s="402"/>
      <c r="I111" s="402"/>
      <c r="J111" s="403"/>
      <c r="K111" t="s">
        <v>147</v>
      </c>
    </row>
    <row r="112" spans="1:11">
      <c r="A112" s="401"/>
      <c r="B112" s="402"/>
      <c r="C112" s="402"/>
      <c r="D112" s="402"/>
      <c r="E112" s="402"/>
      <c r="F112" s="402"/>
      <c r="G112" s="402"/>
      <c r="H112" s="402"/>
      <c r="I112" s="402"/>
      <c r="J112" s="403"/>
    </row>
    <row r="113" spans="1:10">
      <c r="A113" s="401"/>
      <c r="B113" s="402"/>
      <c r="C113" s="402"/>
      <c r="D113" s="402"/>
      <c r="E113" s="402"/>
      <c r="F113" s="402"/>
      <c r="G113" s="402"/>
      <c r="H113" s="402"/>
      <c r="I113" s="402"/>
      <c r="J113" s="403"/>
    </row>
    <row r="114" spans="1:10">
      <c r="A114" s="648"/>
      <c r="B114" s="649"/>
      <c r="C114" s="649"/>
      <c r="D114" s="649"/>
      <c r="E114" s="649"/>
      <c r="F114" s="649"/>
      <c r="G114" s="649"/>
      <c r="H114" s="649"/>
      <c r="I114" s="649"/>
      <c r="J114" s="650"/>
    </row>
    <row r="115" spans="1:10">
      <c r="A115" s="401"/>
      <c r="B115" s="402"/>
      <c r="C115" s="402"/>
      <c r="D115" s="402"/>
      <c r="E115" s="402"/>
      <c r="F115" s="402"/>
      <c r="G115" s="402"/>
      <c r="H115" s="402"/>
      <c r="I115" s="402"/>
      <c r="J115" s="403"/>
    </row>
    <row r="116" spans="1:10">
      <c r="A116" s="401"/>
      <c r="B116" s="402"/>
      <c r="C116" s="402"/>
      <c r="D116" s="402"/>
      <c r="E116" s="402"/>
      <c r="F116" s="402"/>
      <c r="G116" s="402"/>
      <c r="H116" s="402"/>
      <c r="I116" s="402"/>
      <c r="J116" s="403"/>
    </row>
    <row r="117" spans="1:10">
      <c r="A117" s="401"/>
      <c r="B117" s="402"/>
      <c r="C117" s="402"/>
      <c r="D117" s="402"/>
      <c r="E117" s="402"/>
      <c r="F117" s="402"/>
      <c r="G117" s="402"/>
      <c r="H117" s="402"/>
      <c r="I117" s="402"/>
      <c r="J117" s="403"/>
    </row>
    <row r="118" spans="1:10">
      <c r="A118" s="401"/>
      <c r="B118" s="402"/>
      <c r="C118" s="402"/>
      <c r="D118" s="402"/>
      <c r="E118" s="402"/>
      <c r="F118" s="402"/>
      <c r="G118" s="402"/>
      <c r="H118" s="402"/>
      <c r="I118" s="402"/>
      <c r="J118" s="403"/>
    </row>
    <row r="119" spans="1:10">
      <c r="A119" s="401"/>
      <c r="B119" s="402"/>
      <c r="C119" s="402"/>
      <c r="D119" s="402"/>
      <c r="E119" s="402"/>
      <c r="F119" s="402"/>
      <c r="G119" s="402"/>
      <c r="H119" s="402"/>
      <c r="I119" s="402"/>
      <c r="J119" s="403"/>
    </row>
    <row r="120" spans="1:10">
      <c r="A120" s="401"/>
      <c r="B120" s="402"/>
      <c r="C120" s="402"/>
      <c r="D120" s="402"/>
      <c r="E120" s="402"/>
      <c r="F120" s="402"/>
      <c r="G120" s="402"/>
      <c r="H120" s="402"/>
      <c r="I120" s="402"/>
      <c r="J120" s="403"/>
    </row>
    <row r="121" spans="1:10">
      <c r="A121" s="401"/>
      <c r="B121" s="402"/>
      <c r="C121" s="402"/>
      <c r="D121" s="402"/>
      <c r="E121" s="402"/>
      <c r="F121" s="402"/>
      <c r="G121" s="402"/>
      <c r="H121" s="402"/>
      <c r="I121" s="402"/>
      <c r="J121" s="403"/>
    </row>
    <row r="122" spans="1:10">
      <c r="A122" s="401"/>
      <c r="B122" s="402"/>
      <c r="C122" s="402"/>
      <c r="D122" s="402"/>
      <c r="E122" s="402"/>
      <c r="F122" s="402"/>
      <c r="G122" s="402"/>
      <c r="H122" s="402"/>
      <c r="I122" s="402"/>
      <c r="J122" s="403"/>
    </row>
    <row r="123" spans="1:10">
      <c r="A123" s="401"/>
      <c r="B123" s="402"/>
      <c r="C123" s="402"/>
      <c r="D123" s="402"/>
      <c r="E123" s="402"/>
      <c r="F123" s="402"/>
      <c r="G123" s="402"/>
      <c r="H123" s="402"/>
      <c r="I123" s="402"/>
      <c r="J123" s="403"/>
    </row>
    <row r="124" spans="1:10">
      <c r="A124" s="401"/>
      <c r="B124" s="402"/>
      <c r="C124" s="402"/>
      <c r="D124" s="402"/>
      <c r="E124" s="402"/>
      <c r="F124" s="402"/>
      <c r="G124" s="402"/>
      <c r="H124" s="402"/>
      <c r="I124" s="402"/>
      <c r="J124" s="403"/>
    </row>
    <row r="125" spans="1:10">
      <c r="A125" s="401"/>
      <c r="B125" s="402"/>
      <c r="C125" s="402"/>
      <c r="D125" s="402"/>
      <c r="E125" s="402"/>
      <c r="F125" s="402"/>
      <c r="G125" s="402"/>
      <c r="H125" s="402"/>
      <c r="I125" s="402"/>
      <c r="J125" s="403"/>
    </row>
    <row r="126" spans="1:10">
      <c r="A126" s="401"/>
      <c r="B126" s="402"/>
      <c r="C126" s="402"/>
      <c r="D126" s="402"/>
      <c r="E126" s="402"/>
      <c r="F126" s="402"/>
      <c r="G126" s="402"/>
      <c r="H126" s="402"/>
      <c r="I126" s="402"/>
      <c r="J126" s="403"/>
    </row>
    <row r="127" spans="1:10">
      <c r="A127" s="401"/>
      <c r="B127" s="402"/>
      <c r="C127" s="402"/>
      <c r="D127" s="402"/>
      <c r="E127" s="402"/>
      <c r="F127" s="402"/>
      <c r="G127" s="402"/>
      <c r="H127" s="402"/>
      <c r="I127" s="402"/>
      <c r="J127" s="403"/>
    </row>
    <row r="128" spans="1:10" ht="15.75" thickBot="1">
      <c r="A128" s="416"/>
      <c r="B128" s="417"/>
      <c r="C128" s="417"/>
      <c r="D128" s="417"/>
      <c r="E128" s="417"/>
      <c r="F128" s="417"/>
      <c r="G128" s="417"/>
      <c r="H128" s="417"/>
      <c r="I128" s="417"/>
      <c r="J128" s="418"/>
    </row>
    <row r="129" spans="1:10">
      <c r="A129" s="642" t="s">
        <v>93</v>
      </c>
      <c r="B129" s="643"/>
      <c r="C129" s="423"/>
      <c r="D129" s="423"/>
      <c r="E129" s="423"/>
      <c r="F129" s="423"/>
      <c r="G129" s="423"/>
      <c r="H129" s="423"/>
      <c r="I129" s="423"/>
      <c r="J129" s="424"/>
    </row>
    <row r="130" spans="1:10" ht="15.75" thickBot="1">
      <c r="A130" s="644" t="s">
        <v>96</v>
      </c>
      <c r="B130" s="645"/>
      <c r="C130" s="399"/>
      <c r="D130" s="399"/>
      <c r="E130" s="399"/>
      <c r="F130" s="399"/>
      <c r="G130" s="399"/>
      <c r="H130" s="399"/>
      <c r="I130" s="399"/>
      <c r="J130" s="400"/>
    </row>
  </sheetData>
  <mergeCells count="77">
    <mergeCell ref="A89:B89"/>
    <mergeCell ref="C89:J89"/>
    <mergeCell ref="B79:J79"/>
    <mergeCell ref="B80:J80"/>
    <mergeCell ref="B81:J81"/>
    <mergeCell ref="B87:J87"/>
    <mergeCell ref="B88:J88"/>
    <mergeCell ref="B84:J84"/>
    <mergeCell ref="B85:J85"/>
    <mergeCell ref="B86:J86"/>
    <mergeCell ref="A114:J114"/>
    <mergeCell ref="A113:J113"/>
    <mergeCell ref="A91:J92"/>
    <mergeCell ref="A93:J108"/>
    <mergeCell ref="A109:J110"/>
    <mergeCell ref="A111:J111"/>
    <mergeCell ref="A112:J112"/>
    <mergeCell ref="A54:J54"/>
    <mergeCell ref="A55:J56"/>
    <mergeCell ref="A57:J57"/>
    <mergeCell ref="A73:J73"/>
    <mergeCell ref="A118:J118"/>
    <mergeCell ref="A115:J115"/>
    <mergeCell ref="A116:J116"/>
    <mergeCell ref="A117:J117"/>
    <mergeCell ref="B70:J70"/>
    <mergeCell ref="B58:J58"/>
    <mergeCell ref="B59:J59"/>
    <mergeCell ref="B60:J60"/>
    <mergeCell ref="B61:J61"/>
    <mergeCell ref="B62:J62"/>
    <mergeCell ref="B63:J63"/>
    <mergeCell ref="B64:J64"/>
    <mergeCell ref="A119:J119"/>
    <mergeCell ref="A129:B129"/>
    <mergeCell ref="C129:J129"/>
    <mergeCell ref="A130:B130"/>
    <mergeCell ref="C130:J130"/>
    <mergeCell ref="A123:J123"/>
    <mergeCell ref="A124:J124"/>
    <mergeCell ref="A125:J125"/>
    <mergeCell ref="A126:J126"/>
    <mergeCell ref="A127:J127"/>
    <mergeCell ref="A128:J128"/>
    <mergeCell ref="A120:J120"/>
    <mergeCell ref="A121:J121"/>
    <mergeCell ref="A122:J122"/>
    <mergeCell ref="J2:J6"/>
    <mergeCell ref="D3:I3"/>
    <mergeCell ref="J7:J8"/>
    <mergeCell ref="A7:B7"/>
    <mergeCell ref="C7:C8"/>
    <mergeCell ref="D7:D8"/>
    <mergeCell ref="E7:E8"/>
    <mergeCell ref="F7:F8"/>
    <mergeCell ref="G7:G8"/>
    <mergeCell ref="H7:H8"/>
    <mergeCell ref="I7:I8"/>
    <mergeCell ref="D2:I2"/>
    <mergeCell ref="D6:F6"/>
    <mergeCell ref="H6:I6"/>
    <mergeCell ref="D4:I4"/>
    <mergeCell ref="D5:I5"/>
    <mergeCell ref="B65:J65"/>
    <mergeCell ref="B66:J66"/>
    <mergeCell ref="B67:J67"/>
    <mergeCell ref="B68:J68"/>
    <mergeCell ref="B69:J69"/>
    <mergeCell ref="B77:J77"/>
    <mergeCell ref="B78:J78"/>
    <mergeCell ref="B71:J71"/>
    <mergeCell ref="B82:J82"/>
    <mergeCell ref="B83:J83"/>
    <mergeCell ref="B72:J72"/>
    <mergeCell ref="B74:J74"/>
    <mergeCell ref="B75:J75"/>
    <mergeCell ref="B76:J76"/>
  </mergeCells>
  <conditionalFormatting sqref="C129:J129">
    <cfRule type="containsText" dxfId="7" priority="5" operator="containsText" text="PENDING">
      <formula>NOT(ISERROR(SEARCH("PENDING",C129)))</formula>
    </cfRule>
    <cfRule type="containsText" dxfId="6" priority="6" operator="containsText" text="COM-APRVD">
      <formula>NOT(ISERROR(SEARCH("COM-APRVD",C129)))</formula>
    </cfRule>
    <cfRule type="containsText" dxfId="5" priority="7" operator="containsText" text="REJECTED">
      <formula>NOT(ISERROR(SEARCH("REJECTED",C129)))</formula>
    </cfRule>
    <cfRule type="containsText" dxfId="4" priority="8" operator="containsText" text="APPROVED">
      <formula>NOT(ISERROR(SEARCH("APPROVED",C129)))</formula>
    </cfRule>
  </conditionalFormatting>
  <conditionalFormatting sqref="H6:I6">
    <cfRule type="containsText" dxfId="3" priority="1" operator="containsText" text="REJECTED">
      <formula>NOT(ISERROR(SEARCH("REJECTED",H6)))</formula>
    </cfRule>
    <cfRule type="containsText" dxfId="2" priority="2" operator="containsText" text="APPROVED">
      <formula>NOT(ISERROR(SEARCH("APPROVED",H6)))</formula>
    </cfRule>
    <cfRule type="containsText" dxfId="1" priority="3" operator="containsText" text="PENDING">
      <formula>NOT(ISERROR(SEARCH("PENDING",H6)))</formula>
    </cfRule>
    <cfRule type="containsText" dxfId="0" priority="4" operator="containsText" text="COM-APRVD">
      <formula>NOT(ISERROR(SEARCH("COM-APRVD",H6)))</formula>
    </cfRule>
  </conditionalFormatting>
  <pageMargins left="0.25" right="0.25" top="0.75" bottom="0.75" header="0.3" footer="0.3"/>
  <pageSetup paperSize="9" scale="21"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9F8E911-6FA2-6B4C-A0A3-C64D38E7C843}">
          <x14:formula1>
            <xm:f>'COMMENTS LIST'!$A$2:$A$11</xm:f>
          </x14:formula1>
          <xm:sqref>A111:A113 A115:A119</xm:sqref>
        </x14:dataValidation>
        <x14:dataValidation type="list" allowBlank="1" showInputMessage="1" showErrorMessage="1" xr:uid="{FB271E93-B9F4-154A-AC9C-EC3F9579BC46}">
          <x14:formula1>
            <xm:f>'COMMENTS LIST'!$B$2:$B$5</xm:f>
          </x14:formula1>
          <xm:sqref>C129:J129 H6:I6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6F36-D255-9043-94CA-56054C193145}">
  <dimension ref="A1:J151"/>
  <sheetViews>
    <sheetView view="pageBreakPreview" zoomScale="50" zoomScaleNormal="100" zoomScaleSheetLayoutView="50" workbookViewId="0">
      <selection activeCell="G15" sqref="G15"/>
    </sheetView>
  </sheetViews>
  <sheetFormatPr defaultColWidth="11.42578125" defaultRowHeight="15"/>
  <cols>
    <col min="1" max="1" width="99.28515625" style="61" customWidth="1"/>
    <col min="2" max="2" width="23.140625" style="61" customWidth="1"/>
    <col min="3" max="3" width="39.140625" style="61" customWidth="1"/>
    <col min="4" max="5" width="15.7109375" style="61" customWidth="1"/>
    <col min="6" max="6" width="42.140625" style="61" customWidth="1"/>
    <col min="7" max="7" width="81.85546875" customWidth="1"/>
    <col min="8" max="9" width="30" customWidth="1"/>
    <col min="10" max="10" width="20.42578125" customWidth="1"/>
  </cols>
  <sheetData>
    <row r="1" spans="1:10">
      <c r="A1" s="61" t="s">
        <v>148</v>
      </c>
      <c r="B1" s="61" t="s">
        <v>149</v>
      </c>
      <c r="C1" s="61" t="s">
        <v>150</v>
      </c>
      <c r="D1" s="61" t="s">
        <v>151</v>
      </c>
      <c r="E1" s="61" t="s">
        <v>152</v>
      </c>
      <c r="F1" s="61" t="s">
        <v>153</v>
      </c>
      <c r="G1" s="61" t="s">
        <v>154</v>
      </c>
      <c r="H1" s="61" t="s">
        <v>155</v>
      </c>
      <c r="I1" s="61" t="s">
        <v>156</v>
      </c>
      <c r="J1" s="61" t="s">
        <v>157</v>
      </c>
    </row>
    <row r="2" spans="1:10" ht="80.099999999999994" customHeight="1">
      <c r="A2" s="61" t="s">
        <v>158</v>
      </c>
      <c r="B2" s="61" t="s">
        <v>159</v>
      </c>
      <c r="C2" s="61" t="s">
        <v>160</v>
      </c>
      <c r="D2" s="61" t="e" vm="13">
        <v>#VALUE!</v>
      </c>
      <c r="E2" s="61" t="e" vm="13">
        <v>#VALUE!</v>
      </c>
      <c r="F2" s="61" t="s">
        <v>161</v>
      </c>
      <c r="G2" s="100" t="s">
        <v>162</v>
      </c>
      <c r="H2" s="90" t="s">
        <v>163</v>
      </c>
      <c r="I2" s="101" t="s">
        <v>164</v>
      </c>
      <c r="J2" s="105" t="s">
        <v>165</v>
      </c>
    </row>
    <row r="3" spans="1:10" ht="80.099999999999994" customHeight="1">
      <c r="A3" s="61" t="s">
        <v>166</v>
      </c>
      <c r="B3" s="61" t="s">
        <v>167</v>
      </c>
      <c r="C3" s="61" t="s">
        <v>168</v>
      </c>
      <c r="D3" s="61" t="e" vm="3">
        <v>#VALUE!</v>
      </c>
      <c r="E3" s="61" t="e" vm="14">
        <v>#VALUE!</v>
      </c>
      <c r="F3" s="61" t="s">
        <v>169</v>
      </c>
      <c r="G3" s="100" t="s">
        <v>170</v>
      </c>
      <c r="H3" s="90" t="s">
        <v>171</v>
      </c>
      <c r="I3" s="101" t="s">
        <v>172</v>
      </c>
      <c r="J3" s="106" t="s">
        <v>173</v>
      </c>
    </row>
    <row r="4" spans="1:10" ht="80.099999999999994" customHeight="1">
      <c r="A4" s="61" t="s">
        <v>174</v>
      </c>
      <c r="B4" s="61" t="s">
        <v>175</v>
      </c>
      <c r="C4" s="61" t="s">
        <v>176</v>
      </c>
      <c r="D4" s="61" t="e" vm="15">
        <v>#VALUE!</v>
      </c>
      <c r="E4" s="61" t="e" vm="16">
        <v>#VALUE!</v>
      </c>
      <c r="F4" s="61" t="s">
        <v>177</v>
      </c>
      <c r="G4" s="100" t="s">
        <v>178</v>
      </c>
      <c r="I4" s="101" t="s">
        <v>179</v>
      </c>
    </row>
    <row r="5" spans="1:10" ht="80.099999999999994" customHeight="1">
      <c r="A5" s="61" t="s">
        <v>180</v>
      </c>
      <c r="B5" s="61" t="s">
        <v>181</v>
      </c>
      <c r="C5" s="61" t="s">
        <v>182</v>
      </c>
      <c r="D5" s="61" t="e" vm="17">
        <v>#VALUE!</v>
      </c>
      <c r="E5" s="61" t="e" vm="18">
        <v>#VALUE!</v>
      </c>
      <c r="F5" s="61" t="s">
        <v>183</v>
      </c>
      <c r="G5" s="100" t="s">
        <v>184</v>
      </c>
      <c r="I5" s="101" t="s">
        <v>185</v>
      </c>
    </row>
    <row r="6" spans="1:10" ht="80.099999999999994" customHeight="1">
      <c r="A6" s="61" t="s">
        <v>186</v>
      </c>
      <c r="C6" s="61" t="s">
        <v>187</v>
      </c>
      <c r="D6" s="61" t="e" vm="19">
        <v>#VALUE!</v>
      </c>
      <c r="E6" s="61" t="e" vm="20">
        <v>#VALUE!</v>
      </c>
      <c r="F6" s="61" t="s">
        <v>188</v>
      </c>
      <c r="G6" s="100" t="s">
        <v>189</v>
      </c>
      <c r="I6" s="101" t="s">
        <v>190</v>
      </c>
    </row>
    <row r="7" spans="1:10" ht="80.099999999999994" customHeight="1">
      <c r="A7" s="61" t="s">
        <v>191</v>
      </c>
      <c r="C7" s="61" t="s">
        <v>192</v>
      </c>
      <c r="D7" s="61" t="e" vm="21">
        <v>#VALUE!</v>
      </c>
      <c r="E7" s="61" t="e" vm="22">
        <v>#VALUE!</v>
      </c>
      <c r="F7" s="61" t="s">
        <v>193</v>
      </c>
      <c r="G7" s="100" t="s">
        <v>194</v>
      </c>
      <c r="I7" s="101" t="s">
        <v>195</v>
      </c>
    </row>
    <row r="8" spans="1:10" ht="80.099999999999994" customHeight="1">
      <c r="A8" s="61" t="s">
        <v>196</v>
      </c>
      <c r="C8" s="61" t="s">
        <v>197</v>
      </c>
      <c r="D8" s="61" t="e" vm="23">
        <v>#VALUE!</v>
      </c>
      <c r="E8" s="61" t="e" vm="24">
        <v>#VALUE!</v>
      </c>
      <c r="F8" s="61" t="s">
        <v>198</v>
      </c>
      <c r="G8" s="100" t="s">
        <v>199</v>
      </c>
      <c r="I8" s="101" t="s">
        <v>200</v>
      </c>
    </row>
    <row r="9" spans="1:10" ht="80.099999999999994" customHeight="1">
      <c r="A9" s="61" t="s">
        <v>201</v>
      </c>
      <c r="C9" s="61" t="s">
        <v>202</v>
      </c>
      <c r="D9" s="61" t="e" vm="25">
        <v>#VALUE!</v>
      </c>
      <c r="E9" s="61" t="e" vm="26">
        <v>#VALUE!</v>
      </c>
      <c r="F9" s="61" t="s">
        <v>203</v>
      </c>
      <c r="G9" s="100" t="s">
        <v>204</v>
      </c>
      <c r="I9" s="101" t="s">
        <v>205</v>
      </c>
    </row>
    <row r="10" spans="1:10" ht="80.099999999999994" customHeight="1">
      <c r="A10" s="61" t="s">
        <v>206</v>
      </c>
      <c r="C10" s="61" t="s">
        <v>207</v>
      </c>
      <c r="D10" s="61" t="e" vm="27">
        <v>#VALUE!</v>
      </c>
      <c r="E10" s="61" t="e" vm="28">
        <v>#VALUE!</v>
      </c>
      <c r="F10" s="61" t="s">
        <v>208</v>
      </c>
      <c r="G10" s="100" t="s">
        <v>209</v>
      </c>
      <c r="I10" s="101" t="s">
        <v>210</v>
      </c>
    </row>
    <row r="11" spans="1:10" ht="80.099999999999994" customHeight="1">
      <c r="A11" s="61" t="s">
        <v>211</v>
      </c>
      <c r="C11" s="61" t="s">
        <v>212</v>
      </c>
      <c r="D11" s="61" t="e" vm="5">
        <v>#VALUE!</v>
      </c>
      <c r="E11" s="61" t="e" vm="29">
        <v>#VALUE!</v>
      </c>
      <c r="F11" s="61" t="s">
        <v>213</v>
      </c>
      <c r="G11" s="100" t="s">
        <v>214</v>
      </c>
      <c r="I11" s="102" t="s">
        <v>215</v>
      </c>
    </row>
    <row r="12" spans="1:10" ht="80.099999999999994" customHeight="1">
      <c r="A12" s="61" t="s">
        <v>216</v>
      </c>
      <c r="C12" s="61" t="s">
        <v>217</v>
      </c>
      <c r="D12" s="61" t="e" vm="30">
        <v>#VALUE!</v>
      </c>
      <c r="E12" s="61" t="e" vm="31">
        <v>#VALUE!</v>
      </c>
      <c r="F12" s="61" t="s">
        <v>218</v>
      </c>
      <c r="G12" s="100" t="s">
        <v>219</v>
      </c>
      <c r="I12" s="101" t="s">
        <v>220</v>
      </c>
    </row>
    <row r="13" spans="1:10" ht="80.099999999999994" customHeight="1">
      <c r="A13" s="61" t="s">
        <v>221</v>
      </c>
      <c r="C13" s="61" t="s">
        <v>222</v>
      </c>
      <c r="D13" s="61" t="e" vm="32">
        <v>#VALUE!</v>
      </c>
      <c r="E13" s="61" t="e" vm="33">
        <v>#VALUE!</v>
      </c>
      <c r="F13" s="61" t="s">
        <v>223</v>
      </c>
      <c r="G13" s="100" t="s">
        <v>224</v>
      </c>
      <c r="I13" s="101" t="s">
        <v>225</v>
      </c>
    </row>
    <row r="14" spans="1:10" ht="80.099999999999994" customHeight="1">
      <c r="A14" s="61" t="s">
        <v>226</v>
      </c>
      <c r="C14" s="61" t="s">
        <v>227</v>
      </c>
      <c r="D14" s="61" t="e" vm="34">
        <v>#VALUE!</v>
      </c>
      <c r="E14" s="61" t="e" vm="35">
        <v>#VALUE!</v>
      </c>
      <c r="F14" s="61" t="s">
        <v>228</v>
      </c>
      <c r="G14" s="100" t="s">
        <v>229</v>
      </c>
      <c r="I14" s="101" t="s">
        <v>230</v>
      </c>
    </row>
    <row r="15" spans="1:10" ht="80.099999999999994" customHeight="1">
      <c r="A15" s="61" t="s">
        <v>231</v>
      </c>
      <c r="C15" s="61" t="s">
        <v>232</v>
      </c>
      <c r="D15" s="61" t="e" vm="36">
        <v>#VALUE!</v>
      </c>
      <c r="E15" s="61" t="e" vm="37">
        <v>#VALUE!</v>
      </c>
      <c r="F15" s="61" t="s">
        <v>233</v>
      </c>
      <c r="G15" s="100" t="s">
        <v>234</v>
      </c>
      <c r="I15" s="101" t="s">
        <v>235</v>
      </c>
    </row>
    <row r="16" spans="1:10" ht="80.099999999999994" customHeight="1">
      <c r="A16" s="61" t="s">
        <v>1027</v>
      </c>
      <c r="C16" s="61" t="s">
        <v>236</v>
      </c>
      <c r="D16" s="61" t="e" vm="38">
        <v>#VALUE!</v>
      </c>
      <c r="E16" s="61" t="e" vm="39">
        <v>#VALUE!</v>
      </c>
      <c r="F16" s="61" t="s">
        <v>237</v>
      </c>
      <c r="G16" s="100" t="s">
        <v>238</v>
      </c>
      <c r="I16" s="101" t="s">
        <v>239</v>
      </c>
    </row>
    <row r="17" spans="1:9" ht="80.099999999999994" customHeight="1">
      <c r="A17" s="61" t="s">
        <v>240</v>
      </c>
      <c r="C17" s="61" t="s">
        <v>241</v>
      </c>
      <c r="D17" s="61" t="e" vm="40">
        <v>#VALUE!</v>
      </c>
      <c r="E17" s="61" t="e" vm="41">
        <v>#VALUE!</v>
      </c>
      <c r="F17" s="61" t="s">
        <v>242</v>
      </c>
      <c r="G17" s="100" t="s">
        <v>243</v>
      </c>
      <c r="I17" s="101" t="s">
        <v>244</v>
      </c>
    </row>
    <row r="18" spans="1:9" ht="80.099999999999994" customHeight="1">
      <c r="A18" s="61" t="s">
        <v>245</v>
      </c>
      <c r="C18" s="61" t="s">
        <v>246</v>
      </c>
      <c r="D18" s="61" t="e" vm="42">
        <v>#VALUE!</v>
      </c>
      <c r="E18" s="61" t="e" vm="43">
        <v>#VALUE!</v>
      </c>
      <c r="F18" s="61" t="s">
        <v>247</v>
      </c>
      <c r="G18" s="100" t="s">
        <v>248</v>
      </c>
      <c r="I18" s="101" t="s">
        <v>249</v>
      </c>
    </row>
    <row r="19" spans="1:9" ht="80.099999999999994" customHeight="1">
      <c r="A19" s="61" t="s">
        <v>250</v>
      </c>
      <c r="C19" s="61" t="s">
        <v>251</v>
      </c>
      <c r="D19" s="61" t="e" vm="44">
        <v>#VALUE!</v>
      </c>
      <c r="E19" s="61" t="e" vm="45">
        <v>#VALUE!</v>
      </c>
      <c r="F19" s="61" t="s">
        <v>252</v>
      </c>
      <c r="G19" s="100" t="s">
        <v>253</v>
      </c>
      <c r="I19" s="101" t="s">
        <v>254</v>
      </c>
    </row>
    <row r="20" spans="1:9" ht="80.099999999999994" customHeight="1">
      <c r="A20" s="61" t="s">
        <v>255</v>
      </c>
      <c r="C20" s="61" t="s">
        <v>256</v>
      </c>
      <c r="D20" s="61" t="e" vm="7">
        <v>#VALUE!</v>
      </c>
      <c r="E20" s="61" t="e" vm="46">
        <v>#VALUE!</v>
      </c>
      <c r="F20" s="61" t="s">
        <v>257</v>
      </c>
      <c r="G20" s="100" t="s">
        <v>258</v>
      </c>
      <c r="I20" s="101" t="s">
        <v>259</v>
      </c>
    </row>
    <row r="21" spans="1:9" ht="80.099999999999994" customHeight="1">
      <c r="A21" s="61" t="s">
        <v>260</v>
      </c>
      <c r="C21" s="61" t="s">
        <v>1411</v>
      </c>
      <c r="D21" s="61" t="e" vm="47">
        <v>#VALUE!</v>
      </c>
      <c r="E21" s="61" t="e" vm="48">
        <v>#VALUE!</v>
      </c>
      <c r="F21" s="61" t="s">
        <v>261</v>
      </c>
      <c r="G21" s="100" t="s">
        <v>262</v>
      </c>
      <c r="I21" s="101" t="s">
        <v>263</v>
      </c>
    </row>
    <row r="22" spans="1:9" ht="80.099999999999994" customHeight="1">
      <c r="A22" s="61" t="s">
        <v>264</v>
      </c>
      <c r="C22" s="61" t="s">
        <v>1412</v>
      </c>
      <c r="D22" s="61" t="e" vm="49">
        <v>#VALUE!</v>
      </c>
      <c r="E22" s="61" t="e" vm="50">
        <v>#VALUE!</v>
      </c>
      <c r="F22" s="61" t="s">
        <v>265</v>
      </c>
      <c r="G22" s="100" t="s">
        <v>266</v>
      </c>
      <c r="I22" s="101" t="s">
        <v>267</v>
      </c>
    </row>
    <row r="23" spans="1:9" ht="80.099999999999994" customHeight="1">
      <c r="A23" s="61" t="s">
        <v>264</v>
      </c>
      <c r="D23" s="61" t="e" vm="51">
        <v>#VALUE!</v>
      </c>
      <c r="E23" s="61" t="e" vm="52">
        <v>#VALUE!</v>
      </c>
      <c r="F23" s="61" t="s">
        <v>268</v>
      </c>
      <c r="G23" s="100" t="s">
        <v>269</v>
      </c>
      <c r="I23" s="101" t="s">
        <v>270</v>
      </c>
    </row>
    <row r="24" spans="1:9" ht="80.099999999999994" customHeight="1">
      <c r="A24" s="61" t="s">
        <v>1409</v>
      </c>
      <c r="D24" s="61" t="e" vm="53">
        <v>#VALUE!</v>
      </c>
      <c r="E24" s="61" t="e" vm="54">
        <v>#VALUE!</v>
      </c>
      <c r="F24" s="61" t="s">
        <v>271</v>
      </c>
      <c r="G24" s="100" t="s">
        <v>272</v>
      </c>
      <c r="I24" s="101" t="s">
        <v>273</v>
      </c>
    </row>
    <row r="25" spans="1:9" ht="80.099999999999994" customHeight="1">
      <c r="A25" s="61" t="s">
        <v>1410</v>
      </c>
      <c r="D25" s="61" t="e" vm="55">
        <v>#VALUE!</v>
      </c>
      <c r="E25" s="61" t="e" vm="56">
        <v>#VALUE!</v>
      </c>
      <c r="F25" s="61" t="s">
        <v>274</v>
      </c>
      <c r="G25" s="100" t="s">
        <v>1025</v>
      </c>
      <c r="I25" s="101" t="s">
        <v>276</v>
      </c>
    </row>
    <row r="26" spans="1:9" ht="80.099999999999994" customHeight="1">
      <c r="D26" s="61" t="e" vm="9">
        <v>#VALUE!</v>
      </c>
      <c r="E26" s="61" t="e" vm="57">
        <v>#VALUE!</v>
      </c>
      <c r="F26" s="61" t="s">
        <v>277</v>
      </c>
      <c r="G26" s="100" t="s">
        <v>278</v>
      </c>
    </row>
    <row r="27" spans="1:9" ht="80.099999999999994" customHeight="1">
      <c r="D27" s="61" t="e" vm="58">
        <v>#VALUE!</v>
      </c>
      <c r="E27" s="61" t="e" vm="59">
        <v>#VALUE!</v>
      </c>
      <c r="F27" s="61" t="s">
        <v>279</v>
      </c>
      <c r="G27" s="100" t="s">
        <v>280</v>
      </c>
    </row>
    <row r="28" spans="1:9" ht="80.099999999999994" customHeight="1">
      <c r="D28" s="61" t="e" vm="60">
        <v>#VALUE!</v>
      </c>
      <c r="E28" s="61" t="e" vm="61">
        <v>#VALUE!</v>
      </c>
      <c r="F28" s="61" t="s">
        <v>281</v>
      </c>
      <c r="G28" s="100" t="s">
        <v>282</v>
      </c>
    </row>
    <row r="29" spans="1:9" ht="80.099999999999994" customHeight="1">
      <c r="D29" s="61" t="e" vm="62">
        <v>#VALUE!</v>
      </c>
      <c r="E29" s="61" t="e" vm="63">
        <v>#VALUE!</v>
      </c>
      <c r="F29" s="61" t="s">
        <v>283</v>
      </c>
      <c r="G29" s="100" t="s">
        <v>284</v>
      </c>
    </row>
    <row r="30" spans="1:9" ht="80.099999999999994" customHeight="1">
      <c r="D30" s="61" t="e" vm="11">
        <v>#VALUE!</v>
      </c>
      <c r="E30" s="61" t="e" vm="64">
        <v>#VALUE!</v>
      </c>
      <c r="F30" s="61" t="s">
        <v>285</v>
      </c>
      <c r="G30" s="100" t="s">
        <v>286</v>
      </c>
    </row>
    <row r="31" spans="1:9" ht="80.099999999999994" customHeight="1">
      <c r="D31" s="61" t="e" vm="65">
        <v>#VALUE!</v>
      </c>
      <c r="E31" s="61" t="e" vm="66">
        <v>#VALUE!</v>
      </c>
      <c r="F31" s="61" t="s">
        <v>287</v>
      </c>
      <c r="G31" s="100" t="s">
        <v>288</v>
      </c>
    </row>
    <row r="32" spans="1:9" ht="80.099999999999994" customHeight="1">
      <c r="D32" s="61" t="e" vm="67">
        <v>#VALUE!</v>
      </c>
      <c r="E32" s="61" t="e" vm="68">
        <v>#VALUE!</v>
      </c>
      <c r="F32" s="61" t="s">
        <v>289</v>
      </c>
      <c r="G32" s="100" t="s">
        <v>290</v>
      </c>
    </row>
    <row r="33" spans="4:7" ht="80.099999999999994" customHeight="1">
      <c r="D33" s="61" t="e" vm="69">
        <v>#VALUE!</v>
      </c>
      <c r="E33" s="61" t="e" vm="70">
        <v>#VALUE!</v>
      </c>
      <c r="F33" s="61" t="s">
        <v>291</v>
      </c>
      <c r="G33" s="100" t="s">
        <v>292</v>
      </c>
    </row>
    <row r="34" spans="4:7" ht="80.099999999999994" customHeight="1">
      <c r="D34" s="61" t="e" vm="71">
        <v>#VALUE!</v>
      </c>
      <c r="E34" s="61" t="e" vm="72">
        <v>#VALUE!</v>
      </c>
      <c r="F34" s="61" t="s">
        <v>293</v>
      </c>
      <c r="G34" s="100" t="s">
        <v>294</v>
      </c>
    </row>
    <row r="35" spans="4:7" ht="80.099999999999994" customHeight="1">
      <c r="D35" s="61" t="e" vm="73">
        <v>#VALUE!</v>
      </c>
      <c r="E35" s="61" t="e" vm="74">
        <v>#VALUE!</v>
      </c>
      <c r="F35" s="61" t="s">
        <v>295</v>
      </c>
      <c r="G35" s="100" t="s">
        <v>296</v>
      </c>
    </row>
    <row r="36" spans="4:7" ht="80.099999999999994" customHeight="1">
      <c r="G36" s="100" t="s">
        <v>297</v>
      </c>
    </row>
    <row r="37" spans="4:7" ht="80.099999999999994" customHeight="1">
      <c r="G37" s="100" t="s">
        <v>298</v>
      </c>
    </row>
    <row r="38" spans="4:7" ht="80.099999999999994" customHeight="1">
      <c r="G38" s="100" t="s">
        <v>299</v>
      </c>
    </row>
    <row r="39" spans="4:7" ht="80.099999999999994" customHeight="1">
      <c r="G39" s="100" t="s">
        <v>300</v>
      </c>
    </row>
    <row r="40" spans="4:7" ht="80.099999999999994" customHeight="1">
      <c r="G40" s="100" t="s">
        <v>301</v>
      </c>
    </row>
    <row r="41" spans="4:7" ht="80.099999999999994" customHeight="1">
      <c r="G41" s="100" t="s">
        <v>302</v>
      </c>
    </row>
    <row r="42" spans="4:7" ht="80.099999999999994" customHeight="1">
      <c r="G42" s="100" t="s">
        <v>303</v>
      </c>
    </row>
    <row r="43" spans="4:7" ht="80.099999999999994" customHeight="1">
      <c r="G43" s="100" t="s">
        <v>304</v>
      </c>
    </row>
    <row r="44" spans="4:7" ht="80.099999999999994" customHeight="1">
      <c r="G44" s="100" t="s">
        <v>305</v>
      </c>
    </row>
    <row r="45" spans="4:7" ht="80.099999999999994" customHeight="1">
      <c r="G45" s="100" t="s">
        <v>281</v>
      </c>
    </row>
    <row r="46" spans="4:7" ht="80.099999999999994" customHeight="1">
      <c r="G46" s="100" t="s">
        <v>306</v>
      </c>
    </row>
    <row r="47" spans="4:7" ht="80.099999999999994" customHeight="1">
      <c r="G47" s="100" t="s">
        <v>307</v>
      </c>
    </row>
    <row r="48" spans="4:7" ht="80.099999999999994" customHeight="1">
      <c r="G48" s="100" t="s">
        <v>308</v>
      </c>
    </row>
    <row r="49" spans="7:7" ht="80.099999999999994" customHeight="1">
      <c r="G49" s="100" t="s">
        <v>309</v>
      </c>
    </row>
    <row r="50" spans="7:7" ht="80.099999999999994" customHeight="1">
      <c r="G50" s="100" t="s">
        <v>310</v>
      </c>
    </row>
    <row r="51" spans="7:7" ht="80.099999999999994" customHeight="1">
      <c r="G51" s="100" t="s">
        <v>311</v>
      </c>
    </row>
    <row r="52" spans="7:7" ht="80.099999999999994" customHeight="1">
      <c r="G52" s="100" t="s">
        <v>312</v>
      </c>
    </row>
    <row r="53" spans="7:7" ht="80.099999999999994" customHeight="1">
      <c r="G53" s="100" t="s">
        <v>313</v>
      </c>
    </row>
    <row r="54" spans="7:7" ht="80.099999999999994" customHeight="1">
      <c r="G54" s="100" t="s">
        <v>314</v>
      </c>
    </row>
    <row r="55" spans="7:7" ht="80.099999999999994" customHeight="1">
      <c r="G55" s="100" t="s">
        <v>315</v>
      </c>
    </row>
    <row r="56" spans="7:7" ht="80.099999999999994" customHeight="1">
      <c r="G56" s="100" t="s">
        <v>316</v>
      </c>
    </row>
    <row r="57" spans="7:7" ht="80.099999999999994" customHeight="1">
      <c r="G57" s="100" t="s">
        <v>317</v>
      </c>
    </row>
    <row r="58" spans="7:7" ht="80.099999999999994" customHeight="1">
      <c r="G58" s="100" t="s">
        <v>318</v>
      </c>
    </row>
    <row r="59" spans="7:7" ht="80.099999999999994" customHeight="1">
      <c r="G59" s="100" t="s">
        <v>319</v>
      </c>
    </row>
    <row r="60" spans="7:7" ht="80.099999999999994" customHeight="1">
      <c r="G60" s="100" t="s">
        <v>320</v>
      </c>
    </row>
    <row r="61" spans="7:7" ht="80.099999999999994" customHeight="1">
      <c r="G61" s="100" t="s">
        <v>321</v>
      </c>
    </row>
    <row r="62" spans="7:7" ht="80.099999999999994" customHeight="1">
      <c r="G62" s="100" t="s">
        <v>322</v>
      </c>
    </row>
    <row r="63" spans="7:7" ht="80.099999999999994" customHeight="1">
      <c r="G63" s="100" t="s">
        <v>323</v>
      </c>
    </row>
    <row r="64" spans="7:7" ht="80.099999999999994" customHeight="1">
      <c r="G64" s="100" t="s">
        <v>324</v>
      </c>
    </row>
    <row r="65" spans="7:7" ht="80.099999999999994" customHeight="1">
      <c r="G65" s="100" t="s">
        <v>325</v>
      </c>
    </row>
    <row r="66" spans="7:7" ht="80.099999999999994" customHeight="1">
      <c r="G66" s="100" t="s">
        <v>326</v>
      </c>
    </row>
    <row r="67" spans="7:7" ht="80.099999999999994" customHeight="1">
      <c r="G67" s="100" t="s">
        <v>327</v>
      </c>
    </row>
    <row r="68" spans="7:7" ht="80.099999999999994" customHeight="1">
      <c r="G68" s="100" t="s">
        <v>328</v>
      </c>
    </row>
    <row r="69" spans="7:7" ht="80.099999999999994" customHeight="1">
      <c r="G69" s="100" t="s">
        <v>329</v>
      </c>
    </row>
    <row r="70" spans="7:7" ht="80.099999999999994" customHeight="1">
      <c r="G70" s="100" t="s">
        <v>330</v>
      </c>
    </row>
    <row r="71" spans="7:7" ht="80.099999999999994" customHeight="1">
      <c r="G71" s="100" t="s">
        <v>331</v>
      </c>
    </row>
    <row r="72" spans="7:7" ht="80.099999999999994" customHeight="1">
      <c r="G72" s="100" t="s">
        <v>332</v>
      </c>
    </row>
    <row r="73" spans="7:7" ht="80.099999999999994" customHeight="1">
      <c r="G73" s="100" t="s">
        <v>333</v>
      </c>
    </row>
    <row r="74" spans="7:7" ht="80.099999999999994" customHeight="1">
      <c r="G74" s="100" t="s">
        <v>334</v>
      </c>
    </row>
    <row r="75" spans="7:7" ht="80.099999999999994" customHeight="1">
      <c r="G75" s="100" t="s">
        <v>335</v>
      </c>
    </row>
    <row r="76" spans="7:7" ht="80.099999999999994" customHeight="1">
      <c r="G76" s="100" t="s">
        <v>336</v>
      </c>
    </row>
    <row r="77" spans="7:7" ht="80.099999999999994" customHeight="1">
      <c r="G77" s="100" t="s">
        <v>337</v>
      </c>
    </row>
    <row r="78" spans="7:7" ht="80.099999999999994" customHeight="1">
      <c r="G78" s="100" t="s">
        <v>338</v>
      </c>
    </row>
    <row r="79" spans="7:7" ht="80.099999999999994" customHeight="1">
      <c r="G79" s="100" t="s">
        <v>339</v>
      </c>
    </row>
    <row r="80" spans="7:7" ht="80.099999999999994" customHeight="1">
      <c r="G80" s="100" t="s">
        <v>340</v>
      </c>
    </row>
    <row r="81" spans="7:7" ht="80.099999999999994" customHeight="1">
      <c r="G81" s="100" t="s">
        <v>341</v>
      </c>
    </row>
    <row r="82" spans="7:7" ht="80.099999999999994" customHeight="1">
      <c r="G82" s="100" t="s">
        <v>342</v>
      </c>
    </row>
    <row r="83" spans="7:7" ht="80.099999999999994" customHeight="1">
      <c r="G83" s="100" t="s">
        <v>343</v>
      </c>
    </row>
    <row r="84" spans="7:7" ht="80.099999999999994" customHeight="1">
      <c r="G84" s="100" t="s">
        <v>344</v>
      </c>
    </row>
    <row r="85" spans="7:7" ht="80.099999999999994" customHeight="1">
      <c r="G85" s="100" t="s">
        <v>345</v>
      </c>
    </row>
    <row r="86" spans="7:7" ht="80.099999999999994" customHeight="1">
      <c r="G86" s="100" t="s">
        <v>346</v>
      </c>
    </row>
    <row r="87" spans="7:7" ht="80.099999999999994" customHeight="1">
      <c r="G87" s="100" t="s">
        <v>347</v>
      </c>
    </row>
    <row r="88" spans="7:7" ht="80.099999999999994" customHeight="1">
      <c r="G88" s="100" t="s">
        <v>348</v>
      </c>
    </row>
    <row r="89" spans="7:7" ht="80.099999999999994" customHeight="1">
      <c r="G89" s="100" t="s">
        <v>349</v>
      </c>
    </row>
    <row r="90" spans="7:7" ht="80.099999999999994" customHeight="1">
      <c r="G90" s="100" t="s">
        <v>350</v>
      </c>
    </row>
    <row r="91" spans="7:7" ht="80.099999999999994" customHeight="1">
      <c r="G91" s="100" t="s">
        <v>351</v>
      </c>
    </row>
    <row r="92" spans="7:7" ht="80.099999999999994" customHeight="1">
      <c r="G92" s="100" t="s">
        <v>352</v>
      </c>
    </row>
    <row r="93" spans="7:7" ht="80.099999999999994" customHeight="1">
      <c r="G93" s="100" t="s">
        <v>353</v>
      </c>
    </row>
    <row r="94" spans="7:7" ht="80.099999999999994" customHeight="1">
      <c r="G94" s="100" t="s">
        <v>354</v>
      </c>
    </row>
    <row r="95" spans="7:7" ht="80.099999999999994" customHeight="1">
      <c r="G95" s="100" t="s">
        <v>355</v>
      </c>
    </row>
    <row r="96" spans="7:7" ht="80.099999999999994" customHeight="1">
      <c r="G96" s="100" t="s">
        <v>356</v>
      </c>
    </row>
    <row r="97" spans="7:7" ht="80.099999999999994" customHeight="1">
      <c r="G97" s="100" t="s">
        <v>357</v>
      </c>
    </row>
    <row r="98" spans="7:7" ht="80.099999999999994" customHeight="1">
      <c r="G98" s="100" t="s">
        <v>358</v>
      </c>
    </row>
    <row r="99" spans="7:7" ht="80.099999999999994" customHeight="1">
      <c r="G99" s="100" t="s">
        <v>359</v>
      </c>
    </row>
    <row r="100" spans="7:7" ht="80.099999999999994" customHeight="1">
      <c r="G100" s="100" t="s">
        <v>257</v>
      </c>
    </row>
    <row r="101" spans="7:7" ht="80.099999999999994" customHeight="1">
      <c r="G101" s="100" t="s">
        <v>360</v>
      </c>
    </row>
    <row r="102" spans="7:7" ht="80.099999999999994" customHeight="1">
      <c r="G102" s="100" t="s">
        <v>361</v>
      </c>
    </row>
    <row r="103" spans="7:7" ht="80.099999999999994" customHeight="1">
      <c r="G103" s="100" t="s">
        <v>362</v>
      </c>
    </row>
    <row r="104" spans="7:7" ht="80.099999999999994" customHeight="1">
      <c r="G104" s="100" t="s">
        <v>363</v>
      </c>
    </row>
    <row r="105" spans="7:7" ht="80.099999999999994" customHeight="1">
      <c r="G105" s="100" t="s">
        <v>364</v>
      </c>
    </row>
    <row r="106" spans="7:7" ht="80.099999999999994" customHeight="1">
      <c r="G106" s="100" t="s">
        <v>365</v>
      </c>
    </row>
    <row r="107" spans="7:7" ht="80.099999999999994" customHeight="1">
      <c r="G107" s="100" t="s">
        <v>366</v>
      </c>
    </row>
    <row r="108" spans="7:7" ht="80.099999999999994" customHeight="1">
      <c r="G108" s="100" t="s">
        <v>367</v>
      </c>
    </row>
    <row r="109" spans="7:7" ht="80.099999999999994" customHeight="1">
      <c r="G109" s="100" t="s">
        <v>368</v>
      </c>
    </row>
    <row r="110" spans="7:7" ht="80.099999999999994" customHeight="1">
      <c r="G110" s="100" t="s">
        <v>369</v>
      </c>
    </row>
    <row r="111" spans="7:7" ht="80.099999999999994" customHeight="1">
      <c r="G111" s="100" t="s">
        <v>370</v>
      </c>
    </row>
    <row r="112" spans="7:7" ht="80.099999999999994" customHeight="1">
      <c r="G112" s="100" t="s">
        <v>371</v>
      </c>
    </row>
    <row r="113" spans="7:7" ht="80.099999999999994" customHeight="1">
      <c r="G113" s="100" t="s">
        <v>372</v>
      </c>
    </row>
    <row r="114" spans="7:7" ht="80.099999999999994" customHeight="1">
      <c r="G114" s="100" t="s">
        <v>373</v>
      </c>
    </row>
    <row r="115" spans="7:7" ht="80.099999999999994" customHeight="1">
      <c r="G115" s="100" t="s">
        <v>374</v>
      </c>
    </row>
    <row r="116" spans="7:7" ht="80.099999999999994" customHeight="1">
      <c r="G116" s="100" t="s">
        <v>375</v>
      </c>
    </row>
    <row r="117" spans="7:7" ht="80.099999999999994" customHeight="1">
      <c r="G117" s="100" t="s">
        <v>376</v>
      </c>
    </row>
    <row r="118" spans="7:7" ht="80.099999999999994" customHeight="1">
      <c r="G118" s="100" t="s">
        <v>377</v>
      </c>
    </row>
    <row r="119" spans="7:7" ht="80.099999999999994" customHeight="1">
      <c r="G119" s="100" t="s">
        <v>378</v>
      </c>
    </row>
    <row r="120" spans="7:7" ht="80.099999999999994" customHeight="1">
      <c r="G120" s="100" t="s">
        <v>379</v>
      </c>
    </row>
    <row r="121" spans="7:7" ht="80.099999999999994" customHeight="1">
      <c r="G121" s="100" t="s">
        <v>380</v>
      </c>
    </row>
    <row r="122" spans="7:7" ht="80.099999999999994" customHeight="1">
      <c r="G122" s="100" t="s">
        <v>381</v>
      </c>
    </row>
    <row r="123" spans="7:7" ht="80.099999999999994" customHeight="1">
      <c r="G123" s="100" t="s">
        <v>382</v>
      </c>
    </row>
    <row r="124" spans="7:7" ht="80.099999999999994" customHeight="1">
      <c r="G124" s="100" t="s">
        <v>383</v>
      </c>
    </row>
    <row r="125" spans="7:7" ht="80.099999999999994" customHeight="1">
      <c r="G125" s="100" t="s">
        <v>384</v>
      </c>
    </row>
    <row r="126" spans="7:7" ht="80.099999999999994" customHeight="1">
      <c r="G126" s="100" t="s">
        <v>385</v>
      </c>
    </row>
    <row r="127" spans="7:7" ht="80.099999999999994" customHeight="1">
      <c r="G127" s="100" t="s">
        <v>386</v>
      </c>
    </row>
    <row r="128" spans="7:7" ht="80.099999999999994" customHeight="1">
      <c r="G128" s="100" t="s">
        <v>387</v>
      </c>
    </row>
    <row r="129" spans="7:7" ht="80.099999999999994" customHeight="1">
      <c r="G129" s="100" t="s">
        <v>388</v>
      </c>
    </row>
    <row r="130" spans="7:7" ht="80.099999999999994" customHeight="1">
      <c r="G130" s="100" t="s">
        <v>389</v>
      </c>
    </row>
    <row r="131" spans="7:7" ht="80.099999999999994" customHeight="1">
      <c r="G131" s="100" t="s">
        <v>390</v>
      </c>
    </row>
    <row r="132" spans="7:7" ht="80.099999999999994" customHeight="1">
      <c r="G132" s="100" t="s">
        <v>391</v>
      </c>
    </row>
    <row r="133" spans="7:7" ht="80.099999999999994" customHeight="1">
      <c r="G133" s="100" t="s">
        <v>392</v>
      </c>
    </row>
    <row r="134" spans="7:7" ht="80.099999999999994" customHeight="1">
      <c r="G134" s="100" t="s">
        <v>393</v>
      </c>
    </row>
    <row r="135" spans="7:7" ht="80.099999999999994" customHeight="1">
      <c r="G135" s="100" t="s">
        <v>394</v>
      </c>
    </row>
    <row r="136" spans="7:7" ht="80.099999999999994" customHeight="1">
      <c r="G136" s="100" t="s">
        <v>395</v>
      </c>
    </row>
    <row r="137" spans="7:7" ht="80.099999999999994" customHeight="1">
      <c r="G137" s="100" t="s">
        <v>396</v>
      </c>
    </row>
    <row r="138" spans="7:7" ht="80.099999999999994" customHeight="1">
      <c r="G138" s="100" t="s">
        <v>397</v>
      </c>
    </row>
    <row r="139" spans="7:7" ht="80.099999999999994" customHeight="1">
      <c r="G139" s="100"/>
    </row>
    <row r="140" spans="7:7">
      <c r="G140" s="99"/>
    </row>
    <row r="141" spans="7:7">
      <c r="G141" s="99"/>
    </row>
    <row r="142" spans="7:7">
      <c r="G142" s="99"/>
    </row>
    <row r="143" spans="7:7">
      <c r="G143" s="99"/>
    </row>
    <row r="144" spans="7:7">
      <c r="G144" s="99"/>
    </row>
    <row r="145" spans="7:7">
      <c r="G145" s="99"/>
    </row>
    <row r="146" spans="7:7">
      <c r="G146" s="99"/>
    </row>
    <row r="147" spans="7:7">
      <c r="G147" s="99"/>
    </row>
    <row r="148" spans="7:7">
      <c r="G148" s="99"/>
    </row>
    <row r="149" spans="7:7">
      <c r="G149" s="99"/>
    </row>
    <row r="150" spans="7:7">
      <c r="G150" s="99"/>
    </row>
    <row r="151" spans="7:7">
      <c r="G151" s="99"/>
    </row>
  </sheetData>
  <pageMargins left="0.7" right="0.7" top="0.75" bottom="0.75" header="0.3" footer="0.3"/>
  <pageSetup paperSize="9" scale="20"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A4FAC-8084-2549-8430-74DC2705995B}">
  <sheetPr>
    <tabColor rgb="FFCCFFFF"/>
  </sheetPr>
  <dimension ref="B1:M21"/>
  <sheetViews>
    <sheetView view="pageBreakPreview" topLeftCell="B1" zoomScale="90" zoomScaleNormal="85" zoomScaleSheetLayoutView="90" workbookViewId="0">
      <selection activeCell="G2" sqref="G2:I4"/>
    </sheetView>
  </sheetViews>
  <sheetFormatPr defaultColWidth="11.42578125" defaultRowHeight="15"/>
  <cols>
    <col min="1" max="1" width="3.7109375" customWidth="1"/>
    <col min="2" max="2" width="15.140625" customWidth="1"/>
    <col min="3" max="3" width="14.42578125" customWidth="1"/>
    <col min="4" max="4" width="8.85546875" customWidth="1"/>
    <col min="5" max="5" width="18.140625" customWidth="1"/>
    <col min="6" max="6" width="14" customWidth="1"/>
    <col min="7" max="8" width="8.85546875" customWidth="1"/>
    <col min="9" max="9" width="10.140625" customWidth="1"/>
    <col min="10" max="10" width="14.42578125" customWidth="1"/>
    <col min="11" max="11" width="21.42578125" customWidth="1"/>
    <col min="12" max="256" width="8.85546875" customWidth="1"/>
  </cols>
  <sheetData>
    <row r="1" spans="2:13" ht="48" customHeight="1" thickBot="1">
      <c r="B1" s="253" t="s">
        <v>398</v>
      </c>
      <c r="C1" s="254"/>
      <c r="D1" s="254"/>
      <c r="E1" s="254"/>
      <c r="F1" s="254"/>
      <c r="G1" s="254"/>
      <c r="H1" s="254"/>
      <c r="I1" s="254"/>
      <c r="J1" s="254"/>
      <c r="K1" s="254"/>
      <c r="L1" s="254"/>
      <c r="M1" s="255"/>
    </row>
    <row r="2" spans="2:13" s="7" customFormat="1" ht="22.5" customHeight="1" thickBot="1">
      <c r="B2" s="88" t="s">
        <v>399</v>
      </c>
      <c r="C2" s="653" t="str">
        <f>'SIZE SPEC'!C4</f>
        <v>TBC</v>
      </c>
      <c r="D2" s="654"/>
      <c r="E2" s="655"/>
      <c r="F2" s="88" t="s">
        <v>2</v>
      </c>
      <c r="G2" s="656">
        <f>'SIZE SPEC'!F4</f>
        <v>0</v>
      </c>
      <c r="H2" s="657"/>
      <c r="I2" s="658"/>
      <c r="J2" s="292"/>
      <c r="K2" s="293"/>
      <c r="L2" s="293"/>
      <c r="M2" s="294"/>
    </row>
    <row r="3" spans="2:13" s="7" customFormat="1" ht="22.5" customHeight="1" thickBot="1">
      <c r="B3" s="88" t="s">
        <v>400</v>
      </c>
      <c r="C3" s="653">
        <f>'SIZE SPEC'!C3</f>
        <v>0</v>
      </c>
      <c r="D3" s="654"/>
      <c r="E3" s="655"/>
      <c r="F3" s="88" t="s">
        <v>71</v>
      </c>
      <c r="G3" s="656" t="str">
        <f>'SIZE SPEC'!C5</f>
        <v>SC25</v>
      </c>
      <c r="H3" s="657"/>
      <c r="I3" s="658"/>
      <c r="J3" s="295"/>
      <c r="K3" s="296"/>
      <c r="L3" s="296"/>
      <c r="M3" s="297"/>
    </row>
    <row r="4" spans="2:13" s="7" customFormat="1" ht="22.5" customHeight="1" thickBot="1">
      <c r="B4" s="89" t="s">
        <v>401</v>
      </c>
      <c r="C4" s="659">
        <f>'SIZE SPEC'!C6</f>
        <v>0</v>
      </c>
      <c r="D4" s="660"/>
      <c r="E4" s="661"/>
      <c r="F4" s="88" t="s">
        <v>6</v>
      </c>
      <c r="G4" s="656"/>
      <c r="H4" s="657"/>
      <c r="I4" s="658"/>
      <c r="J4" s="298"/>
      <c r="K4" s="299"/>
      <c r="L4" s="299"/>
      <c r="M4" s="300"/>
    </row>
    <row r="5" spans="2:13" s="7" customFormat="1" ht="338.1" customHeight="1">
      <c r="B5" s="292"/>
      <c r="C5" s="293"/>
      <c r="D5" s="293"/>
      <c r="E5" s="293"/>
      <c r="F5" s="293"/>
      <c r="G5" s="293"/>
      <c r="H5" s="293"/>
      <c r="I5" s="293"/>
      <c r="J5" s="293"/>
      <c r="K5" s="293"/>
      <c r="L5" s="293"/>
      <c r="M5" s="294"/>
    </row>
    <row r="6" spans="2:13" s="7" customFormat="1" ht="338.1" customHeight="1">
      <c r="B6" s="295"/>
      <c r="C6" s="296"/>
      <c r="D6" s="296"/>
      <c r="E6" s="296"/>
      <c r="F6" s="296"/>
      <c r="G6" s="296"/>
      <c r="H6" s="296"/>
      <c r="I6" s="296"/>
      <c r="J6" s="296"/>
      <c r="K6" s="296"/>
      <c r="L6" s="296"/>
      <c r="M6" s="297"/>
    </row>
    <row r="7" spans="2:13" s="7" customFormat="1" ht="338.1" customHeight="1">
      <c r="B7" s="295"/>
      <c r="C7" s="296"/>
      <c r="D7" s="296"/>
      <c r="E7" s="296"/>
      <c r="F7" s="296"/>
      <c r="G7" s="296"/>
      <c r="H7" s="296"/>
      <c r="I7" s="296"/>
      <c r="J7" s="296"/>
      <c r="K7" s="296"/>
      <c r="L7" s="296"/>
      <c r="M7" s="297"/>
    </row>
    <row r="8" spans="2:13" s="7" customFormat="1" ht="338.1" customHeight="1">
      <c r="B8" s="295"/>
      <c r="C8" s="296"/>
      <c r="D8" s="296"/>
      <c r="E8" s="296"/>
      <c r="F8" s="296"/>
      <c r="G8" s="296"/>
      <c r="H8" s="296"/>
      <c r="I8" s="296"/>
      <c r="J8" s="296"/>
      <c r="K8" s="296"/>
      <c r="L8" s="296"/>
      <c r="M8" s="297"/>
    </row>
    <row r="9" spans="2:13" s="7" customFormat="1" ht="338.1" customHeight="1">
      <c r="B9" s="295"/>
      <c r="C9" s="296"/>
      <c r="D9" s="296"/>
      <c r="E9" s="296"/>
      <c r="F9" s="296"/>
      <c r="G9" s="296"/>
      <c r="H9" s="296"/>
      <c r="I9" s="296"/>
      <c r="J9" s="296"/>
      <c r="K9" s="296"/>
      <c r="L9" s="296"/>
      <c r="M9" s="297"/>
    </row>
    <row r="10" spans="2:13" s="7" customFormat="1" ht="338.1" customHeight="1">
      <c r="B10" s="295"/>
      <c r="C10" s="296"/>
      <c r="D10" s="296"/>
      <c r="E10" s="296"/>
      <c r="F10" s="296"/>
      <c r="G10" s="296"/>
      <c r="H10" s="296"/>
      <c r="I10" s="296"/>
      <c r="J10" s="296"/>
      <c r="K10" s="296"/>
      <c r="L10" s="296"/>
      <c r="M10" s="297"/>
    </row>
    <row r="11" spans="2:13" s="7" customFormat="1" ht="338.1" customHeight="1">
      <c r="B11" s="295"/>
      <c r="C11" s="296"/>
      <c r="D11" s="296"/>
      <c r="E11" s="296"/>
      <c r="F11" s="296"/>
      <c r="G11" s="296"/>
      <c r="H11" s="296"/>
      <c r="I11" s="296"/>
      <c r="J11" s="296"/>
      <c r="K11" s="296"/>
      <c r="L11" s="296"/>
      <c r="M11" s="297"/>
    </row>
    <row r="12" spans="2:13" s="7" customFormat="1" ht="338.1" customHeight="1">
      <c r="B12" s="295"/>
      <c r="C12" s="296"/>
      <c r="D12" s="296"/>
      <c r="E12" s="296"/>
      <c r="F12" s="296"/>
      <c r="G12" s="296"/>
      <c r="H12" s="296"/>
      <c r="I12" s="296"/>
      <c r="J12" s="296"/>
      <c r="K12" s="296"/>
      <c r="L12" s="296"/>
      <c r="M12" s="297"/>
    </row>
    <row r="13" spans="2:13" s="7" customFormat="1" ht="338.1" customHeight="1">
      <c r="B13" s="295"/>
      <c r="C13" s="296"/>
      <c r="D13" s="296"/>
      <c r="E13" s="296"/>
      <c r="F13" s="296"/>
      <c r="G13" s="296"/>
      <c r="H13" s="296"/>
      <c r="I13" s="296"/>
      <c r="J13" s="296"/>
      <c r="K13" s="296"/>
      <c r="L13" s="296"/>
      <c r="M13" s="297"/>
    </row>
    <row r="14" spans="2:13" s="7" customFormat="1" ht="338.1" customHeight="1">
      <c r="B14" s="295"/>
      <c r="C14" s="296"/>
      <c r="D14" s="296"/>
      <c r="E14" s="296"/>
      <c r="F14" s="296"/>
      <c r="G14" s="296"/>
      <c r="H14" s="296"/>
      <c r="I14" s="296"/>
      <c r="J14" s="296"/>
      <c r="K14" s="296"/>
      <c r="L14" s="296"/>
      <c r="M14" s="297"/>
    </row>
    <row r="15" spans="2:13" s="7" customFormat="1" ht="338.1" customHeight="1">
      <c r="B15" s="295"/>
      <c r="C15" s="296"/>
      <c r="D15" s="296"/>
      <c r="E15" s="296"/>
      <c r="F15" s="296"/>
      <c r="G15" s="296"/>
      <c r="H15" s="296"/>
      <c r="I15" s="296"/>
      <c r="J15" s="296"/>
      <c r="K15" s="296"/>
      <c r="L15" s="296"/>
      <c r="M15" s="297"/>
    </row>
    <row r="16" spans="2:13" s="7" customFormat="1" ht="338.1" customHeight="1">
      <c r="B16" s="295"/>
      <c r="C16" s="296"/>
      <c r="D16" s="296"/>
      <c r="E16" s="296"/>
      <c r="F16" s="296"/>
      <c r="G16" s="296"/>
      <c r="H16" s="296"/>
      <c r="I16" s="296"/>
      <c r="J16" s="296"/>
      <c r="K16" s="296"/>
      <c r="L16" s="296"/>
      <c r="M16" s="297"/>
    </row>
    <row r="17" spans="2:13" s="7" customFormat="1" ht="338.1" customHeight="1">
      <c r="B17" s="295"/>
      <c r="C17" s="296"/>
      <c r="D17" s="296"/>
      <c r="E17" s="296"/>
      <c r="F17" s="296"/>
      <c r="G17" s="296"/>
      <c r="H17" s="296"/>
      <c r="I17" s="296"/>
      <c r="J17" s="296"/>
      <c r="K17" s="296"/>
      <c r="L17" s="296"/>
      <c r="M17" s="297"/>
    </row>
    <row r="18" spans="2:13" s="7" customFormat="1" ht="338.1" customHeight="1" thickBot="1">
      <c r="B18" s="295"/>
      <c r="C18" s="296"/>
      <c r="D18" s="296"/>
      <c r="E18" s="296"/>
      <c r="F18" s="296"/>
      <c r="G18" s="296"/>
      <c r="H18" s="296"/>
      <c r="I18" s="296"/>
      <c r="J18" s="296"/>
      <c r="K18" s="296"/>
      <c r="L18" s="296"/>
      <c r="M18" s="297"/>
    </row>
    <row r="19" spans="2:13">
      <c r="B19" s="301"/>
      <c r="C19" s="302"/>
      <c r="D19" s="302"/>
      <c r="E19" s="302"/>
      <c r="F19" s="302"/>
      <c r="G19" s="302"/>
      <c r="H19" s="302"/>
      <c r="I19" s="302"/>
      <c r="J19" s="302"/>
      <c r="K19" s="302"/>
      <c r="L19" s="302"/>
      <c r="M19" s="303"/>
    </row>
    <row r="20" spans="2:13" ht="15.75" thickBot="1">
      <c r="B20" s="304"/>
      <c r="C20" s="305"/>
      <c r="D20" s="305"/>
      <c r="E20" s="305"/>
      <c r="F20" s="305"/>
      <c r="G20" s="305"/>
      <c r="H20" s="305"/>
      <c r="I20" s="305"/>
      <c r="J20" s="305"/>
      <c r="K20" s="305"/>
      <c r="L20" s="305"/>
      <c r="M20" s="306"/>
    </row>
    <row r="21" spans="2:13" ht="16.5" thickBot="1">
      <c r="B21" s="11" t="s">
        <v>44</v>
      </c>
      <c r="C21" s="12"/>
      <c r="D21" s="12"/>
      <c r="E21" s="12"/>
      <c r="F21" s="12"/>
      <c r="G21" s="12"/>
      <c r="H21" s="12"/>
      <c r="I21" s="12"/>
      <c r="J21" s="12"/>
      <c r="K21" s="12"/>
      <c r="L21" s="12"/>
      <c r="M21" s="13"/>
    </row>
  </sheetData>
  <mergeCells count="10">
    <mergeCell ref="B5:M18"/>
    <mergeCell ref="B19:M20"/>
    <mergeCell ref="B1:M1"/>
    <mergeCell ref="C2:E2"/>
    <mergeCell ref="G2:I2"/>
    <mergeCell ref="J2:M4"/>
    <mergeCell ref="C3:E3"/>
    <mergeCell ref="G3:I3"/>
    <mergeCell ref="C4:E4"/>
    <mergeCell ref="G4:I4"/>
  </mergeCells>
  <pageMargins left="0.7" right="0.7" top="0.75" bottom="0.75" header="0.3" footer="0.3"/>
  <pageSetup paperSize="9" scale="65" orientation="landscape" r:id="rId1"/>
  <rowBreaks count="1" manualBreakCount="1">
    <brk id="6"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3E419-3D61-2745-B46C-D2E51F10C6BC}">
  <dimension ref="A1:D114"/>
  <sheetViews>
    <sheetView view="pageBreakPreview" zoomScale="60" zoomScaleNormal="100" workbookViewId="0">
      <selection activeCell="P56" sqref="P56"/>
    </sheetView>
  </sheetViews>
  <sheetFormatPr defaultColWidth="10.85546875" defaultRowHeight="15.75"/>
  <cols>
    <col min="1" max="4" width="29" style="70" customWidth="1"/>
    <col min="5" max="16384" width="10.85546875" style="70"/>
  </cols>
  <sheetData>
    <row r="1" spans="1:4" ht="20.100000000000001" customHeight="1" thickTop="1">
      <c r="A1" s="668" t="s">
        <v>402</v>
      </c>
      <c r="B1" s="669"/>
      <c r="C1" s="669"/>
      <c r="D1" s="670"/>
    </row>
    <row r="2" spans="1:4" ht="38.1" customHeight="1" thickBot="1">
      <c r="A2" s="671" t="s">
        <v>403</v>
      </c>
      <c r="B2" s="672"/>
      <c r="C2" s="672"/>
      <c r="D2" s="673"/>
    </row>
    <row r="3" spans="1:4">
      <c r="A3" s="674" t="s">
        <v>404</v>
      </c>
      <c r="B3" s="71" t="s">
        <v>405</v>
      </c>
      <c r="C3" s="674" t="s">
        <v>406</v>
      </c>
      <c r="D3" s="674" t="s">
        <v>407</v>
      </c>
    </row>
    <row r="4" spans="1:4" ht="16.5" thickBot="1">
      <c r="A4" s="675"/>
      <c r="B4" s="72" t="s">
        <v>408</v>
      </c>
      <c r="C4" s="675"/>
      <c r="D4" s="675"/>
    </row>
    <row r="5" spans="1:4">
      <c r="A5" s="665" t="s">
        <v>409</v>
      </c>
      <c r="B5" s="74" t="s">
        <v>410</v>
      </c>
      <c r="C5" s="74" t="s">
        <v>411</v>
      </c>
      <c r="D5" s="665" t="s">
        <v>412</v>
      </c>
    </row>
    <row r="6" spans="1:4" ht="25.5">
      <c r="A6" s="666"/>
      <c r="B6" s="74" t="s">
        <v>413</v>
      </c>
      <c r="C6" s="74" t="s">
        <v>414</v>
      </c>
      <c r="D6" s="666"/>
    </row>
    <row r="7" spans="1:4">
      <c r="A7" s="666"/>
      <c r="B7" s="74" t="s">
        <v>415</v>
      </c>
      <c r="C7" s="76"/>
      <c r="D7" s="666"/>
    </row>
    <row r="8" spans="1:4" ht="16.5" thickBot="1">
      <c r="A8" s="667"/>
      <c r="B8" s="78" t="s">
        <v>416</v>
      </c>
      <c r="C8" s="79"/>
      <c r="D8" s="667"/>
    </row>
    <row r="9" spans="1:4" ht="25.5">
      <c r="A9" s="75" t="s">
        <v>417</v>
      </c>
      <c r="B9" s="74" t="s">
        <v>418</v>
      </c>
      <c r="C9" s="74" t="s">
        <v>419</v>
      </c>
      <c r="D9" s="665" t="s">
        <v>420</v>
      </c>
    </row>
    <row r="10" spans="1:4" ht="25.5">
      <c r="A10" s="75" t="s">
        <v>421</v>
      </c>
      <c r="B10" s="74" t="s">
        <v>422</v>
      </c>
      <c r="C10" s="74" t="s">
        <v>423</v>
      </c>
      <c r="D10" s="666"/>
    </row>
    <row r="11" spans="1:4" ht="25.5">
      <c r="A11" s="80"/>
      <c r="B11" s="74" t="s">
        <v>424</v>
      </c>
      <c r="C11" s="74" t="s">
        <v>425</v>
      </c>
      <c r="D11" s="666"/>
    </row>
    <row r="12" spans="1:4" ht="26.25" thickBot="1">
      <c r="A12" s="81"/>
      <c r="B12" s="78" t="s">
        <v>426</v>
      </c>
      <c r="C12" s="78" t="s">
        <v>427</v>
      </c>
      <c r="D12" s="667"/>
    </row>
    <row r="13" spans="1:4" ht="35.1" customHeight="1">
      <c r="A13" s="665" t="s">
        <v>428</v>
      </c>
      <c r="B13" s="74" t="s">
        <v>429</v>
      </c>
      <c r="C13" s="74" t="s">
        <v>430</v>
      </c>
      <c r="D13" s="665" t="s">
        <v>412</v>
      </c>
    </row>
    <row r="14" spans="1:4">
      <c r="A14" s="666"/>
      <c r="B14" s="74" t="s">
        <v>413</v>
      </c>
      <c r="C14" s="74" t="s">
        <v>431</v>
      </c>
      <c r="D14" s="666"/>
    </row>
    <row r="15" spans="1:4">
      <c r="A15" s="666"/>
      <c r="B15" s="74" t="s">
        <v>432</v>
      </c>
      <c r="C15" s="74" t="s">
        <v>110</v>
      </c>
      <c r="D15" s="666"/>
    </row>
    <row r="16" spans="1:4" ht="16.5" thickBot="1">
      <c r="A16" s="667"/>
      <c r="B16" s="78" t="s">
        <v>416</v>
      </c>
      <c r="C16" s="79"/>
      <c r="D16" s="667"/>
    </row>
    <row r="17" spans="1:4" ht="25.5">
      <c r="A17" s="665" t="s">
        <v>433</v>
      </c>
      <c r="B17" s="74" t="s">
        <v>434</v>
      </c>
      <c r="C17" s="74" t="s">
        <v>435</v>
      </c>
      <c r="D17" s="665" t="s">
        <v>436</v>
      </c>
    </row>
    <row r="18" spans="1:4" ht="25.5">
      <c r="A18" s="666"/>
      <c r="B18" s="74" t="s">
        <v>437</v>
      </c>
      <c r="C18" s="74" t="s">
        <v>438</v>
      </c>
      <c r="D18" s="666"/>
    </row>
    <row r="19" spans="1:4" ht="16.5" thickBot="1">
      <c r="A19" s="667"/>
      <c r="B19" s="78" t="s">
        <v>439</v>
      </c>
      <c r="C19" s="79"/>
      <c r="D19" s="667"/>
    </row>
    <row r="20" spans="1:4">
      <c r="A20" s="665" t="s">
        <v>440</v>
      </c>
      <c r="B20" s="74" t="s">
        <v>441</v>
      </c>
      <c r="C20" s="74" t="s">
        <v>442</v>
      </c>
      <c r="D20" s="665" t="s">
        <v>436</v>
      </c>
    </row>
    <row r="21" spans="1:4" ht="25.5">
      <c r="A21" s="666"/>
      <c r="B21" s="74" t="s">
        <v>443</v>
      </c>
      <c r="C21" s="74" t="s">
        <v>444</v>
      </c>
      <c r="D21" s="666"/>
    </row>
    <row r="22" spans="1:4" ht="16.5" thickBot="1">
      <c r="A22" s="667"/>
      <c r="B22" s="79"/>
      <c r="C22" s="78" t="s">
        <v>445</v>
      </c>
      <c r="D22" s="667"/>
    </row>
    <row r="23" spans="1:4">
      <c r="A23" s="75" t="s">
        <v>446</v>
      </c>
      <c r="B23" s="665" t="s">
        <v>443</v>
      </c>
      <c r="C23" s="665" t="s">
        <v>447</v>
      </c>
      <c r="D23" s="665" t="s">
        <v>448</v>
      </c>
    </row>
    <row r="24" spans="1:4" ht="16.5" thickBot="1">
      <c r="A24" s="77" t="s">
        <v>449</v>
      </c>
      <c r="B24" s="667"/>
      <c r="C24" s="667"/>
      <c r="D24" s="667"/>
    </row>
    <row r="25" spans="1:4">
      <c r="A25" s="75" t="s">
        <v>450</v>
      </c>
      <c r="B25" s="74" t="s">
        <v>451</v>
      </c>
      <c r="C25" s="665" t="s">
        <v>452</v>
      </c>
      <c r="D25" s="665" t="s">
        <v>453</v>
      </c>
    </row>
    <row r="26" spans="1:4">
      <c r="A26" s="75" t="s">
        <v>454</v>
      </c>
      <c r="B26" s="74" t="s">
        <v>443</v>
      </c>
      <c r="C26" s="666"/>
      <c r="D26" s="666"/>
    </row>
    <row r="27" spans="1:4" ht="16.5" thickBot="1">
      <c r="A27" s="77" t="s">
        <v>455</v>
      </c>
      <c r="B27" s="79"/>
      <c r="C27" s="667"/>
      <c r="D27" s="667"/>
    </row>
    <row r="28" spans="1:4" ht="16.5" thickBot="1">
      <c r="A28" s="82"/>
      <c r="B28" s="83"/>
      <c r="C28" s="83"/>
      <c r="D28" s="83"/>
    </row>
    <row r="29" spans="1:4">
      <c r="A29" s="665" t="s">
        <v>456</v>
      </c>
      <c r="B29" s="84" t="s">
        <v>457</v>
      </c>
      <c r="C29" s="84" t="s">
        <v>458</v>
      </c>
      <c r="D29" s="665" t="s">
        <v>459</v>
      </c>
    </row>
    <row r="30" spans="1:4">
      <c r="A30" s="666"/>
      <c r="B30" s="74" t="s">
        <v>460</v>
      </c>
      <c r="C30" s="74" t="s">
        <v>461</v>
      </c>
      <c r="D30" s="666"/>
    </row>
    <row r="31" spans="1:4">
      <c r="A31" s="666"/>
      <c r="B31" s="74" t="s">
        <v>462</v>
      </c>
      <c r="C31" s="76"/>
      <c r="D31" s="666"/>
    </row>
    <row r="32" spans="1:4">
      <c r="A32" s="666"/>
      <c r="B32" s="74" t="s">
        <v>463</v>
      </c>
      <c r="C32" s="76"/>
      <c r="D32" s="666"/>
    </row>
    <row r="33" spans="1:4" ht="16.5" thickBot="1">
      <c r="A33" s="667"/>
      <c r="B33" s="78" t="s">
        <v>464</v>
      </c>
      <c r="C33" s="79"/>
      <c r="D33" s="667"/>
    </row>
    <row r="34" spans="1:4">
      <c r="A34" s="75" t="s">
        <v>465</v>
      </c>
      <c r="B34" s="665" t="s">
        <v>466</v>
      </c>
      <c r="C34" s="665" t="s">
        <v>467</v>
      </c>
      <c r="D34" s="665" t="s">
        <v>468</v>
      </c>
    </row>
    <row r="35" spans="1:4" ht="16.5" thickBot="1">
      <c r="A35" s="77" t="s">
        <v>469</v>
      </c>
      <c r="B35" s="667"/>
      <c r="C35" s="667"/>
      <c r="D35" s="667"/>
    </row>
    <row r="36" spans="1:4" ht="51" customHeight="1">
      <c r="A36" s="75" t="s">
        <v>470</v>
      </c>
      <c r="B36" s="74" t="s">
        <v>422</v>
      </c>
      <c r="C36" s="665" t="s">
        <v>471</v>
      </c>
      <c r="D36" s="665" t="s">
        <v>472</v>
      </c>
    </row>
    <row r="37" spans="1:4">
      <c r="A37" s="75" t="s">
        <v>473</v>
      </c>
      <c r="B37" s="74" t="s">
        <v>474</v>
      </c>
      <c r="C37" s="666"/>
      <c r="D37" s="666"/>
    </row>
    <row r="38" spans="1:4" ht="16.5" thickBot="1">
      <c r="A38" s="77" t="s">
        <v>475</v>
      </c>
      <c r="B38" s="78" t="s">
        <v>476</v>
      </c>
      <c r="C38" s="667"/>
      <c r="D38" s="667"/>
    </row>
    <row r="39" spans="1:4">
      <c r="A39" s="75" t="s">
        <v>477</v>
      </c>
      <c r="B39" s="74" t="s">
        <v>478</v>
      </c>
      <c r="C39" s="665" t="s">
        <v>479</v>
      </c>
      <c r="D39" s="74" t="s">
        <v>480</v>
      </c>
    </row>
    <row r="40" spans="1:4" ht="25.5">
      <c r="A40" s="75" t="s">
        <v>481</v>
      </c>
      <c r="B40" s="74" t="s">
        <v>482</v>
      </c>
      <c r="C40" s="666"/>
      <c r="D40" s="74" t="s">
        <v>483</v>
      </c>
    </row>
    <row r="41" spans="1:4" ht="16.5" thickBot="1">
      <c r="A41" s="81"/>
      <c r="B41" s="78" t="s">
        <v>484</v>
      </c>
      <c r="C41" s="667"/>
      <c r="D41" s="79"/>
    </row>
    <row r="42" spans="1:4" ht="51" customHeight="1">
      <c r="A42" s="75" t="s">
        <v>485</v>
      </c>
      <c r="B42" s="74" t="s">
        <v>486</v>
      </c>
      <c r="C42" s="665" t="s">
        <v>487</v>
      </c>
      <c r="D42" s="665" t="s">
        <v>472</v>
      </c>
    </row>
    <row r="43" spans="1:4">
      <c r="A43" s="75" t="s">
        <v>488</v>
      </c>
      <c r="B43" s="74" t="s">
        <v>489</v>
      </c>
      <c r="C43" s="666"/>
      <c r="D43" s="666"/>
    </row>
    <row r="44" spans="1:4" ht="16.5" thickBot="1">
      <c r="A44" s="81"/>
      <c r="B44" s="78" t="s">
        <v>121</v>
      </c>
      <c r="C44" s="667"/>
      <c r="D44" s="667"/>
    </row>
    <row r="45" spans="1:4">
      <c r="A45" s="75" t="s">
        <v>490</v>
      </c>
      <c r="B45" s="74" t="s">
        <v>486</v>
      </c>
      <c r="C45" s="665" t="s">
        <v>491</v>
      </c>
      <c r="D45" s="665" t="s">
        <v>492</v>
      </c>
    </row>
    <row r="46" spans="1:4">
      <c r="A46" s="75" t="s">
        <v>493</v>
      </c>
      <c r="B46" s="74" t="s">
        <v>489</v>
      </c>
      <c r="C46" s="666"/>
      <c r="D46" s="666"/>
    </row>
    <row r="47" spans="1:4" ht="16.5" thickBot="1">
      <c r="A47" s="81"/>
      <c r="B47" s="78" t="s">
        <v>121</v>
      </c>
      <c r="C47" s="667"/>
      <c r="D47" s="667"/>
    </row>
    <row r="48" spans="1:4">
      <c r="A48" s="75" t="s">
        <v>494</v>
      </c>
      <c r="B48" s="74" t="s">
        <v>422</v>
      </c>
      <c r="C48" s="74" t="s">
        <v>495</v>
      </c>
      <c r="D48" s="665" t="s">
        <v>496</v>
      </c>
    </row>
    <row r="49" spans="1:4">
      <c r="A49" s="75" t="s">
        <v>497</v>
      </c>
      <c r="B49" s="74" t="s">
        <v>474</v>
      </c>
      <c r="C49" s="74" t="s">
        <v>498</v>
      </c>
      <c r="D49" s="666"/>
    </row>
    <row r="50" spans="1:4" ht="26.25" thickBot="1">
      <c r="A50" s="77" t="s">
        <v>499</v>
      </c>
      <c r="B50" s="78" t="s">
        <v>426</v>
      </c>
      <c r="C50" s="79"/>
      <c r="D50" s="667"/>
    </row>
    <row r="51" spans="1:4">
      <c r="A51" s="75" t="s">
        <v>500</v>
      </c>
      <c r="B51" s="74" t="s">
        <v>501</v>
      </c>
      <c r="C51" s="665" t="s">
        <v>502</v>
      </c>
      <c r="D51" s="665" t="s">
        <v>503</v>
      </c>
    </row>
    <row r="52" spans="1:4">
      <c r="A52" s="75" t="s">
        <v>504</v>
      </c>
      <c r="B52" s="74" t="s">
        <v>505</v>
      </c>
      <c r="C52" s="666"/>
      <c r="D52" s="666"/>
    </row>
    <row r="53" spans="1:4" ht="39" thickBot="1">
      <c r="A53" s="77" t="s">
        <v>506</v>
      </c>
      <c r="B53" s="79"/>
      <c r="C53" s="667"/>
      <c r="D53" s="667"/>
    </row>
    <row r="54" spans="1:4" ht="16.5" thickBot="1">
      <c r="A54" s="82"/>
      <c r="B54" s="83"/>
      <c r="C54" s="83"/>
      <c r="D54" s="83"/>
    </row>
    <row r="55" spans="1:4" ht="72.95" customHeight="1">
      <c r="A55" s="665" t="s">
        <v>507</v>
      </c>
      <c r="B55" s="84" t="s">
        <v>508</v>
      </c>
      <c r="C55" s="84" t="s">
        <v>509</v>
      </c>
      <c r="D55" s="665" t="s">
        <v>503</v>
      </c>
    </row>
    <row r="56" spans="1:4" ht="25.5">
      <c r="A56" s="666"/>
      <c r="B56" s="74" t="s">
        <v>422</v>
      </c>
      <c r="C56" s="74" t="s">
        <v>510</v>
      </c>
      <c r="D56" s="666"/>
    </row>
    <row r="57" spans="1:4">
      <c r="A57" s="666"/>
      <c r="B57" s="74" t="s">
        <v>424</v>
      </c>
      <c r="C57" s="76"/>
      <c r="D57" s="666"/>
    </row>
    <row r="58" spans="1:4">
      <c r="A58" s="666"/>
      <c r="B58" s="74" t="s">
        <v>511</v>
      </c>
      <c r="C58" s="76"/>
      <c r="D58" s="666"/>
    </row>
    <row r="59" spans="1:4" ht="16.5" thickBot="1">
      <c r="A59" s="667"/>
      <c r="B59" s="78" t="s">
        <v>512</v>
      </c>
      <c r="C59" s="79"/>
      <c r="D59" s="667"/>
    </row>
    <row r="60" spans="1:4" ht="51" customHeight="1">
      <c r="A60" s="75" t="s">
        <v>513</v>
      </c>
      <c r="B60" s="74" t="s">
        <v>422</v>
      </c>
      <c r="C60" s="665" t="s">
        <v>514</v>
      </c>
      <c r="D60" s="665" t="s">
        <v>515</v>
      </c>
    </row>
    <row r="61" spans="1:4">
      <c r="A61" s="75" t="s">
        <v>516</v>
      </c>
      <c r="B61" s="74" t="s">
        <v>424</v>
      </c>
      <c r="C61" s="666"/>
      <c r="D61" s="666"/>
    </row>
    <row r="62" spans="1:4" ht="16.5" thickBot="1">
      <c r="A62" s="81"/>
      <c r="B62" s="78" t="s">
        <v>426</v>
      </c>
      <c r="C62" s="667"/>
      <c r="D62" s="667"/>
    </row>
    <row r="63" spans="1:4" ht="25.5">
      <c r="A63" s="85" t="s">
        <v>517</v>
      </c>
      <c r="B63" s="74" t="s">
        <v>422</v>
      </c>
      <c r="C63" s="665" t="s">
        <v>518</v>
      </c>
      <c r="D63" s="665" t="s">
        <v>515</v>
      </c>
    </row>
    <row r="64" spans="1:4">
      <c r="A64" s="75" t="s">
        <v>519</v>
      </c>
      <c r="B64" s="74" t="s">
        <v>424</v>
      </c>
      <c r="C64" s="666"/>
      <c r="D64" s="666"/>
    </row>
    <row r="65" spans="1:4">
      <c r="A65" s="80"/>
      <c r="B65" s="74" t="s">
        <v>511</v>
      </c>
      <c r="C65" s="666"/>
      <c r="D65" s="666"/>
    </row>
    <row r="66" spans="1:4" ht="16.5" thickBot="1">
      <c r="A66" s="81"/>
      <c r="B66" s="78" t="s">
        <v>439</v>
      </c>
      <c r="C66" s="667"/>
      <c r="D66" s="667"/>
    </row>
    <row r="67" spans="1:4" ht="25.5">
      <c r="A67" s="85" t="s">
        <v>520</v>
      </c>
      <c r="B67" s="74" t="s">
        <v>422</v>
      </c>
      <c r="C67" s="74" t="s">
        <v>521</v>
      </c>
      <c r="D67" s="665" t="s">
        <v>515</v>
      </c>
    </row>
    <row r="68" spans="1:4">
      <c r="A68" s="75" t="s">
        <v>522</v>
      </c>
      <c r="B68" s="74" t="s">
        <v>424</v>
      </c>
      <c r="C68" s="74" t="s">
        <v>110</v>
      </c>
      <c r="D68" s="666"/>
    </row>
    <row r="69" spans="1:4">
      <c r="A69" s="75" t="s">
        <v>523</v>
      </c>
      <c r="B69" s="74" t="s">
        <v>511</v>
      </c>
      <c r="C69" s="76"/>
      <c r="D69" s="666"/>
    </row>
    <row r="70" spans="1:4" ht="16.5" thickBot="1">
      <c r="A70" s="81"/>
      <c r="B70" s="78" t="s">
        <v>439</v>
      </c>
      <c r="C70" s="79"/>
      <c r="D70" s="667"/>
    </row>
    <row r="71" spans="1:4" ht="51" customHeight="1">
      <c r="A71" s="75" t="s">
        <v>524</v>
      </c>
      <c r="B71" s="74" t="s">
        <v>422</v>
      </c>
      <c r="C71" s="74" t="s">
        <v>491</v>
      </c>
      <c r="D71" s="665" t="s">
        <v>515</v>
      </c>
    </row>
    <row r="72" spans="1:4">
      <c r="A72" s="75" t="s">
        <v>525</v>
      </c>
      <c r="B72" s="74" t="s">
        <v>424</v>
      </c>
      <c r="C72" s="74" t="s">
        <v>110</v>
      </c>
      <c r="D72" s="666"/>
    </row>
    <row r="73" spans="1:4" ht="16.5" thickBot="1">
      <c r="A73" s="81"/>
      <c r="B73" s="78" t="s">
        <v>426</v>
      </c>
      <c r="C73" s="79"/>
      <c r="D73" s="667"/>
    </row>
    <row r="74" spans="1:4" ht="26.25" thickBot="1">
      <c r="A74" s="77" t="s">
        <v>526</v>
      </c>
      <c r="B74" s="78" t="s">
        <v>527</v>
      </c>
      <c r="C74" s="78" t="s">
        <v>528</v>
      </c>
      <c r="D74" s="78" t="s">
        <v>515</v>
      </c>
    </row>
    <row r="75" spans="1:4" ht="25.5">
      <c r="A75" s="665" t="s">
        <v>529</v>
      </c>
      <c r="B75" s="74" t="s">
        <v>530</v>
      </c>
      <c r="C75" s="74" t="s">
        <v>531</v>
      </c>
      <c r="D75" s="665" t="s">
        <v>532</v>
      </c>
    </row>
    <row r="76" spans="1:4" ht="38.25">
      <c r="A76" s="666"/>
      <c r="B76" s="74" t="s">
        <v>533</v>
      </c>
      <c r="C76" s="74" t="s">
        <v>534</v>
      </c>
      <c r="D76" s="666"/>
    </row>
    <row r="77" spans="1:4" ht="16.5" thickBot="1">
      <c r="A77" s="667"/>
      <c r="B77" s="78" t="s">
        <v>535</v>
      </c>
      <c r="C77" s="79"/>
      <c r="D77" s="667"/>
    </row>
    <row r="78" spans="1:4" ht="25.5">
      <c r="A78" s="75" t="s">
        <v>536</v>
      </c>
      <c r="B78" s="74" t="s">
        <v>537</v>
      </c>
      <c r="C78" s="74" t="s">
        <v>538</v>
      </c>
      <c r="D78" s="665" t="s">
        <v>532</v>
      </c>
    </row>
    <row r="79" spans="1:4" ht="38.25">
      <c r="A79" s="75" t="s">
        <v>539</v>
      </c>
      <c r="B79" s="74" t="s">
        <v>540</v>
      </c>
      <c r="C79" s="74" t="s">
        <v>541</v>
      </c>
      <c r="D79" s="666"/>
    </row>
    <row r="80" spans="1:4" ht="16.5" thickBot="1">
      <c r="A80" s="81"/>
      <c r="B80" s="78" t="s">
        <v>426</v>
      </c>
      <c r="C80" s="79"/>
      <c r="D80" s="667"/>
    </row>
    <row r="81" spans="1:4">
      <c r="A81" s="75" t="s">
        <v>542</v>
      </c>
      <c r="B81" s="74" t="s">
        <v>543</v>
      </c>
      <c r="C81" s="665" t="s">
        <v>544</v>
      </c>
      <c r="D81" s="665" t="s">
        <v>545</v>
      </c>
    </row>
    <row r="82" spans="1:4">
      <c r="A82" s="75" t="s">
        <v>110</v>
      </c>
      <c r="B82" s="74" t="s">
        <v>546</v>
      </c>
      <c r="C82" s="666"/>
      <c r="D82" s="666"/>
    </row>
    <row r="83" spans="1:4" ht="16.5" thickBot="1">
      <c r="A83" s="81"/>
      <c r="B83" s="78" t="s">
        <v>547</v>
      </c>
      <c r="C83" s="667"/>
      <c r="D83" s="667"/>
    </row>
    <row r="84" spans="1:4" ht="16.5" thickBot="1">
      <c r="A84" s="82"/>
      <c r="B84" s="83"/>
      <c r="C84" s="83"/>
      <c r="D84" s="83"/>
    </row>
    <row r="85" spans="1:4" ht="39" customHeight="1">
      <c r="A85" s="73" t="s">
        <v>548</v>
      </c>
      <c r="B85" s="665" t="s">
        <v>549</v>
      </c>
      <c r="C85" s="665" t="s">
        <v>550</v>
      </c>
      <c r="D85" s="665" t="s">
        <v>110</v>
      </c>
    </row>
    <row r="86" spans="1:4" ht="16.5" thickBot="1">
      <c r="A86" s="77" t="s">
        <v>551</v>
      </c>
      <c r="B86" s="667"/>
      <c r="C86" s="667"/>
      <c r="D86" s="667"/>
    </row>
    <row r="87" spans="1:4">
      <c r="A87" s="83"/>
      <c r="B87" s="83"/>
      <c r="C87" s="83"/>
      <c r="D87" s="83"/>
    </row>
    <row r="88" spans="1:4">
      <c r="A88" s="82"/>
      <c r="B88" s="83"/>
      <c r="C88" s="83"/>
      <c r="D88" s="83"/>
    </row>
    <row r="89" spans="1:4" ht="16.5" thickBot="1">
      <c r="A89" s="82"/>
      <c r="B89" s="83"/>
      <c r="C89" s="83"/>
      <c r="D89" s="83"/>
    </row>
    <row r="90" spans="1:4">
      <c r="A90" s="665" t="s">
        <v>552</v>
      </c>
      <c r="B90" s="84" t="s">
        <v>543</v>
      </c>
      <c r="C90" s="84" t="s">
        <v>553</v>
      </c>
      <c r="D90" s="665" t="s">
        <v>110</v>
      </c>
    </row>
    <row r="91" spans="1:4" ht="25.5">
      <c r="A91" s="666"/>
      <c r="B91" s="74" t="s">
        <v>546</v>
      </c>
      <c r="C91" s="74" t="s">
        <v>554</v>
      </c>
      <c r="D91" s="666"/>
    </row>
    <row r="92" spans="1:4" ht="76.5">
      <c r="A92" s="666"/>
      <c r="B92" s="74" t="s">
        <v>547</v>
      </c>
      <c r="C92" s="74" t="s">
        <v>555</v>
      </c>
      <c r="D92" s="666"/>
    </row>
    <row r="93" spans="1:4">
      <c r="A93" s="666"/>
      <c r="B93" s="76"/>
      <c r="C93" s="74" t="s">
        <v>556</v>
      </c>
      <c r="D93" s="666"/>
    </row>
    <row r="94" spans="1:4" ht="51">
      <c r="A94" s="666"/>
      <c r="B94" s="76"/>
      <c r="C94" s="74" t="s">
        <v>557</v>
      </c>
      <c r="D94" s="666"/>
    </row>
    <row r="95" spans="1:4" ht="25.5">
      <c r="A95" s="666"/>
      <c r="B95" s="76"/>
      <c r="C95" s="74" t="s">
        <v>558</v>
      </c>
      <c r="D95" s="666"/>
    </row>
    <row r="96" spans="1:4">
      <c r="A96" s="666"/>
      <c r="B96" s="76"/>
      <c r="C96" s="74" t="s">
        <v>559</v>
      </c>
      <c r="D96" s="666"/>
    </row>
    <row r="97" spans="1:4">
      <c r="A97" s="666"/>
      <c r="B97" s="76"/>
      <c r="C97" s="74" t="s">
        <v>560</v>
      </c>
      <c r="D97" s="666"/>
    </row>
    <row r="98" spans="1:4" ht="25.5">
      <c r="A98" s="666"/>
      <c r="B98" s="76"/>
      <c r="C98" s="74" t="s">
        <v>561</v>
      </c>
      <c r="D98" s="666"/>
    </row>
    <row r="99" spans="1:4" ht="51">
      <c r="A99" s="666"/>
      <c r="B99" s="76"/>
      <c r="C99" s="74" t="s">
        <v>562</v>
      </c>
      <c r="D99" s="666"/>
    </row>
    <row r="100" spans="1:4" ht="25.5">
      <c r="A100" s="666"/>
      <c r="B100" s="76"/>
      <c r="C100" s="74" t="s">
        <v>563</v>
      </c>
      <c r="D100" s="666"/>
    </row>
    <row r="101" spans="1:4" ht="25.5">
      <c r="A101" s="666"/>
      <c r="B101" s="76"/>
      <c r="C101" s="74" t="s">
        <v>564</v>
      </c>
      <c r="D101" s="666"/>
    </row>
    <row r="102" spans="1:4" ht="25.5">
      <c r="A102" s="666"/>
      <c r="B102" s="76"/>
      <c r="C102" s="74" t="s">
        <v>565</v>
      </c>
      <c r="D102" s="666"/>
    </row>
    <row r="103" spans="1:4" ht="25.5">
      <c r="A103" s="666"/>
      <c r="B103" s="76"/>
      <c r="C103" s="74" t="s">
        <v>566</v>
      </c>
      <c r="D103" s="666"/>
    </row>
    <row r="104" spans="1:4">
      <c r="A104" s="666"/>
      <c r="B104" s="76"/>
      <c r="C104" s="74" t="s">
        <v>567</v>
      </c>
      <c r="D104" s="666"/>
    </row>
    <row r="105" spans="1:4">
      <c r="A105" s="666"/>
      <c r="B105" s="76"/>
      <c r="C105" s="74" t="s">
        <v>110</v>
      </c>
      <c r="D105" s="666"/>
    </row>
    <row r="106" spans="1:4">
      <c r="A106" s="666"/>
      <c r="B106" s="76"/>
      <c r="C106" s="74" t="s">
        <v>568</v>
      </c>
      <c r="D106" s="666"/>
    </row>
    <row r="107" spans="1:4" ht="63.75">
      <c r="A107" s="666"/>
      <c r="B107" s="76"/>
      <c r="C107" s="74" t="s">
        <v>569</v>
      </c>
      <c r="D107" s="666"/>
    </row>
    <row r="108" spans="1:4" ht="25.5">
      <c r="A108" s="666"/>
      <c r="B108" s="76"/>
      <c r="C108" s="74" t="s">
        <v>570</v>
      </c>
      <c r="D108" s="666"/>
    </row>
    <row r="109" spans="1:4" ht="39" thickBot="1">
      <c r="A109" s="667"/>
      <c r="B109" s="79"/>
      <c r="C109" s="78" t="s">
        <v>571</v>
      </c>
      <c r="D109" s="667"/>
    </row>
    <row r="110" spans="1:4" ht="38.25">
      <c r="A110" s="662"/>
      <c r="B110" s="662"/>
      <c r="C110" s="74" t="s">
        <v>572</v>
      </c>
      <c r="D110" s="662"/>
    </row>
    <row r="111" spans="1:4" ht="38.25">
      <c r="A111" s="663"/>
      <c r="B111" s="663"/>
      <c r="C111" s="74" t="s">
        <v>573</v>
      </c>
      <c r="D111" s="663"/>
    </row>
    <row r="112" spans="1:4" ht="25.5">
      <c r="A112" s="663"/>
      <c r="B112" s="663"/>
      <c r="C112" s="74" t="s">
        <v>574</v>
      </c>
      <c r="D112" s="663"/>
    </row>
    <row r="113" spans="1:4">
      <c r="A113" s="663"/>
      <c r="B113" s="663"/>
      <c r="C113" s="74" t="s">
        <v>575</v>
      </c>
      <c r="D113" s="663"/>
    </row>
    <row r="114" spans="1:4" ht="90" thickBot="1">
      <c r="A114" s="664"/>
      <c r="B114" s="664"/>
      <c r="C114" s="78" t="s">
        <v>576</v>
      </c>
      <c r="D114" s="664"/>
    </row>
  </sheetData>
  <mergeCells count="55">
    <mergeCell ref="A5:A8"/>
    <mergeCell ref="D5:D8"/>
    <mergeCell ref="A1:D1"/>
    <mergeCell ref="A2:D2"/>
    <mergeCell ref="A3:A4"/>
    <mergeCell ref="C3:C4"/>
    <mergeCell ref="D3:D4"/>
    <mergeCell ref="A29:A33"/>
    <mergeCell ref="D29:D33"/>
    <mergeCell ref="D9:D12"/>
    <mergeCell ref="A13:A16"/>
    <mergeCell ref="D13:D16"/>
    <mergeCell ref="A17:A19"/>
    <mergeCell ref="D17:D19"/>
    <mergeCell ref="A20:A22"/>
    <mergeCell ref="D20:D22"/>
    <mergeCell ref="B23:B24"/>
    <mergeCell ref="C23:C24"/>
    <mergeCell ref="D23:D24"/>
    <mergeCell ref="C25:C27"/>
    <mergeCell ref="D25:D27"/>
    <mergeCell ref="C51:C53"/>
    <mergeCell ref="D51:D53"/>
    <mergeCell ref="B34:B35"/>
    <mergeCell ref="C34:C35"/>
    <mergeCell ref="D34:D35"/>
    <mergeCell ref="C36:C38"/>
    <mergeCell ref="D36:D38"/>
    <mergeCell ref="C39:C41"/>
    <mergeCell ref="C42:C44"/>
    <mergeCell ref="D42:D44"/>
    <mergeCell ref="C45:C47"/>
    <mergeCell ref="D45:D47"/>
    <mergeCell ref="D48:D50"/>
    <mergeCell ref="A55:A59"/>
    <mergeCell ref="D55:D59"/>
    <mergeCell ref="C60:C62"/>
    <mergeCell ref="D60:D62"/>
    <mergeCell ref="C63:C66"/>
    <mergeCell ref="D63:D66"/>
    <mergeCell ref="A110:A114"/>
    <mergeCell ref="B110:B114"/>
    <mergeCell ref="D110:D114"/>
    <mergeCell ref="D67:D70"/>
    <mergeCell ref="D71:D73"/>
    <mergeCell ref="A75:A77"/>
    <mergeCell ref="D75:D77"/>
    <mergeCell ref="D78:D80"/>
    <mergeCell ref="C81:C83"/>
    <mergeCell ref="D81:D83"/>
    <mergeCell ref="B85:B86"/>
    <mergeCell ref="C85:C86"/>
    <mergeCell ref="D85:D86"/>
    <mergeCell ref="A90:A109"/>
    <mergeCell ref="D90:D109"/>
  </mergeCells>
  <pageMargins left="0.7" right="0.7" top="0.75" bottom="0.75" header="0.3" footer="0.3"/>
  <pageSetup paperSize="9" scale="58" orientation="portrait" verticalDpi="0" r:id="rId1"/>
  <rowBreaks count="1" manualBreakCount="1">
    <brk id="4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764B3-0E99-8F48-AE62-285F72B7D50A}">
  <dimension ref="A1"/>
  <sheetViews>
    <sheetView view="pageBreakPreview" topLeftCell="A28" zoomScale="110" zoomScaleNormal="100" zoomScaleSheetLayoutView="110" workbookViewId="0">
      <selection activeCell="C83" sqref="C83"/>
    </sheetView>
  </sheetViews>
  <sheetFormatPr defaultColWidth="10.85546875" defaultRowHeight="15.75"/>
  <cols>
    <col min="1" max="16384" width="10.85546875" style="70"/>
  </cols>
  <sheetData/>
  <pageMargins left="0.7" right="0.7" top="0.75" bottom="0.75" header="0.3" footer="0.3"/>
  <pageSetup paperSize="9" scale="63"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48DF-F74D-AE4B-B3BD-9E06BDBC932D}">
  <dimension ref="A1"/>
  <sheetViews>
    <sheetView view="pageBreakPreview" zoomScale="60" zoomScaleNormal="100" workbookViewId="0">
      <selection activeCell="C83" sqref="C83"/>
    </sheetView>
  </sheetViews>
  <sheetFormatPr defaultColWidth="10.85546875" defaultRowHeight="15.75"/>
  <cols>
    <col min="1" max="16384" width="10.85546875" style="70"/>
  </cols>
  <sheetData/>
  <pageMargins left="0.7" right="0.7" top="0.75" bottom="0.75" header="0.3" footer="0.3"/>
  <pageSetup paperSize="9" scale="63"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D5DAD-B30A-0D49-8778-C877412B5B66}">
  <dimension ref="A1"/>
  <sheetViews>
    <sheetView view="pageBreakPreview" zoomScale="60" zoomScaleNormal="100" workbookViewId="0">
      <selection activeCell="C83" sqref="C83"/>
    </sheetView>
  </sheetViews>
  <sheetFormatPr defaultColWidth="10.85546875" defaultRowHeight="15.75"/>
  <cols>
    <col min="1" max="16384" width="10.85546875" style="70"/>
  </cols>
  <sheetData/>
  <pageMargins left="0.7" right="0.7" top="0.75" bottom="0.75" header="0.3" footer="0.3"/>
  <pageSetup paperSize="9" scale="63"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8AC1D-7A1E-8C4F-8244-44E387D215EC}">
  <dimension ref="A1:K183"/>
  <sheetViews>
    <sheetView view="pageBreakPreview" zoomScaleNormal="100" zoomScaleSheetLayoutView="100" workbookViewId="0">
      <selection activeCell="A4" sqref="A4:J39"/>
    </sheetView>
  </sheetViews>
  <sheetFormatPr defaultColWidth="8.85546875" defaultRowHeight="15"/>
  <cols>
    <col min="1" max="1" width="6.42578125" style="147" customWidth="1"/>
    <col min="2" max="2" width="73.42578125" style="147" customWidth="1"/>
    <col min="3" max="3" width="8.85546875" style="147"/>
    <col min="4" max="7" width="13.28515625" style="150" customWidth="1"/>
    <col min="8" max="11" width="11.28515625" style="150" customWidth="1"/>
    <col min="12" max="16384" width="8.85546875" style="147"/>
  </cols>
  <sheetData>
    <row r="1" spans="1:11" ht="15" customHeight="1">
      <c r="A1" s="676" t="s">
        <v>577</v>
      </c>
      <c r="B1" s="677" t="s">
        <v>578</v>
      </c>
      <c r="C1" s="678" t="s">
        <v>579</v>
      </c>
      <c r="D1" s="146" t="s">
        <v>580</v>
      </c>
      <c r="E1" s="146" t="s">
        <v>580</v>
      </c>
      <c r="F1" s="146" t="s">
        <v>580</v>
      </c>
      <c r="G1" s="146" t="s">
        <v>580</v>
      </c>
      <c r="H1" s="155" t="s">
        <v>581</v>
      </c>
      <c r="I1" s="155" t="s">
        <v>581</v>
      </c>
      <c r="J1" s="174"/>
      <c r="K1" s="157"/>
    </row>
    <row r="2" spans="1:11" ht="14.1" customHeight="1">
      <c r="A2" s="676"/>
      <c r="B2" s="677"/>
      <c r="C2" s="678"/>
      <c r="D2" s="146" t="s">
        <v>582</v>
      </c>
      <c r="E2" s="146" t="s">
        <v>56</v>
      </c>
      <c r="F2" s="146" t="s">
        <v>583</v>
      </c>
      <c r="G2" s="146" t="s">
        <v>584</v>
      </c>
      <c r="H2" s="155" t="s">
        <v>585</v>
      </c>
      <c r="I2" s="155" t="s">
        <v>586</v>
      </c>
      <c r="J2" s="174" t="s">
        <v>587</v>
      </c>
      <c r="K2" s="157"/>
    </row>
    <row r="3" spans="1:11" ht="15" customHeight="1">
      <c r="A3" s="676"/>
      <c r="B3" s="677"/>
      <c r="C3" s="678"/>
      <c r="D3" s="146" t="s">
        <v>588</v>
      </c>
      <c r="E3" s="146" t="s">
        <v>589</v>
      </c>
      <c r="F3" s="146" t="s">
        <v>590</v>
      </c>
      <c r="G3" s="146"/>
      <c r="H3" s="155"/>
      <c r="I3" s="155"/>
      <c r="J3" s="174"/>
      <c r="K3" s="157"/>
    </row>
    <row r="4" spans="1:11" ht="15" customHeight="1">
      <c r="A4" s="148" t="s">
        <v>591</v>
      </c>
      <c r="B4" s="148" t="s">
        <v>592</v>
      </c>
      <c r="C4" s="148" t="s">
        <v>591</v>
      </c>
      <c r="D4" s="149">
        <v>1.25</v>
      </c>
      <c r="E4" s="149">
        <v>2.5</v>
      </c>
      <c r="F4" s="149">
        <v>3</v>
      </c>
      <c r="G4" s="149">
        <v>3.5</v>
      </c>
      <c r="H4" s="154">
        <v>1</v>
      </c>
      <c r="I4" s="154">
        <f>E4/2</f>
        <v>1.25</v>
      </c>
      <c r="J4" s="159"/>
      <c r="K4" s="158"/>
    </row>
    <row r="5" spans="1:11" ht="15" customHeight="1">
      <c r="A5" s="148" t="s">
        <v>593</v>
      </c>
      <c r="B5" s="148" t="s">
        <v>594</v>
      </c>
      <c r="C5" s="148" t="s">
        <v>593</v>
      </c>
      <c r="D5" s="149">
        <v>1.25</v>
      </c>
      <c r="E5" s="149">
        <v>2.5</v>
      </c>
      <c r="F5" s="149">
        <v>3</v>
      </c>
      <c r="G5" s="149">
        <v>3.5</v>
      </c>
      <c r="H5" s="154">
        <v>1</v>
      </c>
      <c r="I5" s="154">
        <f t="shared" ref="I5:I14" si="0">E5/2</f>
        <v>1.25</v>
      </c>
      <c r="J5" s="159"/>
      <c r="K5" s="158"/>
    </row>
    <row r="6" spans="1:11" ht="15" customHeight="1">
      <c r="A6" s="148" t="s">
        <v>595</v>
      </c>
      <c r="B6" s="148" t="s">
        <v>596</v>
      </c>
      <c r="C6" s="148" t="s">
        <v>595</v>
      </c>
      <c r="D6" s="149">
        <v>1.25</v>
      </c>
      <c r="E6" s="149">
        <v>2.5</v>
      </c>
      <c r="F6" s="149">
        <v>3</v>
      </c>
      <c r="G6" s="149">
        <v>3.5</v>
      </c>
      <c r="H6" s="154">
        <v>1</v>
      </c>
      <c r="I6" s="154">
        <f t="shared" si="0"/>
        <v>1.25</v>
      </c>
      <c r="J6" s="159"/>
      <c r="K6" s="158"/>
    </row>
    <row r="7" spans="1:11" ht="15" customHeight="1">
      <c r="A7" s="148" t="s">
        <v>597</v>
      </c>
      <c r="B7" s="148" t="s">
        <v>598</v>
      </c>
      <c r="C7" s="148" t="s">
        <v>597</v>
      </c>
      <c r="D7" s="149">
        <v>1.25</v>
      </c>
      <c r="E7" s="149">
        <v>2.5</v>
      </c>
      <c r="F7" s="149">
        <v>3</v>
      </c>
      <c r="G7" s="149">
        <v>3.5</v>
      </c>
      <c r="H7" s="154">
        <v>1</v>
      </c>
      <c r="I7" s="154">
        <f t="shared" si="0"/>
        <v>1.25</v>
      </c>
      <c r="J7" s="159"/>
      <c r="K7" s="158"/>
    </row>
    <row r="8" spans="1:11" ht="15" customHeight="1">
      <c r="A8" s="148" t="s">
        <v>599</v>
      </c>
      <c r="B8" s="148" t="s">
        <v>1210</v>
      </c>
      <c r="C8" s="148" t="s">
        <v>599</v>
      </c>
      <c r="D8" s="149">
        <v>1.25</v>
      </c>
      <c r="E8" s="149">
        <v>2.5</v>
      </c>
      <c r="F8" s="149">
        <v>3</v>
      </c>
      <c r="G8" s="149">
        <v>3.5</v>
      </c>
      <c r="H8" s="154">
        <v>1</v>
      </c>
      <c r="I8" s="154">
        <f t="shared" si="0"/>
        <v>1.25</v>
      </c>
      <c r="J8" s="159"/>
      <c r="K8" s="158"/>
    </row>
    <row r="9" spans="1:11" ht="15" customHeight="1">
      <c r="A9" s="148" t="s">
        <v>600</v>
      </c>
      <c r="B9" s="148" t="s">
        <v>1413</v>
      </c>
      <c r="C9" s="148" t="s">
        <v>600</v>
      </c>
      <c r="D9" s="149">
        <v>1.25</v>
      </c>
      <c r="E9" s="149">
        <v>2.5</v>
      </c>
      <c r="F9" s="149">
        <v>3</v>
      </c>
      <c r="G9" s="149">
        <v>3.5</v>
      </c>
      <c r="H9" s="154">
        <v>1</v>
      </c>
      <c r="I9" s="154">
        <f t="shared" ref="I9:I10" si="1">E9/2</f>
        <v>1.25</v>
      </c>
      <c r="J9" s="159"/>
      <c r="K9" s="158"/>
    </row>
    <row r="10" spans="1:11" ht="15" customHeight="1">
      <c r="A10" s="148" t="s">
        <v>602</v>
      </c>
      <c r="B10" s="148" t="s">
        <v>1414</v>
      </c>
      <c r="C10" s="148" t="s">
        <v>602</v>
      </c>
      <c r="D10" s="149">
        <v>1.25</v>
      </c>
      <c r="E10" s="149">
        <v>2.5</v>
      </c>
      <c r="F10" s="149">
        <v>3</v>
      </c>
      <c r="G10" s="149">
        <v>3.5</v>
      </c>
      <c r="H10" s="154">
        <v>1</v>
      </c>
      <c r="I10" s="154">
        <f t="shared" si="1"/>
        <v>1.25</v>
      </c>
      <c r="J10" s="159"/>
      <c r="K10" s="158"/>
    </row>
    <row r="11" spans="1:11" ht="15" customHeight="1">
      <c r="A11" s="148" t="s">
        <v>604</v>
      </c>
      <c r="B11" s="148" t="s">
        <v>601</v>
      </c>
      <c r="C11" s="148" t="s">
        <v>604</v>
      </c>
      <c r="D11" s="111">
        <v>0.5</v>
      </c>
      <c r="E11" s="111">
        <v>1</v>
      </c>
      <c r="F11" s="111">
        <v>1.5</v>
      </c>
      <c r="G11" s="111">
        <v>1.75</v>
      </c>
      <c r="H11" s="154">
        <v>0.5</v>
      </c>
      <c r="I11" s="154">
        <f t="shared" si="0"/>
        <v>0.5</v>
      </c>
      <c r="J11" s="159"/>
      <c r="K11" s="158"/>
    </row>
    <row r="12" spans="1:11" ht="15" customHeight="1">
      <c r="A12" s="148" t="s">
        <v>606</v>
      </c>
      <c r="B12" s="148" t="s">
        <v>603</v>
      </c>
      <c r="C12" s="148" t="s">
        <v>606</v>
      </c>
      <c r="D12" s="111">
        <v>0.5</v>
      </c>
      <c r="E12" s="111">
        <v>1</v>
      </c>
      <c r="F12" s="111">
        <v>1.5</v>
      </c>
      <c r="G12" s="111">
        <v>1.75</v>
      </c>
      <c r="H12" s="154">
        <v>0.5</v>
      </c>
      <c r="I12" s="154">
        <f t="shared" si="0"/>
        <v>0.5</v>
      </c>
      <c r="J12" s="159"/>
      <c r="K12" s="158"/>
    </row>
    <row r="13" spans="1:11" ht="15" customHeight="1">
      <c r="A13" s="148" t="s">
        <v>608</v>
      </c>
      <c r="B13" s="148" t="s">
        <v>605</v>
      </c>
      <c r="C13" s="148" t="s">
        <v>608</v>
      </c>
      <c r="D13" s="111">
        <v>0</v>
      </c>
      <c r="E13" s="111">
        <v>0</v>
      </c>
      <c r="F13" s="111">
        <v>0</v>
      </c>
      <c r="G13" s="111">
        <v>0</v>
      </c>
      <c r="H13" s="154">
        <v>0.2</v>
      </c>
      <c r="I13" s="154">
        <v>0.3</v>
      </c>
      <c r="J13" s="159">
        <v>2</v>
      </c>
      <c r="K13" s="158"/>
    </row>
    <row r="14" spans="1:11" ht="15" customHeight="1">
      <c r="A14" s="148" t="s">
        <v>610</v>
      </c>
      <c r="B14" s="148" t="s">
        <v>607</v>
      </c>
      <c r="C14" s="148" t="s">
        <v>610</v>
      </c>
      <c r="D14" s="111">
        <v>0.3</v>
      </c>
      <c r="E14" s="111">
        <v>0.6</v>
      </c>
      <c r="F14" s="111">
        <v>0.8</v>
      </c>
      <c r="G14" s="111">
        <v>1</v>
      </c>
      <c r="H14" s="154">
        <v>0.3</v>
      </c>
      <c r="I14" s="154">
        <f t="shared" si="0"/>
        <v>0.3</v>
      </c>
      <c r="J14" s="159"/>
      <c r="K14" s="158"/>
    </row>
    <row r="15" spans="1:11" ht="15" customHeight="1">
      <c r="A15" s="148" t="s">
        <v>612</v>
      </c>
      <c r="B15" s="148" t="s">
        <v>609</v>
      </c>
      <c r="C15" s="148" t="s">
        <v>612</v>
      </c>
      <c r="D15" s="111">
        <v>0.5</v>
      </c>
      <c r="E15" s="111">
        <v>0.5</v>
      </c>
      <c r="F15" s="111">
        <v>0.5</v>
      </c>
      <c r="G15" s="111">
        <v>0.7</v>
      </c>
      <c r="H15" s="154">
        <v>0.2</v>
      </c>
      <c r="I15" s="154">
        <v>0.3</v>
      </c>
      <c r="J15" s="159"/>
      <c r="K15" s="158"/>
    </row>
    <row r="16" spans="1:11" ht="15" customHeight="1">
      <c r="A16" s="148" t="s">
        <v>614</v>
      </c>
      <c r="B16" s="148" t="s">
        <v>611</v>
      </c>
      <c r="C16" s="148" t="s">
        <v>614</v>
      </c>
      <c r="D16" s="111">
        <v>0</v>
      </c>
      <c r="E16" s="111">
        <v>0</v>
      </c>
      <c r="F16" s="111">
        <v>0</v>
      </c>
      <c r="G16" s="111">
        <v>0</v>
      </c>
      <c r="H16" s="154">
        <v>0.2</v>
      </c>
      <c r="I16" s="154">
        <v>0.3</v>
      </c>
      <c r="J16" s="159"/>
      <c r="K16" s="158"/>
    </row>
    <row r="17" spans="1:11" ht="15" customHeight="1">
      <c r="A17" s="148" t="s">
        <v>616</v>
      </c>
      <c r="B17" s="148" t="s">
        <v>613</v>
      </c>
      <c r="C17" s="148" t="s">
        <v>616</v>
      </c>
      <c r="D17" s="111">
        <v>0</v>
      </c>
      <c r="E17" s="111">
        <v>0</v>
      </c>
      <c r="F17" s="111">
        <v>0</v>
      </c>
      <c r="G17" s="111">
        <v>0</v>
      </c>
      <c r="H17" s="154">
        <v>0.2</v>
      </c>
      <c r="I17" s="154">
        <v>0.2</v>
      </c>
      <c r="J17" s="159">
        <v>3</v>
      </c>
      <c r="K17" s="158"/>
    </row>
    <row r="18" spans="1:11" ht="15" customHeight="1">
      <c r="A18" s="148" t="s">
        <v>617</v>
      </c>
      <c r="B18" s="148" t="s">
        <v>615</v>
      </c>
      <c r="C18" s="148" t="s">
        <v>617</v>
      </c>
      <c r="D18" s="111">
        <v>0</v>
      </c>
      <c r="E18" s="111">
        <v>0</v>
      </c>
      <c r="F18" s="111">
        <v>0</v>
      </c>
      <c r="G18" s="111">
        <v>0</v>
      </c>
      <c r="H18" s="154">
        <v>0.2</v>
      </c>
      <c r="I18" s="154">
        <v>0.3</v>
      </c>
      <c r="J18" s="159">
        <v>3.25</v>
      </c>
      <c r="K18" s="158"/>
    </row>
    <row r="19" spans="1:11" ht="15" customHeight="1">
      <c r="A19" s="148" t="s">
        <v>619</v>
      </c>
      <c r="B19" s="148" t="s">
        <v>1211</v>
      </c>
      <c r="C19" s="148" t="s">
        <v>619</v>
      </c>
      <c r="D19" s="111">
        <v>0</v>
      </c>
      <c r="E19" s="111">
        <v>0</v>
      </c>
      <c r="F19" s="111">
        <v>0</v>
      </c>
      <c r="G19" s="111">
        <v>0</v>
      </c>
      <c r="H19" s="154">
        <v>0.2</v>
      </c>
      <c r="I19" s="154">
        <v>0.2</v>
      </c>
      <c r="J19" s="159"/>
      <c r="K19" s="158"/>
    </row>
    <row r="20" spans="1:11" ht="15" customHeight="1">
      <c r="A20" s="148" t="s">
        <v>621</v>
      </c>
      <c r="B20" s="148" t="s">
        <v>1212</v>
      </c>
      <c r="C20" s="148" t="s">
        <v>621</v>
      </c>
      <c r="D20" s="111">
        <v>0</v>
      </c>
      <c r="E20" s="111">
        <v>0</v>
      </c>
      <c r="F20" s="111">
        <v>0</v>
      </c>
      <c r="G20" s="111">
        <v>0</v>
      </c>
      <c r="H20" s="154">
        <v>0.2</v>
      </c>
      <c r="I20" s="154">
        <v>0.3</v>
      </c>
      <c r="J20" s="159"/>
      <c r="K20" s="158"/>
    </row>
    <row r="21" spans="1:11" ht="15" customHeight="1">
      <c r="A21" s="148" t="s">
        <v>623</v>
      </c>
      <c r="B21" s="148" t="s">
        <v>618</v>
      </c>
      <c r="C21" s="148" t="s">
        <v>623</v>
      </c>
      <c r="D21" s="111">
        <v>1</v>
      </c>
      <c r="E21" s="111">
        <v>1.5</v>
      </c>
      <c r="F21" s="111">
        <v>2</v>
      </c>
      <c r="G21" s="111">
        <v>2.5</v>
      </c>
      <c r="H21" s="154">
        <v>0.75</v>
      </c>
      <c r="I21" s="154">
        <v>1</v>
      </c>
      <c r="J21" s="159"/>
      <c r="K21" s="158"/>
    </row>
    <row r="22" spans="1:11" ht="15" customHeight="1">
      <c r="A22" s="148" t="s">
        <v>624</v>
      </c>
      <c r="B22" s="148" t="s">
        <v>620</v>
      </c>
      <c r="C22" s="148" t="s">
        <v>624</v>
      </c>
      <c r="D22" s="111">
        <v>0.5</v>
      </c>
      <c r="E22" s="111">
        <v>0.75</v>
      </c>
      <c r="F22" s="111">
        <v>1</v>
      </c>
      <c r="G22" s="111">
        <v>1.25</v>
      </c>
      <c r="H22" s="154">
        <v>0.3</v>
      </c>
      <c r="I22" s="154">
        <v>0.4</v>
      </c>
      <c r="J22" s="159"/>
      <c r="K22" s="158"/>
    </row>
    <row r="23" spans="1:11" ht="15" customHeight="1">
      <c r="A23" s="148" t="s">
        <v>625</v>
      </c>
      <c r="B23" s="148" t="s">
        <v>622</v>
      </c>
      <c r="C23" s="148" t="s">
        <v>625</v>
      </c>
      <c r="D23" s="111">
        <v>0</v>
      </c>
      <c r="E23" s="111">
        <v>0</v>
      </c>
      <c r="F23" s="111">
        <v>0</v>
      </c>
      <c r="G23" s="111">
        <v>0</v>
      </c>
      <c r="H23" s="154">
        <v>0.2</v>
      </c>
      <c r="I23" s="154">
        <v>0.3</v>
      </c>
      <c r="J23" s="159"/>
      <c r="K23" s="158"/>
    </row>
    <row r="24" spans="1:11" ht="15" customHeight="1">
      <c r="A24" s="148" t="s">
        <v>627</v>
      </c>
      <c r="B24" s="148" t="s">
        <v>1213</v>
      </c>
      <c r="C24" s="148" t="s">
        <v>627</v>
      </c>
      <c r="D24" s="111">
        <v>0</v>
      </c>
      <c r="E24" s="111">
        <v>0.3</v>
      </c>
      <c r="F24" s="111">
        <v>0.4</v>
      </c>
      <c r="G24" s="111">
        <v>0.6</v>
      </c>
      <c r="H24" s="154">
        <v>0.2</v>
      </c>
      <c r="I24" s="154">
        <v>0.3</v>
      </c>
      <c r="J24" s="159"/>
      <c r="K24" s="158"/>
    </row>
    <row r="25" spans="1:11" ht="15" customHeight="1">
      <c r="A25" s="148" t="s">
        <v>629</v>
      </c>
      <c r="B25" s="148" t="s">
        <v>1214</v>
      </c>
      <c r="C25" s="148" t="s">
        <v>629</v>
      </c>
      <c r="D25" s="111">
        <v>0.45</v>
      </c>
      <c r="E25" s="111">
        <v>0.9</v>
      </c>
      <c r="F25" s="111">
        <v>1</v>
      </c>
      <c r="G25" s="111">
        <v>1.25</v>
      </c>
      <c r="H25" s="154">
        <v>0.45</v>
      </c>
      <c r="I25" s="154">
        <v>0.5</v>
      </c>
      <c r="J25" s="159"/>
      <c r="K25" s="158"/>
    </row>
    <row r="26" spans="1:11" ht="15" customHeight="1">
      <c r="A26" s="148" t="s">
        <v>631</v>
      </c>
      <c r="B26" s="148" t="s">
        <v>626</v>
      </c>
      <c r="C26" s="148" t="s">
        <v>631</v>
      </c>
      <c r="D26" s="111">
        <v>0.6</v>
      </c>
      <c r="E26" s="111">
        <v>1.25</v>
      </c>
      <c r="F26" s="111">
        <v>1.5</v>
      </c>
      <c r="G26" s="111">
        <v>1.75</v>
      </c>
      <c r="H26" s="154">
        <v>0.6</v>
      </c>
      <c r="I26" s="154">
        <v>0.7</v>
      </c>
      <c r="J26" s="159"/>
      <c r="K26" s="158"/>
    </row>
    <row r="27" spans="1:11" ht="15" customHeight="1">
      <c r="A27" s="148" t="s">
        <v>632</v>
      </c>
      <c r="B27" s="148" t="s">
        <v>628</v>
      </c>
      <c r="C27" s="148" t="s">
        <v>632</v>
      </c>
      <c r="D27" s="111">
        <v>1.25</v>
      </c>
      <c r="E27" s="111">
        <v>2.5</v>
      </c>
      <c r="F27" s="111">
        <v>3</v>
      </c>
      <c r="G27" s="111">
        <v>3.5</v>
      </c>
      <c r="H27" s="154">
        <v>1</v>
      </c>
      <c r="I27" s="154">
        <f>E27/2</f>
        <v>1.25</v>
      </c>
      <c r="J27" s="159"/>
      <c r="K27" s="158"/>
    </row>
    <row r="28" spans="1:11" ht="15" customHeight="1">
      <c r="A28" s="148" t="s">
        <v>634</v>
      </c>
      <c r="B28" s="148" t="s">
        <v>630</v>
      </c>
      <c r="C28" s="148" t="s">
        <v>634</v>
      </c>
      <c r="D28" s="111">
        <v>0.6</v>
      </c>
      <c r="E28" s="111">
        <v>1.25</v>
      </c>
      <c r="F28" s="111">
        <v>1.5</v>
      </c>
      <c r="G28" s="111">
        <v>1.75</v>
      </c>
      <c r="H28" s="154">
        <v>0.6</v>
      </c>
      <c r="I28" s="154">
        <v>0.7</v>
      </c>
      <c r="J28" s="159"/>
      <c r="K28" s="158"/>
    </row>
    <row r="29" spans="1:11" ht="15" customHeight="1">
      <c r="A29" s="148" t="s">
        <v>636</v>
      </c>
      <c r="B29" s="148" t="s">
        <v>1215</v>
      </c>
      <c r="C29" s="148" t="s">
        <v>636</v>
      </c>
      <c r="D29" s="111">
        <v>1.25</v>
      </c>
      <c r="E29" s="111">
        <v>2.5</v>
      </c>
      <c r="F29" s="111">
        <v>3</v>
      </c>
      <c r="G29" s="111">
        <v>3.5</v>
      </c>
      <c r="H29" s="154">
        <v>1.25</v>
      </c>
      <c r="I29" s="154">
        <v>1.5</v>
      </c>
      <c r="J29" s="159"/>
      <c r="K29" s="158"/>
    </row>
    <row r="30" spans="1:11" ht="15" customHeight="1">
      <c r="A30" s="148" t="s">
        <v>638</v>
      </c>
      <c r="B30" s="148" t="s">
        <v>1216</v>
      </c>
      <c r="C30" s="148" t="s">
        <v>638</v>
      </c>
      <c r="D30" s="111">
        <v>0.6</v>
      </c>
      <c r="E30" s="111">
        <v>1.25</v>
      </c>
      <c r="F30" s="111">
        <v>1.5</v>
      </c>
      <c r="G30" s="111">
        <v>1.75</v>
      </c>
      <c r="H30" s="154">
        <v>0.6</v>
      </c>
      <c r="I30" s="154">
        <v>0.7</v>
      </c>
      <c r="J30" s="159"/>
      <c r="K30" s="158"/>
    </row>
    <row r="31" spans="1:11" ht="15" customHeight="1">
      <c r="A31" s="148" t="s">
        <v>640</v>
      </c>
      <c r="B31" s="148" t="s">
        <v>1217</v>
      </c>
      <c r="C31" s="148" t="s">
        <v>640</v>
      </c>
      <c r="D31" s="111">
        <v>1.25</v>
      </c>
      <c r="E31" s="111">
        <v>2.5</v>
      </c>
      <c r="F31" s="111">
        <v>3</v>
      </c>
      <c r="G31" s="111">
        <v>3.5</v>
      </c>
      <c r="H31" s="154">
        <v>1.25</v>
      </c>
      <c r="I31" s="154">
        <v>1.5</v>
      </c>
      <c r="J31" s="159"/>
      <c r="K31" s="158"/>
    </row>
    <row r="32" spans="1:11" ht="15" customHeight="1">
      <c r="A32" s="148" t="s">
        <v>642</v>
      </c>
      <c r="B32" s="148" t="s">
        <v>633</v>
      </c>
      <c r="C32" s="148" t="s">
        <v>642</v>
      </c>
      <c r="D32" s="111">
        <v>0.6</v>
      </c>
      <c r="E32" s="111">
        <v>1.25</v>
      </c>
      <c r="F32" s="111">
        <v>1.5</v>
      </c>
      <c r="G32" s="111">
        <v>1.75</v>
      </c>
      <c r="H32" s="154">
        <v>0.6</v>
      </c>
      <c r="I32" s="154">
        <v>0.7</v>
      </c>
      <c r="J32" s="159"/>
      <c r="K32" s="158"/>
    </row>
    <row r="33" spans="1:11" ht="15" customHeight="1">
      <c r="A33" s="148" t="s">
        <v>644</v>
      </c>
      <c r="B33" s="148" t="s">
        <v>635</v>
      </c>
      <c r="C33" s="148" t="s">
        <v>644</v>
      </c>
      <c r="D33" s="111">
        <v>1.25</v>
      </c>
      <c r="E33" s="111">
        <v>2.5</v>
      </c>
      <c r="F33" s="111">
        <v>3</v>
      </c>
      <c r="G33" s="111">
        <v>3.5</v>
      </c>
      <c r="H33" s="154">
        <v>1</v>
      </c>
      <c r="I33" s="154">
        <f>E33/2</f>
        <v>1.25</v>
      </c>
      <c r="J33" s="159"/>
      <c r="K33" s="158"/>
    </row>
    <row r="34" spans="1:11" ht="15" customHeight="1">
      <c r="A34" s="148" t="s">
        <v>646</v>
      </c>
      <c r="B34" s="148" t="s">
        <v>1218</v>
      </c>
      <c r="C34" s="148" t="s">
        <v>646</v>
      </c>
      <c r="D34" s="111">
        <v>0.6</v>
      </c>
      <c r="E34" s="111">
        <v>1.25</v>
      </c>
      <c r="F34" s="111">
        <v>1.5</v>
      </c>
      <c r="G34" s="111">
        <v>1.75</v>
      </c>
      <c r="H34" s="154">
        <v>0.6</v>
      </c>
      <c r="I34" s="154">
        <v>0.7</v>
      </c>
      <c r="J34" s="159"/>
      <c r="K34" s="158"/>
    </row>
    <row r="35" spans="1:11" ht="15" customHeight="1">
      <c r="A35" s="148" t="s">
        <v>648</v>
      </c>
      <c r="B35" s="148" t="s">
        <v>1219</v>
      </c>
      <c r="C35" s="148" t="s">
        <v>648</v>
      </c>
      <c r="D35" s="111">
        <v>1.25</v>
      </c>
      <c r="E35" s="111">
        <v>2.5</v>
      </c>
      <c r="F35" s="111">
        <v>3</v>
      </c>
      <c r="G35" s="111">
        <v>3.5</v>
      </c>
      <c r="H35" s="154">
        <v>1</v>
      </c>
      <c r="I35" s="154">
        <f>E35/2</f>
        <v>1.25</v>
      </c>
      <c r="J35" s="159"/>
      <c r="K35" s="158"/>
    </row>
    <row r="36" spans="1:11" ht="15" customHeight="1">
      <c r="A36" s="148" t="s">
        <v>650</v>
      </c>
      <c r="B36" s="148" t="s">
        <v>637</v>
      </c>
      <c r="C36" s="148" t="s">
        <v>650</v>
      </c>
      <c r="D36" s="111">
        <v>0.25</v>
      </c>
      <c r="E36" s="111">
        <v>0.5</v>
      </c>
      <c r="F36" s="111">
        <v>0.7</v>
      </c>
      <c r="G36" s="111">
        <v>0.9</v>
      </c>
      <c r="H36" s="154">
        <v>0.25</v>
      </c>
      <c r="I36" s="154">
        <v>0.3</v>
      </c>
      <c r="J36" s="159"/>
      <c r="K36" s="158"/>
    </row>
    <row r="37" spans="1:11" ht="15" customHeight="1">
      <c r="A37" s="148" t="s">
        <v>652</v>
      </c>
      <c r="B37" s="148" t="s">
        <v>639</v>
      </c>
      <c r="C37" s="148" t="s">
        <v>652</v>
      </c>
      <c r="D37" s="111">
        <v>0.25</v>
      </c>
      <c r="E37" s="111">
        <v>0.5</v>
      </c>
      <c r="F37" s="111">
        <v>0.7</v>
      </c>
      <c r="G37" s="111">
        <v>0.9</v>
      </c>
      <c r="H37" s="154">
        <v>0.25</v>
      </c>
      <c r="I37" s="154">
        <v>0.3</v>
      </c>
      <c r="J37" s="159"/>
      <c r="K37" s="158"/>
    </row>
    <row r="38" spans="1:11" ht="15" customHeight="1">
      <c r="A38" s="148" t="s">
        <v>654</v>
      </c>
      <c r="B38" s="148" t="s">
        <v>641</v>
      </c>
      <c r="C38" s="148" t="s">
        <v>654</v>
      </c>
      <c r="D38" s="111">
        <v>0.5</v>
      </c>
      <c r="E38" s="111">
        <v>1</v>
      </c>
      <c r="F38" s="111">
        <v>1.2</v>
      </c>
      <c r="G38" s="111">
        <v>1.4</v>
      </c>
      <c r="H38" s="154">
        <v>0.5</v>
      </c>
      <c r="I38" s="154">
        <v>0.6</v>
      </c>
      <c r="J38" s="159"/>
      <c r="K38" s="158"/>
    </row>
    <row r="39" spans="1:11" ht="15" customHeight="1">
      <c r="A39" s="148" t="s">
        <v>656</v>
      </c>
      <c r="B39" s="148" t="s">
        <v>643</v>
      </c>
      <c r="C39" s="148" t="s">
        <v>656</v>
      </c>
      <c r="D39" s="111">
        <v>0.5</v>
      </c>
      <c r="E39" s="111">
        <v>1</v>
      </c>
      <c r="F39" s="111">
        <v>1.2</v>
      </c>
      <c r="G39" s="111">
        <v>1.4</v>
      </c>
      <c r="H39" s="154">
        <v>0.5</v>
      </c>
      <c r="I39" s="154">
        <v>0.6</v>
      </c>
      <c r="J39" s="159"/>
      <c r="K39" s="158"/>
    </row>
    <row r="40" spans="1:11" ht="15" customHeight="1">
      <c r="A40" s="148" t="s">
        <v>658</v>
      </c>
      <c r="B40" s="148" t="s">
        <v>645</v>
      </c>
      <c r="C40" s="148" t="s">
        <v>658</v>
      </c>
      <c r="D40" s="111">
        <v>0.5</v>
      </c>
      <c r="E40" s="111">
        <v>1</v>
      </c>
      <c r="F40" s="111">
        <v>1</v>
      </c>
      <c r="G40" s="111">
        <v>1.25</v>
      </c>
      <c r="H40" s="154">
        <v>0.5</v>
      </c>
      <c r="I40" s="154">
        <v>0.6</v>
      </c>
      <c r="J40" s="159"/>
      <c r="K40" s="158"/>
    </row>
    <row r="41" spans="1:11" ht="15" customHeight="1">
      <c r="A41" s="148" t="s">
        <v>660</v>
      </c>
      <c r="B41" s="148" t="s">
        <v>647</v>
      </c>
      <c r="C41" s="148" t="s">
        <v>660</v>
      </c>
      <c r="D41" s="111">
        <v>0.5</v>
      </c>
      <c r="E41" s="111">
        <v>1</v>
      </c>
      <c r="F41" s="111">
        <v>1</v>
      </c>
      <c r="G41" s="111">
        <v>1.25</v>
      </c>
      <c r="H41" s="154">
        <v>0.5</v>
      </c>
      <c r="I41" s="154">
        <v>0.6</v>
      </c>
      <c r="J41" s="159"/>
      <c r="K41" s="158"/>
    </row>
    <row r="42" spans="1:11" ht="15" customHeight="1">
      <c r="A42" s="148" t="s">
        <v>662</v>
      </c>
      <c r="B42" s="148" t="s">
        <v>649</v>
      </c>
      <c r="C42" s="148" t="s">
        <v>662</v>
      </c>
      <c r="D42" s="111">
        <v>0.5</v>
      </c>
      <c r="E42" s="111">
        <v>1</v>
      </c>
      <c r="F42" s="111">
        <v>1</v>
      </c>
      <c r="G42" s="111">
        <v>1.25</v>
      </c>
      <c r="H42" s="154">
        <v>0.5</v>
      </c>
      <c r="I42" s="154">
        <v>0.6</v>
      </c>
      <c r="J42" s="159"/>
      <c r="K42" s="158"/>
    </row>
    <row r="43" spans="1:11" ht="15" customHeight="1">
      <c r="A43" s="148" t="s">
        <v>664</v>
      </c>
      <c r="B43" s="148" t="s">
        <v>651</v>
      </c>
      <c r="C43" s="148" t="s">
        <v>664</v>
      </c>
      <c r="D43" s="111">
        <v>0.25</v>
      </c>
      <c r="E43" s="111">
        <v>0.5</v>
      </c>
      <c r="F43" s="111">
        <v>0.5</v>
      </c>
      <c r="G43" s="111">
        <v>0.75</v>
      </c>
      <c r="H43" s="154">
        <v>0.2</v>
      </c>
      <c r="I43" s="154">
        <v>0.3</v>
      </c>
      <c r="J43" s="159"/>
      <c r="K43" s="158"/>
    </row>
    <row r="44" spans="1:11" ht="15" customHeight="1">
      <c r="A44" s="148" t="s">
        <v>666</v>
      </c>
      <c r="B44" s="148" t="s">
        <v>653</v>
      </c>
      <c r="C44" s="148" t="s">
        <v>666</v>
      </c>
      <c r="D44" s="111">
        <v>0.5</v>
      </c>
      <c r="E44" s="111">
        <v>0</v>
      </c>
      <c r="F44" s="111">
        <v>0</v>
      </c>
      <c r="G44" s="111">
        <v>0.5</v>
      </c>
      <c r="H44" s="154">
        <v>0.2</v>
      </c>
      <c r="I44" s="154">
        <v>0.3</v>
      </c>
      <c r="J44" s="159"/>
      <c r="K44" s="158"/>
    </row>
    <row r="45" spans="1:11" ht="15" customHeight="1">
      <c r="A45" s="148" t="s">
        <v>668</v>
      </c>
      <c r="B45" s="148" t="s">
        <v>655</v>
      </c>
      <c r="C45" s="148" t="s">
        <v>668</v>
      </c>
      <c r="D45" s="111">
        <v>0.75</v>
      </c>
      <c r="E45" s="111">
        <v>1.5</v>
      </c>
      <c r="F45" s="111">
        <v>2</v>
      </c>
      <c r="G45" s="111">
        <v>2.25</v>
      </c>
      <c r="H45" s="154">
        <v>0.7</v>
      </c>
      <c r="I45" s="154">
        <v>0.8</v>
      </c>
      <c r="J45" s="159"/>
      <c r="K45" s="158"/>
    </row>
    <row r="46" spans="1:11" ht="15" customHeight="1">
      <c r="A46" s="148" t="s">
        <v>670</v>
      </c>
      <c r="B46" s="148" t="s">
        <v>657</v>
      </c>
      <c r="C46" s="148" t="s">
        <v>670</v>
      </c>
      <c r="D46" s="111">
        <v>0.5</v>
      </c>
      <c r="E46" s="111">
        <v>1</v>
      </c>
      <c r="F46" s="111">
        <v>1.5</v>
      </c>
      <c r="G46" s="111">
        <v>1.75</v>
      </c>
      <c r="H46" s="154">
        <v>0.5</v>
      </c>
      <c r="I46" s="154">
        <v>0.6</v>
      </c>
      <c r="J46" s="159"/>
      <c r="K46" s="158"/>
    </row>
    <row r="47" spans="1:11" ht="15" customHeight="1">
      <c r="A47" s="148" t="s">
        <v>672</v>
      </c>
      <c r="B47" s="148" t="s">
        <v>659</v>
      </c>
      <c r="C47" s="148" t="s">
        <v>672</v>
      </c>
      <c r="D47" s="111">
        <v>0.35</v>
      </c>
      <c r="E47" s="111">
        <v>0.7</v>
      </c>
      <c r="F47" s="111">
        <v>0.9</v>
      </c>
      <c r="G47" s="111">
        <v>1.2</v>
      </c>
      <c r="H47" s="154">
        <v>0.3</v>
      </c>
      <c r="I47" s="154">
        <v>0.4</v>
      </c>
      <c r="J47" s="159"/>
      <c r="K47" s="158"/>
    </row>
    <row r="48" spans="1:11" ht="15" customHeight="1">
      <c r="A48" s="148" t="s">
        <v>674</v>
      </c>
      <c r="B48" s="148" t="s">
        <v>661</v>
      </c>
      <c r="C48" s="148" t="s">
        <v>674</v>
      </c>
      <c r="D48" s="111">
        <v>0.35</v>
      </c>
      <c r="E48" s="111">
        <v>0.5</v>
      </c>
      <c r="F48" s="111">
        <v>0.7</v>
      </c>
      <c r="G48" s="111">
        <v>0.9</v>
      </c>
      <c r="H48" s="154">
        <v>0.2</v>
      </c>
      <c r="I48" s="154">
        <v>0.3</v>
      </c>
      <c r="J48" s="159"/>
      <c r="K48" s="158"/>
    </row>
    <row r="49" spans="1:11" ht="15" customHeight="1">
      <c r="A49" s="148" t="s">
        <v>676</v>
      </c>
      <c r="B49" s="148" t="s">
        <v>1417</v>
      </c>
      <c r="C49" s="148" t="s">
        <v>676</v>
      </c>
      <c r="D49" s="111">
        <v>0.35</v>
      </c>
      <c r="E49" s="111">
        <v>0.5</v>
      </c>
      <c r="F49" s="111">
        <v>0.7</v>
      </c>
      <c r="G49" s="111">
        <v>0.9</v>
      </c>
      <c r="H49" s="154">
        <v>0.2</v>
      </c>
      <c r="I49" s="154">
        <v>0.3</v>
      </c>
      <c r="J49" s="159"/>
      <c r="K49" s="158"/>
    </row>
    <row r="50" spans="1:11" ht="15" customHeight="1">
      <c r="A50" s="148" t="s">
        <v>1220</v>
      </c>
      <c r="B50" s="148" t="s">
        <v>1418</v>
      </c>
      <c r="C50" s="148" t="s">
        <v>1220</v>
      </c>
      <c r="D50" s="111">
        <v>0.35</v>
      </c>
      <c r="E50" s="111">
        <v>0.5</v>
      </c>
      <c r="F50" s="111">
        <v>0.7</v>
      </c>
      <c r="G50" s="111">
        <v>0.9</v>
      </c>
      <c r="H50" s="154">
        <v>0.2</v>
      </c>
      <c r="I50" s="154">
        <v>0.3</v>
      </c>
      <c r="J50" s="159"/>
      <c r="K50" s="158"/>
    </row>
    <row r="51" spans="1:11" ht="15" customHeight="1">
      <c r="A51" s="148" t="s">
        <v>1221</v>
      </c>
      <c r="B51" s="148" t="s">
        <v>663</v>
      </c>
      <c r="C51" s="148" t="s">
        <v>1221</v>
      </c>
      <c r="D51" s="111">
        <v>0.35</v>
      </c>
      <c r="E51" s="111">
        <v>0.5</v>
      </c>
      <c r="F51" s="111">
        <v>0.7</v>
      </c>
      <c r="G51" s="111">
        <v>0.9</v>
      </c>
      <c r="H51" s="154">
        <v>0.2</v>
      </c>
      <c r="I51" s="154">
        <v>0.3</v>
      </c>
      <c r="J51" s="159">
        <v>2</v>
      </c>
      <c r="K51" s="158"/>
    </row>
    <row r="52" spans="1:11" ht="15" customHeight="1">
      <c r="A52" s="148" t="s">
        <v>1222</v>
      </c>
      <c r="B52" s="148" t="s">
        <v>665</v>
      </c>
      <c r="C52" s="148" t="s">
        <v>1222</v>
      </c>
      <c r="D52" s="111">
        <v>0.35</v>
      </c>
      <c r="E52" s="111">
        <v>0.7</v>
      </c>
      <c r="F52" s="111">
        <v>0.9</v>
      </c>
      <c r="G52" s="111">
        <v>1.2</v>
      </c>
      <c r="H52" s="154">
        <v>0.3</v>
      </c>
      <c r="I52" s="154">
        <v>0.4</v>
      </c>
      <c r="J52" s="159">
        <v>27.5</v>
      </c>
      <c r="K52" s="158"/>
    </row>
    <row r="53" spans="1:11" ht="15" customHeight="1">
      <c r="A53" s="148" t="s">
        <v>1223</v>
      </c>
      <c r="B53" s="148" t="s">
        <v>667</v>
      </c>
      <c r="C53" s="148" t="s">
        <v>1223</v>
      </c>
      <c r="D53" s="111">
        <v>0.35</v>
      </c>
      <c r="E53" s="111">
        <v>0.5</v>
      </c>
      <c r="F53" s="111">
        <v>0.7</v>
      </c>
      <c r="G53" s="111">
        <v>0.9</v>
      </c>
      <c r="H53" s="154">
        <v>0.2</v>
      </c>
      <c r="I53" s="154">
        <v>0.3</v>
      </c>
      <c r="J53" s="159">
        <v>38</v>
      </c>
      <c r="K53" s="158"/>
    </row>
    <row r="54" spans="1:11" ht="15" customHeight="1">
      <c r="A54" s="148" t="s">
        <v>1224</v>
      </c>
      <c r="B54" s="148" t="s">
        <v>669</v>
      </c>
      <c r="C54" s="148" t="s">
        <v>1224</v>
      </c>
      <c r="D54" s="111">
        <v>0.35</v>
      </c>
      <c r="E54" s="111">
        <v>0.7</v>
      </c>
      <c r="F54" s="111">
        <v>0.9</v>
      </c>
      <c r="G54" s="111">
        <v>1.2</v>
      </c>
      <c r="H54" s="154">
        <v>0.3</v>
      </c>
      <c r="I54" s="154">
        <v>0.4</v>
      </c>
      <c r="J54" s="159">
        <v>2</v>
      </c>
      <c r="K54" s="158"/>
    </row>
    <row r="55" spans="1:11" ht="15" customHeight="1">
      <c r="A55" s="148" t="s">
        <v>1226</v>
      </c>
      <c r="B55" s="148" t="s">
        <v>671</v>
      </c>
      <c r="C55" s="148" t="s">
        <v>1226</v>
      </c>
      <c r="D55" s="111">
        <v>0</v>
      </c>
      <c r="E55" s="111">
        <v>0</v>
      </c>
      <c r="F55" s="111">
        <v>0</v>
      </c>
      <c r="G55" s="111">
        <v>0</v>
      </c>
      <c r="H55" s="154">
        <v>0.2</v>
      </c>
      <c r="I55" s="154">
        <v>0.3</v>
      </c>
      <c r="J55" s="159">
        <v>150</v>
      </c>
      <c r="K55" s="158"/>
    </row>
    <row r="56" spans="1:11" ht="15" customHeight="1">
      <c r="A56" s="148" t="s">
        <v>1228</v>
      </c>
      <c r="B56" s="148" t="s">
        <v>673</v>
      </c>
      <c r="C56" s="148" t="s">
        <v>1228</v>
      </c>
      <c r="D56" s="111">
        <v>0.5</v>
      </c>
      <c r="E56" s="111">
        <v>0.5</v>
      </c>
      <c r="F56" s="111">
        <v>0.5</v>
      </c>
      <c r="G56" s="111">
        <v>0.75</v>
      </c>
      <c r="H56" s="154">
        <v>0.2</v>
      </c>
      <c r="I56" s="154">
        <v>0.3</v>
      </c>
      <c r="J56" s="159">
        <v>17.5</v>
      </c>
      <c r="K56" s="158"/>
    </row>
    <row r="57" spans="1:11" ht="15" customHeight="1">
      <c r="A57" s="148" t="s">
        <v>1230</v>
      </c>
      <c r="B57" s="148" t="s">
        <v>675</v>
      </c>
      <c r="C57" s="148" t="s">
        <v>1230</v>
      </c>
      <c r="D57" s="111">
        <v>0.5</v>
      </c>
      <c r="E57" s="111">
        <v>0.5</v>
      </c>
      <c r="F57" s="111">
        <v>0.5</v>
      </c>
      <c r="G57" s="111">
        <v>0.75</v>
      </c>
      <c r="H57" s="154">
        <v>0.2</v>
      </c>
      <c r="I57" s="154">
        <v>0.3</v>
      </c>
      <c r="J57" s="159"/>
      <c r="K57" s="158"/>
    </row>
    <row r="58" spans="1:11" ht="15" customHeight="1">
      <c r="A58" s="148" t="s">
        <v>1232</v>
      </c>
      <c r="B58" s="148" t="s">
        <v>1225</v>
      </c>
      <c r="C58" s="148" t="s">
        <v>1232</v>
      </c>
      <c r="D58" s="111">
        <v>0.5</v>
      </c>
      <c r="E58" s="111">
        <v>0.5</v>
      </c>
      <c r="F58" s="111">
        <v>0.5</v>
      </c>
      <c r="G58" s="111">
        <v>0.75</v>
      </c>
      <c r="H58" s="154">
        <v>0.2</v>
      </c>
      <c r="I58" s="154">
        <v>0.3</v>
      </c>
      <c r="J58" s="159"/>
      <c r="K58" s="158"/>
    </row>
    <row r="59" spans="1:11" ht="15" customHeight="1">
      <c r="A59" s="148" t="s">
        <v>1234</v>
      </c>
      <c r="B59" s="148" t="s">
        <v>1227</v>
      </c>
      <c r="C59" s="148" t="s">
        <v>1234</v>
      </c>
      <c r="D59" s="111">
        <v>0</v>
      </c>
      <c r="E59" s="111">
        <v>0</v>
      </c>
      <c r="F59" s="111">
        <v>0</v>
      </c>
      <c r="G59" s="111">
        <v>0</v>
      </c>
      <c r="H59" s="154">
        <v>0.2</v>
      </c>
      <c r="I59" s="154">
        <v>0.3</v>
      </c>
      <c r="J59" s="159"/>
      <c r="K59" s="158"/>
    </row>
    <row r="60" spans="1:11" ht="15" customHeight="1">
      <c r="A60" s="148" t="s">
        <v>1236</v>
      </c>
      <c r="B60" s="148" t="s">
        <v>1229</v>
      </c>
      <c r="C60" s="148" t="s">
        <v>1236</v>
      </c>
      <c r="D60" s="111">
        <v>0</v>
      </c>
      <c r="E60" s="111">
        <v>0</v>
      </c>
      <c r="F60" s="111">
        <v>0</v>
      </c>
      <c r="G60" s="111">
        <v>0</v>
      </c>
      <c r="H60" s="154">
        <v>0.2</v>
      </c>
      <c r="I60" s="154">
        <v>0.3</v>
      </c>
      <c r="J60" s="159"/>
      <c r="K60" s="158"/>
    </row>
    <row r="61" spans="1:11" ht="15" customHeight="1">
      <c r="A61" s="148" t="s">
        <v>1237</v>
      </c>
      <c r="B61" s="148" t="s">
        <v>1231</v>
      </c>
      <c r="C61" s="148" t="s">
        <v>1237</v>
      </c>
      <c r="D61" s="111">
        <v>0</v>
      </c>
      <c r="E61" s="111">
        <v>0</v>
      </c>
      <c r="F61" s="111">
        <v>0</v>
      </c>
      <c r="G61" s="111">
        <v>0</v>
      </c>
      <c r="H61" s="154">
        <v>0.2</v>
      </c>
      <c r="I61" s="154">
        <v>0.3</v>
      </c>
      <c r="J61" s="159"/>
      <c r="K61" s="158"/>
    </row>
    <row r="62" spans="1:11" ht="15" customHeight="1">
      <c r="A62" s="148" t="s">
        <v>1239</v>
      </c>
      <c r="B62" s="148" t="s">
        <v>1233</v>
      </c>
      <c r="C62" s="148" t="s">
        <v>1239</v>
      </c>
      <c r="D62" s="111">
        <v>0</v>
      </c>
      <c r="E62" s="111">
        <v>0</v>
      </c>
      <c r="F62" s="111">
        <v>0</v>
      </c>
      <c r="G62" s="111">
        <v>0</v>
      </c>
      <c r="H62" s="154">
        <v>0.2</v>
      </c>
      <c r="I62" s="154">
        <v>0.3</v>
      </c>
      <c r="J62" s="159"/>
      <c r="K62" s="158"/>
    </row>
    <row r="63" spans="1:11" ht="15" customHeight="1">
      <c r="A63" s="148" t="s">
        <v>1241</v>
      </c>
      <c r="B63" s="148" t="s">
        <v>1235</v>
      </c>
      <c r="C63" s="148" t="s">
        <v>1241</v>
      </c>
      <c r="D63" s="111">
        <v>0</v>
      </c>
      <c r="E63" s="111">
        <v>0</v>
      </c>
      <c r="F63" s="111">
        <v>0</v>
      </c>
      <c r="G63" s="111">
        <v>0</v>
      </c>
      <c r="H63" s="154">
        <v>0.2</v>
      </c>
      <c r="I63" s="154">
        <v>0.3</v>
      </c>
      <c r="J63" s="159"/>
      <c r="K63" s="158"/>
    </row>
    <row r="64" spans="1:11" ht="15" customHeight="1">
      <c r="A64" s="148" t="s">
        <v>1243</v>
      </c>
      <c r="B64" s="148" t="s">
        <v>677</v>
      </c>
      <c r="C64" s="148" t="s">
        <v>1243</v>
      </c>
      <c r="D64" s="111">
        <v>0</v>
      </c>
      <c r="E64" s="111">
        <v>0</v>
      </c>
      <c r="F64" s="111">
        <v>0</v>
      </c>
      <c r="G64" s="111">
        <v>0</v>
      </c>
      <c r="H64" s="154">
        <v>0.2</v>
      </c>
      <c r="I64" s="154">
        <v>0.3</v>
      </c>
      <c r="J64" s="159"/>
      <c r="K64" s="158"/>
    </row>
    <row r="65" spans="1:11" ht="15" customHeight="1">
      <c r="A65" s="148" t="s">
        <v>1245</v>
      </c>
      <c r="B65" s="148" t="s">
        <v>1238</v>
      </c>
      <c r="C65" s="148" t="s">
        <v>1245</v>
      </c>
      <c r="D65" s="111">
        <v>0</v>
      </c>
      <c r="E65" s="111">
        <v>0</v>
      </c>
      <c r="F65" s="111">
        <v>0</v>
      </c>
      <c r="G65" s="111">
        <v>0</v>
      </c>
      <c r="H65" s="154">
        <v>0.2</v>
      </c>
      <c r="I65" s="154">
        <v>0.3</v>
      </c>
      <c r="J65" s="159"/>
      <c r="K65" s="158"/>
    </row>
    <row r="66" spans="1:11" ht="15" customHeight="1">
      <c r="A66" s="148" t="s">
        <v>1247</v>
      </c>
      <c r="B66" s="217" t="s">
        <v>1240</v>
      </c>
      <c r="C66" s="148" t="s">
        <v>1247</v>
      </c>
      <c r="D66" s="111"/>
      <c r="E66" s="111"/>
      <c r="F66" s="111"/>
      <c r="G66" s="111"/>
      <c r="H66" s="154">
        <v>0.2</v>
      </c>
      <c r="I66" s="154">
        <v>0.3</v>
      </c>
      <c r="J66" s="159"/>
      <c r="K66" s="158"/>
    </row>
    <row r="67" spans="1:11" ht="15" customHeight="1">
      <c r="A67" s="148" t="s">
        <v>1415</v>
      </c>
      <c r="B67" s="148" t="s">
        <v>1242</v>
      </c>
      <c r="C67" s="148" t="s">
        <v>1415</v>
      </c>
      <c r="D67" s="111">
        <v>0</v>
      </c>
      <c r="E67" s="111">
        <v>0</v>
      </c>
      <c r="F67" s="111">
        <v>0</v>
      </c>
      <c r="G67" s="111">
        <v>0</v>
      </c>
      <c r="H67" s="154">
        <v>0.2</v>
      </c>
      <c r="I67" s="154">
        <v>0.3</v>
      </c>
      <c r="J67" s="159"/>
      <c r="K67" s="158"/>
    </row>
    <row r="68" spans="1:11" ht="15" customHeight="1">
      <c r="A68" s="148" t="s">
        <v>1416</v>
      </c>
      <c r="B68" s="148" t="s">
        <v>1244</v>
      </c>
      <c r="C68" s="148" t="s">
        <v>1416</v>
      </c>
      <c r="D68" s="111">
        <v>0</v>
      </c>
      <c r="E68" s="111">
        <v>0</v>
      </c>
      <c r="F68" s="111">
        <v>0</v>
      </c>
      <c r="G68" s="111">
        <v>0</v>
      </c>
      <c r="H68" s="154">
        <v>0.2</v>
      </c>
      <c r="I68" s="154">
        <v>0.3</v>
      </c>
      <c r="J68" s="159"/>
      <c r="K68" s="158"/>
    </row>
    <row r="69" spans="1:11" ht="15" customHeight="1">
      <c r="A69" s="148" t="s">
        <v>1419</v>
      </c>
      <c r="B69" s="148" t="s">
        <v>1246</v>
      </c>
      <c r="C69" s="148" t="s">
        <v>1419</v>
      </c>
      <c r="D69" s="111">
        <v>0</v>
      </c>
      <c r="E69" s="111">
        <v>0.5</v>
      </c>
      <c r="F69" s="111">
        <v>1</v>
      </c>
      <c r="G69" s="111">
        <v>1.05</v>
      </c>
      <c r="H69" s="154">
        <v>0.2</v>
      </c>
      <c r="I69" s="154">
        <v>0.3</v>
      </c>
      <c r="J69" s="159"/>
      <c r="K69" s="158"/>
    </row>
    <row r="70" spans="1:11" ht="15" customHeight="1">
      <c r="A70" s="148" t="s">
        <v>1420</v>
      </c>
      <c r="B70" s="148" t="s">
        <v>1248</v>
      </c>
      <c r="C70" s="148" t="s">
        <v>1420</v>
      </c>
      <c r="D70" s="111">
        <v>0</v>
      </c>
      <c r="E70" s="111">
        <v>0</v>
      </c>
      <c r="F70" s="111">
        <v>0</v>
      </c>
      <c r="G70" s="111">
        <v>0</v>
      </c>
      <c r="H70" s="154">
        <v>0.2</v>
      </c>
      <c r="I70" s="154">
        <v>0.3</v>
      </c>
      <c r="J70" s="159"/>
      <c r="K70" s="158"/>
    </row>
    <row r="71" spans="1:11">
      <c r="A71" s="148" t="s">
        <v>678</v>
      </c>
      <c r="B71" s="148" t="s">
        <v>679</v>
      </c>
      <c r="C71" s="148" t="s">
        <v>678</v>
      </c>
      <c r="D71" s="111">
        <v>2.5</v>
      </c>
      <c r="E71" s="111">
        <v>5</v>
      </c>
      <c r="F71" s="111">
        <v>6</v>
      </c>
      <c r="G71" s="111">
        <v>7</v>
      </c>
      <c r="H71" s="154">
        <v>1.5</v>
      </c>
      <c r="I71" s="154">
        <v>2</v>
      </c>
      <c r="J71" s="159"/>
    </row>
    <row r="72" spans="1:11">
      <c r="A72" s="148" t="s">
        <v>1249</v>
      </c>
      <c r="B72" s="217" t="s">
        <v>1250</v>
      </c>
      <c r="C72" s="148" t="s">
        <v>1249</v>
      </c>
      <c r="D72" s="111">
        <v>0</v>
      </c>
      <c r="E72" s="111">
        <v>0</v>
      </c>
      <c r="F72" s="111">
        <v>0</v>
      </c>
      <c r="G72" s="111">
        <v>0</v>
      </c>
      <c r="H72" s="154">
        <v>0.2</v>
      </c>
      <c r="I72" s="154">
        <v>0.3</v>
      </c>
      <c r="J72" s="159"/>
    </row>
    <row r="73" spans="1:11">
      <c r="A73" s="148" t="s">
        <v>1251</v>
      </c>
      <c r="B73" s="148" t="s">
        <v>1252</v>
      </c>
      <c r="C73" s="148" t="s">
        <v>1251</v>
      </c>
      <c r="D73" s="111">
        <v>0</v>
      </c>
      <c r="E73" s="111">
        <v>0</v>
      </c>
      <c r="F73" s="111">
        <v>0</v>
      </c>
      <c r="G73" s="111">
        <v>0</v>
      </c>
      <c r="H73" s="154">
        <v>0.2</v>
      </c>
      <c r="I73" s="154">
        <v>0.3</v>
      </c>
      <c r="J73" s="159">
        <v>5</v>
      </c>
    </row>
    <row r="74" spans="1:11">
      <c r="A74" s="148" t="s">
        <v>1253</v>
      </c>
      <c r="B74" s="148" t="s">
        <v>1254</v>
      </c>
      <c r="C74" s="148" t="s">
        <v>1253</v>
      </c>
      <c r="D74" s="111">
        <v>0</v>
      </c>
      <c r="E74" s="111">
        <v>0</v>
      </c>
      <c r="F74" s="111">
        <v>0</v>
      </c>
      <c r="G74" s="111">
        <v>0</v>
      </c>
      <c r="H74" s="154">
        <v>0.2</v>
      </c>
      <c r="I74" s="154">
        <v>0.3</v>
      </c>
      <c r="J74" s="159"/>
    </row>
    <row r="75" spans="1:11">
      <c r="A75" s="148" t="s">
        <v>1255</v>
      </c>
      <c r="B75" s="148" t="s">
        <v>1256</v>
      </c>
      <c r="C75" s="148" t="s">
        <v>1255</v>
      </c>
      <c r="D75" s="111">
        <v>0</v>
      </c>
      <c r="E75" s="111">
        <v>0</v>
      </c>
      <c r="F75" s="111">
        <v>0</v>
      </c>
      <c r="G75" s="111">
        <v>0</v>
      </c>
      <c r="H75" s="154">
        <v>0.2</v>
      </c>
      <c r="I75" s="154">
        <v>0.3</v>
      </c>
      <c r="J75" s="159"/>
    </row>
    <row r="76" spans="1:11">
      <c r="A76" s="148" t="s">
        <v>1257</v>
      </c>
      <c r="B76" s="148" t="s">
        <v>1258</v>
      </c>
      <c r="C76" s="148" t="s">
        <v>1257</v>
      </c>
      <c r="D76" s="111">
        <v>0</v>
      </c>
      <c r="E76" s="111">
        <v>0</v>
      </c>
      <c r="F76" s="111">
        <v>0</v>
      </c>
      <c r="G76" s="111">
        <v>0</v>
      </c>
      <c r="H76" s="154">
        <v>0.2</v>
      </c>
      <c r="I76" s="154">
        <v>0.3</v>
      </c>
      <c r="J76" s="159"/>
    </row>
    <row r="77" spans="1:11">
      <c r="A77" s="148" t="s">
        <v>1259</v>
      </c>
      <c r="B77" s="148" t="s">
        <v>1260</v>
      </c>
      <c r="C77" s="148" t="s">
        <v>1259</v>
      </c>
      <c r="D77" s="111">
        <v>0</v>
      </c>
      <c r="E77" s="111">
        <v>0</v>
      </c>
      <c r="F77" s="111">
        <v>0.3</v>
      </c>
      <c r="G77" s="111">
        <v>0.4</v>
      </c>
      <c r="H77" s="154">
        <v>0.2</v>
      </c>
      <c r="I77" s="154">
        <v>0.3</v>
      </c>
      <c r="J77" s="159"/>
    </row>
    <row r="78" spans="1:11">
      <c r="A78" s="148" t="s">
        <v>1261</v>
      </c>
      <c r="B78" s="148" t="s">
        <v>1262</v>
      </c>
      <c r="C78" s="148" t="s">
        <v>1261</v>
      </c>
      <c r="D78" s="111">
        <v>0</v>
      </c>
      <c r="E78" s="111">
        <v>0</v>
      </c>
      <c r="F78" s="111">
        <v>0</v>
      </c>
      <c r="G78" s="111">
        <v>0</v>
      </c>
      <c r="H78" s="154">
        <v>0.2</v>
      </c>
      <c r="I78" s="154">
        <v>0.3</v>
      </c>
      <c r="J78" s="159"/>
    </row>
    <row r="79" spans="1:11">
      <c r="A79" s="148" t="s">
        <v>1263</v>
      </c>
      <c r="B79" s="148" t="s">
        <v>1264</v>
      </c>
      <c r="C79" s="148" t="s">
        <v>1263</v>
      </c>
      <c r="D79" s="111">
        <v>0</v>
      </c>
      <c r="E79" s="111">
        <v>0</v>
      </c>
      <c r="F79" s="111">
        <v>0</v>
      </c>
      <c r="G79" s="111">
        <v>0</v>
      </c>
      <c r="H79" s="154">
        <v>0.2</v>
      </c>
      <c r="I79" s="154">
        <v>0.3</v>
      </c>
      <c r="J79" s="159"/>
    </row>
    <row r="80" spans="1:11">
      <c r="A80" s="148" t="s">
        <v>1265</v>
      </c>
      <c r="B80" s="148" t="s">
        <v>1266</v>
      </c>
      <c r="C80" s="148" t="s">
        <v>1265</v>
      </c>
      <c r="D80" s="111">
        <v>0</v>
      </c>
      <c r="E80" s="111">
        <v>0</v>
      </c>
      <c r="F80" s="111">
        <v>0</v>
      </c>
      <c r="G80" s="111">
        <v>0</v>
      </c>
      <c r="H80" s="154">
        <v>0.2</v>
      </c>
      <c r="I80" s="154">
        <v>0.3</v>
      </c>
      <c r="J80" s="159"/>
    </row>
    <row r="81" spans="1:10">
      <c r="A81" s="148" t="s">
        <v>680</v>
      </c>
      <c r="B81" s="148" t="s">
        <v>1267</v>
      </c>
      <c r="C81" s="148" t="s">
        <v>680</v>
      </c>
      <c r="D81" s="111">
        <v>0</v>
      </c>
      <c r="E81" s="111">
        <v>0</v>
      </c>
      <c r="F81" s="111">
        <v>0</v>
      </c>
      <c r="G81" s="111">
        <v>0</v>
      </c>
      <c r="H81" s="154">
        <v>0.2</v>
      </c>
      <c r="I81" s="154">
        <v>0.3</v>
      </c>
      <c r="J81" s="159"/>
    </row>
    <row r="82" spans="1:10">
      <c r="A82" s="148" t="s">
        <v>682</v>
      </c>
      <c r="B82" s="148" t="s">
        <v>681</v>
      </c>
      <c r="C82" s="148" t="s">
        <v>682</v>
      </c>
      <c r="D82" s="111">
        <v>0</v>
      </c>
      <c r="E82" s="111">
        <v>0</v>
      </c>
      <c r="F82" s="111">
        <v>0</v>
      </c>
      <c r="G82" s="111">
        <v>0</v>
      </c>
      <c r="H82" s="154">
        <v>0.2</v>
      </c>
      <c r="I82" s="154">
        <v>0.3</v>
      </c>
      <c r="J82" s="159"/>
    </row>
    <row r="83" spans="1:10">
      <c r="A83" s="148" t="s">
        <v>684</v>
      </c>
      <c r="B83" s="217" t="s">
        <v>1268</v>
      </c>
      <c r="C83" s="148" t="s">
        <v>684</v>
      </c>
      <c r="D83" s="111">
        <v>0</v>
      </c>
      <c r="E83" s="111">
        <v>0</v>
      </c>
      <c r="F83" s="111">
        <v>0</v>
      </c>
      <c r="G83" s="111">
        <v>0</v>
      </c>
      <c r="H83" s="154">
        <v>0.2</v>
      </c>
      <c r="I83" s="154">
        <v>0.3</v>
      </c>
      <c r="J83" s="159"/>
    </row>
    <row r="84" spans="1:10">
      <c r="A84" s="148" t="s">
        <v>686</v>
      </c>
      <c r="B84" s="148" t="s">
        <v>683</v>
      </c>
      <c r="C84" s="148" t="s">
        <v>686</v>
      </c>
      <c r="D84" s="156">
        <v>0</v>
      </c>
      <c r="E84" s="156">
        <v>0.5</v>
      </c>
      <c r="F84" s="156">
        <v>0.5</v>
      </c>
      <c r="G84" s="156">
        <v>0.75</v>
      </c>
      <c r="H84" s="154">
        <v>0.25</v>
      </c>
      <c r="I84" s="154">
        <v>0.3</v>
      </c>
      <c r="J84" s="159"/>
    </row>
    <row r="85" spans="1:10">
      <c r="A85" s="148" t="s">
        <v>688</v>
      </c>
      <c r="B85" s="148" t="s">
        <v>685</v>
      </c>
      <c r="C85" s="148" t="s">
        <v>688</v>
      </c>
      <c r="D85" s="111">
        <v>0</v>
      </c>
      <c r="E85" s="111">
        <v>0</v>
      </c>
      <c r="F85" s="111">
        <v>0</v>
      </c>
      <c r="G85" s="111">
        <v>0</v>
      </c>
      <c r="H85" s="154">
        <v>0.2</v>
      </c>
      <c r="I85" s="154">
        <v>0.3</v>
      </c>
      <c r="J85" s="159"/>
    </row>
    <row r="86" spans="1:10">
      <c r="A86" s="148" t="s">
        <v>690</v>
      </c>
      <c r="B86" s="148" t="s">
        <v>687</v>
      </c>
      <c r="C86" s="148" t="s">
        <v>690</v>
      </c>
      <c r="D86" s="111">
        <v>0</v>
      </c>
      <c r="E86" s="111">
        <v>0</v>
      </c>
      <c r="F86" s="111">
        <v>0</v>
      </c>
      <c r="G86" s="111">
        <v>0</v>
      </c>
      <c r="H86" s="154">
        <v>0.2</v>
      </c>
      <c r="I86" s="154">
        <v>0.3</v>
      </c>
      <c r="J86" s="159"/>
    </row>
    <row r="87" spans="1:10">
      <c r="A87" s="148" t="s">
        <v>1269</v>
      </c>
      <c r="B87" s="148" t="s">
        <v>689</v>
      </c>
      <c r="C87" s="148" t="s">
        <v>1269</v>
      </c>
      <c r="D87" s="111">
        <v>0</v>
      </c>
      <c r="E87" s="111">
        <v>0</v>
      </c>
      <c r="F87" s="111">
        <v>0</v>
      </c>
      <c r="G87" s="111">
        <v>0</v>
      </c>
      <c r="H87" s="154">
        <v>0.2</v>
      </c>
      <c r="I87" s="154">
        <v>0.3</v>
      </c>
      <c r="J87" s="159"/>
    </row>
    <row r="88" spans="1:10">
      <c r="A88" s="148" t="s">
        <v>692</v>
      </c>
      <c r="B88" s="148" t="s">
        <v>691</v>
      </c>
      <c r="C88" s="148" t="s">
        <v>692</v>
      </c>
      <c r="D88" s="111">
        <v>0</v>
      </c>
      <c r="E88" s="111">
        <v>0</v>
      </c>
      <c r="F88" s="111">
        <v>0</v>
      </c>
      <c r="G88" s="111">
        <v>0</v>
      </c>
      <c r="H88" s="154">
        <v>0.2</v>
      </c>
      <c r="I88" s="154">
        <v>0.3</v>
      </c>
      <c r="J88" s="159"/>
    </row>
    <row r="89" spans="1:10">
      <c r="A89" s="148" t="s">
        <v>694</v>
      </c>
      <c r="B89" s="148" t="s">
        <v>1270</v>
      </c>
      <c r="C89" s="148" t="s">
        <v>694</v>
      </c>
      <c r="D89" s="111">
        <v>0</v>
      </c>
      <c r="E89" s="111">
        <v>0</v>
      </c>
      <c r="F89" s="111">
        <v>0</v>
      </c>
      <c r="G89" s="111">
        <v>0</v>
      </c>
      <c r="H89" s="154">
        <v>0.2</v>
      </c>
      <c r="I89" s="154">
        <v>0.3</v>
      </c>
      <c r="J89" s="159">
        <v>27</v>
      </c>
    </row>
    <row r="90" spans="1:10">
      <c r="A90" s="148" t="s">
        <v>696</v>
      </c>
      <c r="B90" s="218" t="s">
        <v>1271</v>
      </c>
      <c r="C90" s="148" t="s">
        <v>696</v>
      </c>
      <c r="D90" s="111">
        <v>0</v>
      </c>
      <c r="E90" s="111">
        <v>0</v>
      </c>
      <c r="F90" s="111">
        <v>0</v>
      </c>
      <c r="G90" s="111">
        <v>0</v>
      </c>
      <c r="H90" s="154">
        <v>0.2</v>
      </c>
      <c r="I90" s="154">
        <v>0.3</v>
      </c>
      <c r="J90" s="159"/>
    </row>
    <row r="91" spans="1:10">
      <c r="A91" s="148" t="s">
        <v>698</v>
      </c>
      <c r="B91" s="218" t="s">
        <v>1272</v>
      </c>
      <c r="C91" s="148" t="s">
        <v>698</v>
      </c>
      <c r="D91" s="219">
        <v>0.25</v>
      </c>
      <c r="E91" s="219">
        <v>0.5</v>
      </c>
      <c r="F91" s="219">
        <v>0.75</v>
      </c>
      <c r="G91" s="219">
        <v>1</v>
      </c>
      <c r="H91" s="154">
        <v>0.2</v>
      </c>
      <c r="I91" s="154">
        <v>0.3</v>
      </c>
      <c r="J91" s="159">
        <v>12</v>
      </c>
    </row>
    <row r="92" spans="1:10">
      <c r="A92" s="148" t="s">
        <v>700</v>
      </c>
      <c r="B92" s="218" t="s">
        <v>1273</v>
      </c>
      <c r="C92" s="148" t="s">
        <v>700</v>
      </c>
      <c r="D92" s="111">
        <v>0</v>
      </c>
      <c r="E92" s="111">
        <v>0</v>
      </c>
      <c r="F92" s="111">
        <v>0</v>
      </c>
      <c r="G92" s="111">
        <v>0</v>
      </c>
      <c r="H92" s="154">
        <v>0.2</v>
      </c>
      <c r="I92" s="154">
        <v>0.3</v>
      </c>
      <c r="J92" s="159"/>
    </row>
    <row r="93" spans="1:10">
      <c r="A93" s="148" t="s">
        <v>1274</v>
      </c>
      <c r="B93" s="218" t="s">
        <v>1275</v>
      </c>
      <c r="C93" s="148" t="s">
        <v>1274</v>
      </c>
      <c r="D93" s="111">
        <v>0</v>
      </c>
      <c r="E93" s="111">
        <v>0</v>
      </c>
      <c r="F93" s="111">
        <v>0</v>
      </c>
      <c r="G93" s="111">
        <v>0</v>
      </c>
      <c r="H93" s="154">
        <v>0.2</v>
      </c>
      <c r="I93" s="154">
        <v>0.3</v>
      </c>
      <c r="J93" s="159"/>
    </row>
    <row r="94" spans="1:10">
      <c r="A94" s="148" t="s">
        <v>1276</v>
      </c>
      <c r="B94" s="148" t="s">
        <v>1277</v>
      </c>
      <c r="C94" s="148" t="s">
        <v>1276</v>
      </c>
      <c r="D94" s="111">
        <v>0</v>
      </c>
      <c r="E94" s="111">
        <v>0</v>
      </c>
      <c r="F94" s="111">
        <v>0</v>
      </c>
      <c r="G94" s="111">
        <v>0</v>
      </c>
      <c r="H94" s="154">
        <v>0.2</v>
      </c>
      <c r="I94" s="154">
        <v>0.3</v>
      </c>
      <c r="J94" s="159"/>
    </row>
    <row r="95" spans="1:10">
      <c r="A95" s="148" t="s">
        <v>1278</v>
      </c>
      <c r="B95" s="148" t="s">
        <v>693</v>
      </c>
      <c r="C95" s="148" t="s">
        <v>1278</v>
      </c>
      <c r="D95" s="111">
        <v>0.25</v>
      </c>
      <c r="E95" s="111">
        <v>0.5</v>
      </c>
      <c r="F95" s="111">
        <v>0.75</v>
      </c>
      <c r="G95" s="111">
        <v>0.9</v>
      </c>
      <c r="H95" s="154">
        <v>0.2</v>
      </c>
      <c r="I95" s="154">
        <v>0.3</v>
      </c>
      <c r="J95" s="159"/>
    </row>
    <row r="96" spans="1:10">
      <c r="A96" s="148" t="s">
        <v>1279</v>
      </c>
      <c r="B96" s="148" t="s">
        <v>695</v>
      </c>
      <c r="C96" s="148" t="s">
        <v>1279</v>
      </c>
      <c r="D96" s="111">
        <v>0.25</v>
      </c>
      <c r="E96" s="111">
        <v>0.5</v>
      </c>
      <c r="F96" s="111">
        <v>1</v>
      </c>
      <c r="G96" s="111">
        <v>1.25</v>
      </c>
      <c r="H96" s="154">
        <v>0.2</v>
      </c>
      <c r="I96" s="154">
        <v>0.3</v>
      </c>
      <c r="J96" s="159"/>
    </row>
    <row r="97" spans="1:10">
      <c r="A97" s="148" t="s">
        <v>1280</v>
      </c>
      <c r="B97" s="148" t="s">
        <v>697</v>
      </c>
      <c r="C97" s="148" t="s">
        <v>1280</v>
      </c>
      <c r="D97" s="111">
        <v>0.25</v>
      </c>
      <c r="E97" s="111">
        <v>0.5</v>
      </c>
      <c r="F97" s="111">
        <v>1</v>
      </c>
      <c r="G97" s="111">
        <v>1.25</v>
      </c>
      <c r="H97" s="154">
        <v>0.2</v>
      </c>
      <c r="I97" s="154">
        <v>0.3</v>
      </c>
      <c r="J97" s="159"/>
    </row>
    <row r="98" spans="1:10">
      <c r="A98" s="148" t="s">
        <v>702</v>
      </c>
      <c r="B98" s="148" t="s">
        <v>699</v>
      </c>
      <c r="C98" s="148" t="s">
        <v>702</v>
      </c>
      <c r="D98" s="111">
        <v>0.25</v>
      </c>
      <c r="E98" s="111">
        <v>0.5</v>
      </c>
      <c r="F98" s="111">
        <v>1</v>
      </c>
      <c r="G98" s="111">
        <v>1.25</v>
      </c>
      <c r="H98" s="154">
        <v>0.2</v>
      </c>
      <c r="I98" s="154">
        <v>0.3</v>
      </c>
      <c r="J98" s="159"/>
    </row>
    <row r="99" spans="1:10">
      <c r="A99" s="148" t="s">
        <v>704</v>
      </c>
      <c r="B99" s="148" t="s">
        <v>701</v>
      </c>
      <c r="C99" s="148" t="s">
        <v>704</v>
      </c>
      <c r="D99" s="156">
        <v>0</v>
      </c>
      <c r="E99" s="156">
        <v>0</v>
      </c>
      <c r="F99" s="156">
        <v>0</v>
      </c>
      <c r="G99" s="156">
        <v>0</v>
      </c>
      <c r="H99" s="154">
        <v>0.2</v>
      </c>
      <c r="I99" s="154">
        <v>0.3</v>
      </c>
      <c r="J99" s="159"/>
    </row>
    <row r="100" spans="1:10">
      <c r="A100" s="148" t="s">
        <v>706</v>
      </c>
      <c r="B100" s="148" t="s">
        <v>1281</v>
      </c>
      <c r="C100" s="148" t="s">
        <v>706</v>
      </c>
      <c r="D100" s="156">
        <v>0</v>
      </c>
      <c r="E100" s="156">
        <v>0.5</v>
      </c>
      <c r="F100" s="156">
        <v>0.5</v>
      </c>
      <c r="G100" s="156">
        <v>0.75</v>
      </c>
      <c r="H100" s="154">
        <v>0.25</v>
      </c>
      <c r="I100" s="154">
        <v>0.3</v>
      </c>
      <c r="J100" s="159"/>
    </row>
    <row r="101" spans="1:10">
      <c r="A101" s="148" t="s">
        <v>708</v>
      </c>
      <c r="B101" s="148" t="s">
        <v>1282</v>
      </c>
      <c r="C101" s="148" t="s">
        <v>708</v>
      </c>
      <c r="D101" s="156">
        <v>0</v>
      </c>
      <c r="E101" s="156">
        <v>0.5</v>
      </c>
      <c r="F101" s="156">
        <v>0.5</v>
      </c>
      <c r="G101" s="156">
        <v>0.75</v>
      </c>
      <c r="H101" s="154">
        <v>0.25</v>
      </c>
      <c r="I101" s="154">
        <v>0.3</v>
      </c>
      <c r="J101" s="159"/>
    </row>
    <row r="102" spans="1:10">
      <c r="A102" s="148" t="s">
        <v>710</v>
      </c>
      <c r="B102" s="148" t="s">
        <v>1283</v>
      </c>
      <c r="C102" s="148" t="s">
        <v>710</v>
      </c>
      <c r="D102" s="111">
        <v>0</v>
      </c>
      <c r="E102" s="111">
        <v>0</v>
      </c>
      <c r="F102" s="111">
        <v>0</v>
      </c>
      <c r="G102" s="111">
        <v>0</v>
      </c>
      <c r="H102" s="154">
        <v>0.2</v>
      </c>
      <c r="I102" s="154">
        <v>0.3</v>
      </c>
      <c r="J102" s="159"/>
    </row>
    <row r="103" spans="1:10">
      <c r="A103" s="148" t="s">
        <v>711</v>
      </c>
      <c r="B103" s="148" t="s">
        <v>1284</v>
      </c>
      <c r="C103" s="148" t="s">
        <v>711</v>
      </c>
      <c r="D103" s="111">
        <v>0</v>
      </c>
      <c r="E103" s="111">
        <v>0</v>
      </c>
      <c r="F103" s="111">
        <v>0</v>
      </c>
      <c r="G103" s="111">
        <v>0</v>
      </c>
      <c r="H103" s="154">
        <v>0.2</v>
      </c>
      <c r="I103" s="154">
        <v>0.3</v>
      </c>
      <c r="J103" s="159"/>
    </row>
    <row r="104" spans="1:10">
      <c r="A104" s="148" t="s">
        <v>1285</v>
      </c>
      <c r="B104" s="148" t="s">
        <v>1286</v>
      </c>
      <c r="C104" s="148" t="s">
        <v>1285</v>
      </c>
      <c r="D104" s="111">
        <v>0</v>
      </c>
      <c r="E104" s="111">
        <v>0</v>
      </c>
      <c r="F104" s="111">
        <v>0</v>
      </c>
      <c r="G104" s="111">
        <v>0</v>
      </c>
      <c r="H104" s="154">
        <v>0.2</v>
      </c>
      <c r="I104" s="154">
        <v>0.3</v>
      </c>
      <c r="J104" s="159"/>
    </row>
    <row r="105" spans="1:10">
      <c r="A105" s="148" t="s">
        <v>1287</v>
      </c>
      <c r="B105" s="148" t="s">
        <v>703</v>
      </c>
      <c r="C105" s="148" t="s">
        <v>1287</v>
      </c>
      <c r="D105" s="111">
        <v>0</v>
      </c>
      <c r="E105" s="111">
        <v>0</v>
      </c>
      <c r="F105" s="111">
        <v>0</v>
      </c>
      <c r="G105" s="111">
        <v>0</v>
      </c>
      <c r="H105" s="154">
        <v>0.2</v>
      </c>
      <c r="I105" s="154">
        <v>0.3</v>
      </c>
      <c r="J105" s="159"/>
    </row>
    <row r="106" spans="1:10">
      <c r="A106" s="148" t="s">
        <v>1288</v>
      </c>
      <c r="B106" s="148" t="s">
        <v>705</v>
      </c>
      <c r="C106" s="148" t="s">
        <v>1288</v>
      </c>
      <c r="D106" s="111">
        <v>0</v>
      </c>
      <c r="E106" s="111">
        <v>0</v>
      </c>
      <c r="F106" s="111">
        <v>0</v>
      </c>
      <c r="G106" s="111">
        <v>0</v>
      </c>
      <c r="H106" s="154">
        <v>0.2</v>
      </c>
      <c r="I106" s="154">
        <v>0.3</v>
      </c>
      <c r="J106" s="159"/>
    </row>
    <row r="107" spans="1:10">
      <c r="A107" s="148" t="s">
        <v>1289</v>
      </c>
      <c r="B107" s="148" t="s">
        <v>707</v>
      </c>
      <c r="C107" s="148" t="s">
        <v>1289</v>
      </c>
      <c r="D107" s="111">
        <v>0</v>
      </c>
      <c r="E107" s="111">
        <v>0</v>
      </c>
      <c r="F107" s="111">
        <v>0</v>
      </c>
      <c r="G107" s="111">
        <v>0</v>
      </c>
      <c r="H107" s="154">
        <v>0.2</v>
      </c>
      <c r="I107" s="154">
        <v>0.3</v>
      </c>
      <c r="J107" s="159"/>
    </row>
    <row r="108" spans="1:10">
      <c r="A108" s="148" t="s">
        <v>712</v>
      </c>
      <c r="B108" s="148" t="s">
        <v>709</v>
      </c>
      <c r="C108" s="148" t="s">
        <v>712</v>
      </c>
      <c r="D108" s="111">
        <v>0</v>
      </c>
      <c r="E108" s="111">
        <v>0</v>
      </c>
      <c r="F108" s="111">
        <v>0</v>
      </c>
      <c r="G108" s="111">
        <v>0</v>
      </c>
      <c r="H108" s="154">
        <v>0.2</v>
      </c>
      <c r="I108" s="154">
        <v>0.3</v>
      </c>
      <c r="J108" s="159"/>
    </row>
    <row r="109" spans="1:10">
      <c r="A109" s="148" t="s">
        <v>713</v>
      </c>
      <c r="B109" s="148" t="s">
        <v>1290</v>
      </c>
      <c r="C109" s="148" t="s">
        <v>713</v>
      </c>
      <c r="D109" s="156">
        <v>0</v>
      </c>
      <c r="E109" s="156">
        <v>0.5</v>
      </c>
      <c r="F109" s="156">
        <v>0.5</v>
      </c>
      <c r="G109" s="156">
        <v>0.75</v>
      </c>
      <c r="H109" s="154">
        <v>0.25</v>
      </c>
      <c r="I109" s="154">
        <v>0.3</v>
      </c>
      <c r="J109" s="159"/>
    </row>
    <row r="110" spans="1:10">
      <c r="A110" s="148" t="s">
        <v>714</v>
      </c>
      <c r="B110" s="148" t="s">
        <v>1291</v>
      </c>
      <c r="C110" s="148" t="s">
        <v>714</v>
      </c>
      <c r="D110" s="156">
        <v>0</v>
      </c>
      <c r="E110" s="156">
        <v>0.5</v>
      </c>
      <c r="F110" s="156">
        <v>0.5</v>
      </c>
      <c r="G110" s="156">
        <v>0.75</v>
      </c>
      <c r="H110" s="154">
        <v>0.25</v>
      </c>
      <c r="I110" s="154">
        <v>0.3</v>
      </c>
      <c r="J110" s="159"/>
    </row>
    <row r="111" spans="1:10">
      <c r="A111" s="148" t="s">
        <v>716</v>
      </c>
      <c r="B111" s="148" t="s">
        <v>1292</v>
      </c>
      <c r="C111" s="148" t="s">
        <v>716</v>
      </c>
      <c r="D111" s="156">
        <v>0</v>
      </c>
      <c r="E111" s="156">
        <v>0.5</v>
      </c>
      <c r="F111" s="156">
        <v>0.5</v>
      </c>
      <c r="G111" s="156">
        <v>0.75</v>
      </c>
      <c r="H111" s="154">
        <v>0.25</v>
      </c>
      <c r="I111" s="154">
        <v>0.3</v>
      </c>
      <c r="J111" s="159"/>
    </row>
    <row r="112" spans="1:10">
      <c r="A112" s="148" t="s">
        <v>718</v>
      </c>
      <c r="B112" s="148" t="s">
        <v>1293</v>
      </c>
      <c r="C112" s="148" t="s">
        <v>718</v>
      </c>
      <c r="D112" s="156">
        <v>0</v>
      </c>
      <c r="E112" s="156">
        <v>0.5</v>
      </c>
      <c r="F112" s="156">
        <v>0.5</v>
      </c>
      <c r="G112" s="156">
        <v>0.75</v>
      </c>
      <c r="H112" s="154">
        <v>0.25</v>
      </c>
      <c r="I112" s="154">
        <v>0.3</v>
      </c>
      <c r="J112" s="159"/>
    </row>
    <row r="113" spans="1:10">
      <c r="A113" s="148" t="s">
        <v>720</v>
      </c>
      <c r="B113" s="148" t="s">
        <v>1294</v>
      </c>
      <c r="C113" s="148" t="s">
        <v>720</v>
      </c>
      <c r="D113" s="156">
        <v>0</v>
      </c>
      <c r="E113" s="156">
        <v>0.5</v>
      </c>
      <c r="F113" s="156">
        <v>0.5</v>
      </c>
      <c r="G113" s="156">
        <v>0.75</v>
      </c>
      <c r="H113" s="154">
        <v>0.25</v>
      </c>
      <c r="I113" s="154">
        <v>0.3</v>
      </c>
      <c r="J113" s="159"/>
    </row>
    <row r="114" spans="1:10">
      <c r="A114" s="148" t="s">
        <v>722</v>
      </c>
      <c r="B114" s="148" t="s">
        <v>1295</v>
      </c>
      <c r="C114" s="148" t="s">
        <v>722</v>
      </c>
      <c r="D114" s="156">
        <v>0</v>
      </c>
      <c r="E114" s="156">
        <v>0</v>
      </c>
      <c r="F114" s="156">
        <v>0</v>
      </c>
      <c r="G114" s="156">
        <v>0</v>
      </c>
      <c r="H114" s="154">
        <v>0</v>
      </c>
      <c r="I114" s="154">
        <v>0.3</v>
      </c>
      <c r="J114" s="159"/>
    </row>
    <row r="115" spans="1:10">
      <c r="A115" s="148" t="s">
        <v>724</v>
      </c>
      <c r="B115" s="148" t="s">
        <v>1296</v>
      </c>
      <c r="C115" s="148" t="s">
        <v>724</v>
      </c>
      <c r="D115" s="111">
        <v>0</v>
      </c>
      <c r="E115" s="111">
        <v>0</v>
      </c>
      <c r="F115" s="111">
        <v>0</v>
      </c>
      <c r="G115" s="111">
        <v>0</v>
      </c>
      <c r="H115" s="154">
        <v>0.2</v>
      </c>
      <c r="I115" s="154">
        <v>0.3</v>
      </c>
      <c r="J115" s="159"/>
    </row>
    <row r="116" spans="1:10">
      <c r="A116" s="148" t="s">
        <v>726</v>
      </c>
      <c r="B116" s="148" t="s">
        <v>1297</v>
      </c>
      <c r="C116" s="148" t="s">
        <v>726</v>
      </c>
      <c r="D116" s="111">
        <v>0</v>
      </c>
      <c r="E116" s="111">
        <v>0</v>
      </c>
      <c r="F116" s="111">
        <v>0</v>
      </c>
      <c r="G116" s="111">
        <v>0</v>
      </c>
      <c r="H116" s="154">
        <v>0.2</v>
      </c>
      <c r="I116" s="154">
        <v>0.3</v>
      </c>
      <c r="J116" s="159"/>
    </row>
    <row r="117" spans="1:10">
      <c r="A117" s="148" t="s">
        <v>728</v>
      </c>
      <c r="B117" s="148" t="s">
        <v>1298</v>
      </c>
      <c r="C117" s="148" t="s">
        <v>728</v>
      </c>
      <c r="D117" s="111">
        <v>0</v>
      </c>
      <c r="E117" s="111">
        <v>0</v>
      </c>
      <c r="F117" s="111">
        <v>0</v>
      </c>
      <c r="G117" s="111">
        <v>0</v>
      </c>
      <c r="H117" s="154">
        <v>0.2</v>
      </c>
      <c r="I117" s="154">
        <v>0.3</v>
      </c>
      <c r="J117" s="159"/>
    </row>
    <row r="118" spans="1:10">
      <c r="A118" s="148" t="s">
        <v>730</v>
      </c>
      <c r="B118" s="148" t="s">
        <v>1299</v>
      </c>
      <c r="C118" s="148" t="s">
        <v>730</v>
      </c>
      <c r="D118" s="156">
        <v>0</v>
      </c>
      <c r="E118" s="156">
        <v>0.25</v>
      </c>
      <c r="F118" s="156">
        <v>0.5</v>
      </c>
      <c r="G118" s="156">
        <v>0.75</v>
      </c>
      <c r="H118" s="154">
        <v>0.25</v>
      </c>
      <c r="I118" s="154">
        <v>0.3</v>
      </c>
      <c r="J118" s="159"/>
    </row>
    <row r="119" spans="1:10">
      <c r="A119" s="148" t="s">
        <v>732</v>
      </c>
      <c r="B119" s="148" t="s">
        <v>1300</v>
      </c>
      <c r="C119" s="148" t="s">
        <v>732</v>
      </c>
      <c r="D119" s="156">
        <v>0</v>
      </c>
      <c r="E119" s="156">
        <v>0.25</v>
      </c>
      <c r="F119" s="156">
        <v>0.5</v>
      </c>
      <c r="G119" s="156">
        <v>0.75</v>
      </c>
      <c r="H119" s="154">
        <v>0.25</v>
      </c>
      <c r="I119" s="154">
        <v>0.3</v>
      </c>
      <c r="J119" s="159"/>
    </row>
    <row r="120" spans="1:10">
      <c r="A120" s="148" t="s">
        <v>1301</v>
      </c>
      <c r="B120" s="148" t="s">
        <v>1302</v>
      </c>
      <c r="C120" s="148" t="s">
        <v>1301</v>
      </c>
      <c r="D120" s="111">
        <v>0</v>
      </c>
      <c r="E120" s="111">
        <v>0</v>
      </c>
      <c r="F120" s="111">
        <v>0</v>
      </c>
      <c r="G120" s="111">
        <v>0</v>
      </c>
      <c r="H120" s="154">
        <v>0.2</v>
      </c>
      <c r="I120" s="154">
        <v>0.3</v>
      </c>
      <c r="J120" s="159"/>
    </row>
    <row r="121" spans="1:10">
      <c r="A121" s="148" t="s">
        <v>1303</v>
      </c>
      <c r="B121" s="148" t="s">
        <v>1304</v>
      </c>
      <c r="C121" s="148" t="s">
        <v>1303</v>
      </c>
      <c r="D121" s="111">
        <v>0</v>
      </c>
      <c r="E121" s="111">
        <v>0</v>
      </c>
      <c r="F121" s="111">
        <v>0</v>
      </c>
      <c r="G121" s="111">
        <v>0</v>
      </c>
      <c r="H121" s="154">
        <v>0.2</v>
      </c>
      <c r="I121" s="154">
        <v>0.3</v>
      </c>
      <c r="J121" s="159"/>
    </row>
    <row r="122" spans="1:10">
      <c r="A122" s="148" t="s">
        <v>1305</v>
      </c>
      <c r="B122" s="148" t="s">
        <v>1306</v>
      </c>
      <c r="C122" s="148" t="s">
        <v>1305</v>
      </c>
      <c r="D122" s="111">
        <v>0</v>
      </c>
      <c r="E122" s="111">
        <v>0</v>
      </c>
      <c r="F122" s="111">
        <v>0</v>
      </c>
      <c r="G122" s="111">
        <v>0</v>
      </c>
      <c r="H122" s="154">
        <v>0.2</v>
      </c>
      <c r="I122" s="154">
        <v>0.3</v>
      </c>
      <c r="J122" s="159"/>
    </row>
    <row r="123" spans="1:10">
      <c r="A123" s="148" t="s">
        <v>1307</v>
      </c>
      <c r="B123" s="148" t="s">
        <v>1308</v>
      </c>
      <c r="C123" s="148" t="s">
        <v>1307</v>
      </c>
      <c r="D123" s="111">
        <v>0</v>
      </c>
      <c r="E123" s="111">
        <v>0</v>
      </c>
      <c r="F123" s="111">
        <v>0</v>
      </c>
      <c r="G123" s="111">
        <v>0</v>
      </c>
      <c r="H123" s="154">
        <v>0.2</v>
      </c>
      <c r="I123" s="154">
        <v>0.3</v>
      </c>
      <c r="J123" s="159"/>
    </row>
    <row r="124" spans="1:10">
      <c r="A124" s="148" t="s">
        <v>1309</v>
      </c>
      <c r="B124" s="148" t="s">
        <v>1310</v>
      </c>
      <c r="C124" s="148" t="s">
        <v>1309</v>
      </c>
      <c r="D124" s="111">
        <v>0.15</v>
      </c>
      <c r="E124" s="111">
        <v>0.3</v>
      </c>
      <c r="F124" s="111">
        <v>0.4</v>
      </c>
      <c r="G124" s="111">
        <v>0.5</v>
      </c>
      <c r="H124" s="154">
        <v>0.2</v>
      </c>
      <c r="I124" s="154">
        <v>0.3</v>
      </c>
      <c r="J124" s="159"/>
    </row>
    <row r="125" spans="1:10">
      <c r="A125" s="148" t="s">
        <v>1311</v>
      </c>
      <c r="B125" s="148" t="s">
        <v>1312</v>
      </c>
      <c r="C125" s="148" t="s">
        <v>1311</v>
      </c>
      <c r="D125" s="111">
        <v>0.15</v>
      </c>
      <c r="E125" s="111">
        <v>0.3</v>
      </c>
      <c r="F125" s="111">
        <v>0.4</v>
      </c>
      <c r="G125" s="111">
        <v>0.5</v>
      </c>
      <c r="H125" s="154">
        <v>0.2</v>
      </c>
      <c r="I125" s="154">
        <v>0.3</v>
      </c>
      <c r="J125" s="159"/>
    </row>
    <row r="126" spans="1:10">
      <c r="A126" s="148" t="s">
        <v>733</v>
      </c>
      <c r="B126" s="148" t="s">
        <v>1313</v>
      </c>
      <c r="C126" s="148" t="s">
        <v>733</v>
      </c>
      <c r="D126" s="111">
        <v>0</v>
      </c>
      <c r="E126" s="111">
        <v>0</v>
      </c>
      <c r="F126" s="111">
        <v>0</v>
      </c>
      <c r="G126" s="111">
        <v>0</v>
      </c>
      <c r="H126" s="154">
        <v>0.2</v>
      </c>
      <c r="I126" s="154">
        <v>0.3</v>
      </c>
      <c r="J126" s="159"/>
    </row>
    <row r="127" spans="1:10">
      <c r="A127" s="148" t="s">
        <v>735</v>
      </c>
      <c r="B127" s="148" t="s">
        <v>1314</v>
      </c>
      <c r="C127" s="148" t="s">
        <v>735</v>
      </c>
      <c r="D127" s="111">
        <v>0</v>
      </c>
      <c r="E127" s="111">
        <v>0</v>
      </c>
      <c r="F127" s="111">
        <v>0</v>
      </c>
      <c r="G127" s="111">
        <v>0</v>
      </c>
      <c r="H127" s="154">
        <v>0.2</v>
      </c>
      <c r="I127" s="154">
        <v>0.3</v>
      </c>
      <c r="J127" s="159"/>
    </row>
    <row r="128" spans="1:10">
      <c r="A128" s="148" t="s">
        <v>1315</v>
      </c>
      <c r="B128" s="148" t="s">
        <v>1316</v>
      </c>
      <c r="C128" s="148" t="s">
        <v>1315</v>
      </c>
      <c r="D128" s="111">
        <v>0</v>
      </c>
      <c r="E128" s="111">
        <v>0</v>
      </c>
      <c r="F128" s="111">
        <v>0</v>
      </c>
      <c r="G128" s="111">
        <v>0</v>
      </c>
      <c r="H128" s="154">
        <v>0.2</v>
      </c>
      <c r="I128" s="154">
        <v>0.3</v>
      </c>
      <c r="J128" s="159"/>
    </row>
    <row r="129" spans="1:10">
      <c r="A129" s="148" t="s">
        <v>737</v>
      </c>
      <c r="B129" s="148" t="s">
        <v>1317</v>
      </c>
      <c r="C129" s="148" t="s">
        <v>737</v>
      </c>
      <c r="D129" s="111">
        <v>0</v>
      </c>
      <c r="E129" s="111">
        <v>0</v>
      </c>
      <c r="F129" s="111">
        <v>0</v>
      </c>
      <c r="G129" s="111">
        <v>0</v>
      </c>
      <c r="H129" s="154">
        <v>0.2</v>
      </c>
      <c r="I129" s="154">
        <v>0.3</v>
      </c>
      <c r="J129" s="159"/>
    </row>
    <row r="130" spans="1:10">
      <c r="A130" s="148" t="s">
        <v>739</v>
      </c>
      <c r="B130" s="148" t="s">
        <v>1318</v>
      </c>
      <c r="C130" s="148" t="s">
        <v>739</v>
      </c>
      <c r="D130" s="111">
        <v>0</v>
      </c>
      <c r="E130" s="111">
        <v>0</v>
      </c>
      <c r="F130" s="111">
        <v>0</v>
      </c>
      <c r="G130" s="111">
        <v>0</v>
      </c>
      <c r="H130" s="154">
        <v>0.2</v>
      </c>
      <c r="I130" s="154">
        <v>0.3</v>
      </c>
      <c r="J130" s="159"/>
    </row>
    <row r="131" spans="1:10">
      <c r="A131" s="148" t="s">
        <v>1319</v>
      </c>
      <c r="B131" s="218" t="s">
        <v>1320</v>
      </c>
      <c r="C131" s="148" t="s">
        <v>1319</v>
      </c>
      <c r="D131" s="111">
        <v>0</v>
      </c>
      <c r="E131" s="111">
        <v>0</v>
      </c>
      <c r="F131" s="111">
        <v>0</v>
      </c>
      <c r="G131" s="111">
        <v>0</v>
      </c>
      <c r="H131" s="154">
        <v>0.2</v>
      </c>
      <c r="I131" s="154">
        <v>0.3</v>
      </c>
      <c r="J131" s="159"/>
    </row>
    <row r="132" spans="1:10">
      <c r="A132" s="148" t="s">
        <v>1321</v>
      </c>
      <c r="B132" s="218" t="s">
        <v>1322</v>
      </c>
      <c r="C132" s="148" t="s">
        <v>1321</v>
      </c>
      <c r="D132" s="111">
        <v>0</v>
      </c>
      <c r="E132" s="111">
        <v>0</v>
      </c>
      <c r="F132" s="111">
        <v>0</v>
      </c>
      <c r="G132" s="111">
        <v>0</v>
      </c>
      <c r="H132" s="154">
        <v>0.2</v>
      </c>
      <c r="I132" s="154">
        <v>0.3</v>
      </c>
      <c r="J132" s="159"/>
    </row>
    <row r="133" spans="1:10">
      <c r="A133" s="148" t="s">
        <v>741</v>
      </c>
      <c r="B133" s="218" t="s">
        <v>1323</v>
      </c>
      <c r="C133" s="148" t="s">
        <v>741</v>
      </c>
      <c r="D133" s="111">
        <v>0</v>
      </c>
      <c r="E133" s="111">
        <v>0</v>
      </c>
      <c r="F133" s="111">
        <v>0</v>
      </c>
      <c r="G133" s="111">
        <v>0</v>
      </c>
      <c r="H133" s="154">
        <v>0.2</v>
      </c>
      <c r="I133" s="154">
        <v>0.3</v>
      </c>
      <c r="J133" s="159"/>
    </row>
    <row r="134" spans="1:10">
      <c r="A134" s="148" t="s">
        <v>743</v>
      </c>
      <c r="B134" s="218" t="s">
        <v>1324</v>
      </c>
      <c r="C134" s="148" t="s">
        <v>743</v>
      </c>
      <c r="D134" s="111">
        <v>0</v>
      </c>
      <c r="E134" s="111">
        <v>0</v>
      </c>
      <c r="F134" s="111">
        <v>0</v>
      </c>
      <c r="G134" s="111">
        <v>0</v>
      </c>
      <c r="H134" s="154">
        <v>0.2</v>
      </c>
      <c r="I134" s="154">
        <v>0.3</v>
      </c>
      <c r="J134" s="159"/>
    </row>
    <row r="135" spans="1:10">
      <c r="A135" s="148" t="s">
        <v>1325</v>
      </c>
      <c r="B135" s="148" t="s">
        <v>715</v>
      </c>
      <c r="C135" s="148" t="s">
        <v>1325</v>
      </c>
      <c r="D135" s="156">
        <v>0</v>
      </c>
      <c r="E135" s="156">
        <v>0.25</v>
      </c>
      <c r="F135" s="156">
        <v>0.5</v>
      </c>
      <c r="G135" s="156">
        <v>0.75</v>
      </c>
      <c r="H135" s="154">
        <v>0.25</v>
      </c>
      <c r="I135" s="154">
        <v>0.3</v>
      </c>
      <c r="J135" s="159"/>
    </row>
    <row r="136" spans="1:10">
      <c r="A136" s="148" t="s">
        <v>1326</v>
      </c>
      <c r="B136" s="148" t="s">
        <v>717</v>
      </c>
      <c r="C136" s="148" t="s">
        <v>1326</v>
      </c>
      <c r="D136" s="156">
        <v>0</v>
      </c>
      <c r="E136" s="156">
        <v>0.5</v>
      </c>
      <c r="F136" s="156">
        <v>0.5</v>
      </c>
      <c r="G136" s="156">
        <v>0.75</v>
      </c>
      <c r="H136" s="154">
        <v>0.25</v>
      </c>
      <c r="I136" s="154">
        <v>0.3</v>
      </c>
      <c r="J136" s="159"/>
    </row>
    <row r="137" spans="1:10">
      <c r="A137" s="148" t="s">
        <v>1327</v>
      </c>
      <c r="B137" s="148" t="s">
        <v>719</v>
      </c>
      <c r="C137" s="148" t="s">
        <v>1327</v>
      </c>
      <c r="D137" s="156">
        <v>0</v>
      </c>
      <c r="E137" s="156">
        <v>0.5</v>
      </c>
      <c r="F137" s="156">
        <v>0.5</v>
      </c>
      <c r="G137" s="156">
        <v>0.75</v>
      </c>
      <c r="H137" s="154">
        <v>0.25</v>
      </c>
      <c r="I137" s="154">
        <v>0.3</v>
      </c>
      <c r="J137" s="159"/>
    </row>
    <row r="138" spans="1:10">
      <c r="A138" s="148" t="s">
        <v>1328</v>
      </c>
      <c r="B138" s="148" t="s">
        <v>721</v>
      </c>
      <c r="C138" s="148" t="s">
        <v>1328</v>
      </c>
      <c r="D138" s="111">
        <v>0</v>
      </c>
      <c r="E138" s="111">
        <v>0</v>
      </c>
      <c r="F138" s="111">
        <v>0</v>
      </c>
      <c r="G138" s="111">
        <v>0</v>
      </c>
      <c r="H138" s="154">
        <v>0.2</v>
      </c>
      <c r="I138" s="154">
        <v>0.3</v>
      </c>
      <c r="J138" s="159"/>
    </row>
    <row r="139" spans="1:10">
      <c r="A139" s="148" t="s">
        <v>1329</v>
      </c>
      <c r="B139" s="148" t="s">
        <v>723</v>
      </c>
      <c r="C139" s="148" t="s">
        <v>1329</v>
      </c>
      <c r="D139" s="111">
        <v>0</v>
      </c>
      <c r="E139" s="111">
        <v>0</v>
      </c>
      <c r="F139" s="111">
        <v>0</v>
      </c>
      <c r="G139" s="111">
        <v>0</v>
      </c>
      <c r="H139" s="154">
        <v>0.2</v>
      </c>
      <c r="I139" s="154">
        <v>0.3</v>
      </c>
      <c r="J139" s="159"/>
    </row>
    <row r="140" spans="1:10">
      <c r="A140" s="148" t="s">
        <v>1330</v>
      </c>
      <c r="B140" s="148" t="s">
        <v>725</v>
      </c>
      <c r="C140" s="148" t="s">
        <v>1330</v>
      </c>
      <c r="D140" s="111">
        <v>0</v>
      </c>
      <c r="E140" s="111">
        <v>0</v>
      </c>
      <c r="F140" s="111">
        <v>0</v>
      </c>
      <c r="G140" s="111">
        <v>0</v>
      </c>
      <c r="H140" s="154">
        <v>0.2</v>
      </c>
      <c r="I140" s="154">
        <v>0.3</v>
      </c>
      <c r="J140" s="159"/>
    </row>
    <row r="141" spans="1:10">
      <c r="A141" s="148" t="s">
        <v>1331</v>
      </c>
      <c r="B141" s="148" t="s">
        <v>727</v>
      </c>
      <c r="C141" s="148" t="s">
        <v>1331</v>
      </c>
      <c r="D141" s="156">
        <v>0</v>
      </c>
      <c r="E141" s="156">
        <v>0.5</v>
      </c>
      <c r="F141" s="156">
        <v>0.5</v>
      </c>
      <c r="G141" s="156">
        <v>0.75</v>
      </c>
      <c r="H141" s="154">
        <v>0.25</v>
      </c>
      <c r="I141" s="154">
        <v>0.3</v>
      </c>
      <c r="J141" s="159"/>
    </row>
    <row r="142" spans="1:10">
      <c r="A142" s="148" t="s">
        <v>1332</v>
      </c>
      <c r="B142" s="148" t="s">
        <v>1333</v>
      </c>
      <c r="C142" s="148" t="s">
        <v>1332</v>
      </c>
      <c r="D142" s="156">
        <v>0</v>
      </c>
      <c r="E142" s="156">
        <v>0.5</v>
      </c>
      <c r="F142" s="156">
        <v>0.5</v>
      </c>
      <c r="G142" s="156">
        <v>0.75</v>
      </c>
      <c r="H142" s="154">
        <v>0.25</v>
      </c>
      <c r="I142" s="154">
        <v>0.3</v>
      </c>
      <c r="J142" s="159"/>
    </row>
    <row r="143" spans="1:10">
      <c r="A143" s="148" t="s">
        <v>1334</v>
      </c>
      <c r="B143" s="148" t="s">
        <v>729</v>
      </c>
      <c r="C143" s="148" t="s">
        <v>1334</v>
      </c>
      <c r="D143" s="111">
        <v>0</v>
      </c>
      <c r="E143" s="111">
        <v>0</v>
      </c>
      <c r="F143" s="111">
        <v>0</v>
      </c>
      <c r="G143" s="111">
        <v>0</v>
      </c>
      <c r="H143" s="154">
        <v>0.2</v>
      </c>
      <c r="I143" s="154">
        <v>0.3</v>
      </c>
      <c r="J143" s="159"/>
    </row>
    <row r="144" spans="1:10">
      <c r="A144" s="148" t="s">
        <v>1335</v>
      </c>
      <c r="B144" s="148" t="s">
        <v>731</v>
      </c>
      <c r="C144" s="148" t="s">
        <v>1335</v>
      </c>
      <c r="D144" s="111">
        <v>0</v>
      </c>
      <c r="E144" s="111">
        <v>0</v>
      </c>
      <c r="F144" s="111">
        <v>0</v>
      </c>
      <c r="G144" s="111">
        <v>0</v>
      </c>
      <c r="H144" s="154">
        <v>0.2</v>
      </c>
      <c r="I144" s="154">
        <v>0.3</v>
      </c>
      <c r="J144" s="159"/>
    </row>
    <row r="145" spans="1:10">
      <c r="A145" s="148" t="s">
        <v>1336</v>
      </c>
      <c r="B145" s="148" t="s">
        <v>1337</v>
      </c>
      <c r="C145" s="148" t="s">
        <v>1336</v>
      </c>
      <c r="D145" s="111">
        <v>0</v>
      </c>
      <c r="E145" s="111">
        <v>0</v>
      </c>
      <c r="F145" s="111">
        <v>0</v>
      </c>
      <c r="G145" s="111">
        <v>0</v>
      </c>
      <c r="H145" s="154">
        <v>0.2</v>
      </c>
      <c r="I145" s="154">
        <v>0.3</v>
      </c>
      <c r="J145" s="159"/>
    </row>
    <row r="146" spans="1:10">
      <c r="A146" s="148" t="s">
        <v>1338</v>
      </c>
      <c r="B146" s="148" t="s">
        <v>1339</v>
      </c>
      <c r="C146" s="148" t="s">
        <v>1338</v>
      </c>
      <c r="D146" s="111">
        <v>0</v>
      </c>
      <c r="E146" s="111">
        <v>0</v>
      </c>
      <c r="F146" s="111">
        <v>0</v>
      </c>
      <c r="G146" s="111">
        <v>0</v>
      </c>
      <c r="H146" s="154">
        <v>0.2</v>
      </c>
      <c r="I146" s="154">
        <v>0.3</v>
      </c>
      <c r="J146" s="159"/>
    </row>
    <row r="147" spans="1:10">
      <c r="A147" s="148" t="s">
        <v>1340</v>
      </c>
      <c r="B147" s="148" t="s">
        <v>1341</v>
      </c>
      <c r="C147" s="148" t="s">
        <v>1340</v>
      </c>
      <c r="D147" s="111">
        <v>0</v>
      </c>
      <c r="E147" s="111">
        <v>0</v>
      </c>
      <c r="F147" s="111">
        <v>0</v>
      </c>
      <c r="G147" s="111">
        <v>0</v>
      </c>
      <c r="H147" s="154">
        <v>0.2</v>
      </c>
      <c r="I147" s="154">
        <v>0.3</v>
      </c>
      <c r="J147" s="159"/>
    </row>
    <row r="148" spans="1:10">
      <c r="A148" s="148" t="s">
        <v>1342</v>
      </c>
      <c r="B148" s="148" t="s">
        <v>1343</v>
      </c>
      <c r="C148" s="148" t="s">
        <v>1342</v>
      </c>
      <c r="D148" s="111">
        <v>0</v>
      </c>
      <c r="E148" s="111">
        <v>0</v>
      </c>
      <c r="F148" s="111">
        <v>0</v>
      </c>
      <c r="G148" s="111">
        <v>0</v>
      </c>
      <c r="H148" s="154">
        <v>0.2</v>
      </c>
      <c r="I148" s="154">
        <v>0.3</v>
      </c>
      <c r="J148" s="159"/>
    </row>
    <row r="149" spans="1:10">
      <c r="A149" s="148" t="s">
        <v>1344</v>
      </c>
      <c r="B149" s="148" t="s">
        <v>1345</v>
      </c>
      <c r="C149" s="148" t="s">
        <v>1344</v>
      </c>
      <c r="D149" s="111">
        <v>0</v>
      </c>
      <c r="E149" s="111">
        <v>0</v>
      </c>
      <c r="F149" s="111">
        <v>0</v>
      </c>
      <c r="G149" s="111">
        <v>0</v>
      </c>
      <c r="H149" s="154">
        <v>0.2</v>
      </c>
      <c r="I149" s="154">
        <v>0.3</v>
      </c>
      <c r="J149" s="159"/>
    </row>
    <row r="150" spans="1:10">
      <c r="A150" s="148" t="s">
        <v>1346</v>
      </c>
      <c r="B150" s="148" t="s">
        <v>1347</v>
      </c>
      <c r="C150" s="148" t="s">
        <v>1346</v>
      </c>
      <c r="D150" s="111">
        <v>0</v>
      </c>
      <c r="E150" s="111">
        <v>0</v>
      </c>
      <c r="F150" s="111">
        <v>0</v>
      </c>
      <c r="G150" s="111">
        <v>0</v>
      </c>
      <c r="H150" s="154">
        <v>0.2</v>
      </c>
      <c r="I150" s="154">
        <v>0.3</v>
      </c>
      <c r="J150" s="159"/>
    </row>
    <row r="151" spans="1:10">
      <c r="A151" s="148" t="s">
        <v>1348</v>
      </c>
      <c r="B151" s="148" t="s">
        <v>1349</v>
      </c>
      <c r="C151" s="148" t="s">
        <v>1348</v>
      </c>
      <c r="D151" s="111">
        <v>0</v>
      </c>
      <c r="E151" s="111">
        <v>0</v>
      </c>
      <c r="F151" s="111">
        <v>0</v>
      </c>
      <c r="G151" s="111">
        <v>0</v>
      </c>
      <c r="H151" s="154">
        <v>0.2</v>
      </c>
      <c r="I151" s="154">
        <v>0.3</v>
      </c>
      <c r="J151" s="159"/>
    </row>
    <row r="152" spans="1:10">
      <c r="A152" s="148" t="s">
        <v>1350</v>
      </c>
      <c r="B152" s="148" t="s">
        <v>1351</v>
      </c>
      <c r="C152" s="148" t="s">
        <v>1350</v>
      </c>
      <c r="D152" s="111">
        <v>0</v>
      </c>
      <c r="E152" s="111">
        <v>0</v>
      </c>
      <c r="F152" s="111">
        <v>0</v>
      </c>
      <c r="G152" s="111">
        <v>0</v>
      </c>
      <c r="H152" s="154">
        <v>0.2</v>
      </c>
      <c r="I152" s="154">
        <v>0.3</v>
      </c>
      <c r="J152" s="159"/>
    </row>
    <row r="153" spans="1:10">
      <c r="A153" s="148" t="s">
        <v>1352</v>
      </c>
      <c r="B153" s="148" t="s">
        <v>1353</v>
      </c>
      <c r="C153" s="148" t="s">
        <v>1352</v>
      </c>
      <c r="D153" s="111">
        <v>0</v>
      </c>
      <c r="E153" s="111">
        <v>0</v>
      </c>
      <c r="F153" s="111">
        <v>0</v>
      </c>
      <c r="G153" s="111">
        <v>0</v>
      </c>
      <c r="H153" s="154">
        <v>0.2</v>
      </c>
      <c r="I153" s="154">
        <v>0.3</v>
      </c>
      <c r="J153" s="159"/>
    </row>
    <row r="154" spans="1:10">
      <c r="A154" s="148" t="s">
        <v>1354</v>
      </c>
      <c r="B154" s="148" t="s">
        <v>1355</v>
      </c>
      <c r="C154" s="148" t="s">
        <v>1354</v>
      </c>
      <c r="D154" s="111">
        <v>0</v>
      </c>
      <c r="E154" s="111">
        <v>0</v>
      </c>
      <c r="F154" s="111">
        <v>0</v>
      </c>
      <c r="G154" s="111">
        <v>0</v>
      </c>
      <c r="H154" s="154">
        <v>0.2</v>
      </c>
      <c r="I154" s="154">
        <v>0.3</v>
      </c>
      <c r="J154" s="159"/>
    </row>
    <row r="155" spans="1:10">
      <c r="A155" s="148" t="s">
        <v>1356</v>
      </c>
      <c r="B155" s="148" t="s">
        <v>1357</v>
      </c>
      <c r="C155" s="148" t="s">
        <v>1356</v>
      </c>
      <c r="D155" s="111">
        <v>0</v>
      </c>
      <c r="E155" s="111">
        <v>0</v>
      </c>
      <c r="F155" s="111">
        <v>0</v>
      </c>
      <c r="G155" s="111">
        <v>0</v>
      </c>
      <c r="H155" s="154">
        <v>0.2</v>
      </c>
      <c r="I155" s="154">
        <v>0.3</v>
      </c>
      <c r="J155" s="159"/>
    </row>
    <row r="156" spans="1:10">
      <c r="A156" s="148" t="s">
        <v>1358</v>
      </c>
      <c r="B156" s="148" t="s">
        <v>1359</v>
      </c>
      <c r="C156" s="148" t="s">
        <v>1358</v>
      </c>
      <c r="D156" s="111">
        <v>0</v>
      </c>
      <c r="E156" s="111">
        <v>0</v>
      </c>
      <c r="F156" s="111">
        <v>0</v>
      </c>
      <c r="G156" s="111">
        <v>0</v>
      </c>
      <c r="H156" s="154">
        <v>0.2</v>
      </c>
      <c r="I156" s="154">
        <v>0.3</v>
      </c>
      <c r="J156" s="159"/>
    </row>
    <row r="157" spans="1:10">
      <c r="A157" s="148" t="s">
        <v>1360</v>
      </c>
      <c r="B157" s="148" t="s">
        <v>1361</v>
      </c>
      <c r="C157" s="148" t="s">
        <v>1360</v>
      </c>
      <c r="D157" s="111">
        <v>0</v>
      </c>
      <c r="E157" s="111">
        <v>0</v>
      </c>
      <c r="F157" s="111">
        <v>0</v>
      </c>
      <c r="G157" s="111">
        <v>0</v>
      </c>
      <c r="H157" s="154">
        <v>0.2</v>
      </c>
      <c r="I157" s="154">
        <v>0.3</v>
      </c>
      <c r="J157" s="159"/>
    </row>
    <row r="158" spans="1:10">
      <c r="A158" s="148" t="s">
        <v>1362</v>
      </c>
      <c r="B158" s="148" t="s">
        <v>734</v>
      </c>
      <c r="C158" s="148" t="s">
        <v>1362</v>
      </c>
      <c r="D158" s="111">
        <v>0</v>
      </c>
      <c r="E158" s="111">
        <v>0</v>
      </c>
      <c r="F158" s="111">
        <v>0</v>
      </c>
      <c r="G158" s="111">
        <v>0</v>
      </c>
      <c r="H158" s="154">
        <v>0.2</v>
      </c>
      <c r="I158" s="154">
        <v>0.3</v>
      </c>
      <c r="J158" s="159"/>
    </row>
    <row r="159" spans="1:10">
      <c r="A159" s="148" t="s">
        <v>1363</v>
      </c>
      <c r="B159" s="148" t="s">
        <v>736</v>
      </c>
      <c r="C159" s="148" t="s">
        <v>1363</v>
      </c>
      <c r="D159" s="111">
        <v>0</v>
      </c>
      <c r="E159" s="111">
        <v>0</v>
      </c>
      <c r="F159" s="111">
        <v>0</v>
      </c>
      <c r="G159" s="111">
        <v>0</v>
      </c>
      <c r="H159" s="154">
        <v>0.2</v>
      </c>
      <c r="I159" s="154">
        <v>0.3</v>
      </c>
      <c r="J159" s="159"/>
    </row>
    <row r="160" spans="1:10">
      <c r="A160" s="148" t="s">
        <v>1364</v>
      </c>
      <c r="B160" s="148" t="s">
        <v>1365</v>
      </c>
      <c r="C160" s="148" t="s">
        <v>1364</v>
      </c>
      <c r="D160" s="111">
        <v>0</v>
      </c>
      <c r="E160" s="111">
        <v>0</v>
      </c>
      <c r="F160" s="111">
        <v>0</v>
      </c>
      <c r="G160" s="111">
        <v>0</v>
      </c>
      <c r="H160" s="154">
        <v>0.2</v>
      </c>
      <c r="I160" s="154">
        <v>0.3</v>
      </c>
      <c r="J160" s="159"/>
    </row>
    <row r="161" spans="1:10">
      <c r="A161" s="148" t="s">
        <v>1366</v>
      </c>
      <c r="B161" s="148" t="s">
        <v>1367</v>
      </c>
      <c r="C161" s="148" t="s">
        <v>1366</v>
      </c>
      <c r="D161" s="111">
        <v>0</v>
      </c>
      <c r="E161" s="111">
        <v>0</v>
      </c>
      <c r="F161" s="111">
        <v>0</v>
      </c>
      <c r="G161" s="111">
        <v>0</v>
      </c>
      <c r="H161" s="154">
        <v>0.2</v>
      </c>
      <c r="I161" s="154">
        <v>0.3</v>
      </c>
      <c r="J161" s="159"/>
    </row>
    <row r="162" spans="1:10">
      <c r="A162" s="148" t="s">
        <v>1368</v>
      </c>
      <c r="B162" s="148" t="s">
        <v>738</v>
      </c>
      <c r="C162" s="148" t="s">
        <v>1368</v>
      </c>
      <c r="D162" s="111">
        <v>0</v>
      </c>
      <c r="E162" s="111">
        <v>0</v>
      </c>
      <c r="F162" s="111">
        <v>0</v>
      </c>
      <c r="G162" s="111">
        <v>0</v>
      </c>
      <c r="H162" s="154">
        <v>0.2</v>
      </c>
      <c r="I162" s="154">
        <v>0.3</v>
      </c>
      <c r="J162" s="159"/>
    </row>
    <row r="163" spans="1:10">
      <c r="A163" s="148" t="s">
        <v>1369</v>
      </c>
      <c r="B163" s="148" t="s">
        <v>740</v>
      </c>
      <c r="C163" s="148" t="s">
        <v>1369</v>
      </c>
      <c r="D163" s="111">
        <v>0</v>
      </c>
      <c r="E163" s="111">
        <v>0</v>
      </c>
      <c r="F163" s="111">
        <v>0</v>
      </c>
      <c r="G163" s="111">
        <v>0</v>
      </c>
      <c r="H163" s="154">
        <v>0.2</v>
      </c>
      <c r="I163" s="154">
        <v>0.3</v>
      </c>
      <c r="J163" s="159"/>
    </row>
    <row r="164" spans="1:10">
      <c r="A164" s="148" t="s">
        <v>1370</v>
      </c>
      <c r="B164" s="148" t="s">
        <v>1371</v>
      </c>
      <c r="C164" s="148" t="s">
        <v>1370</v>
      </c>
      <c r="D164" s="111">
        <v>0</v>
      </c>
      <c r="E164" s="111">
        <v>0</v>
      </c>
      <c r="F164" s="111">
        <v>0</v>
      </c>
      <c r="G164" s="111">
        <v>0</v>
      </c>
      <c r="H164" s="154">
        <v>0.2</v>
      </c>
      <c r="I164" s="154">
        <v>0.3</v>
      </c>
      <c r="J164" s="159"/>
    </row>
    <row r="165" spans="1:10">
      <c r="A165" s="148" t="s">
        <v>1372</v>
      </c>
      <c r="B165" s="148" t="s">
        <v>1373</v>
      </c>
      <c r="C165" s="148" t="s">
        <v>1372</v>
      </c>
      <c r="D165" s="111">
        <v>0</v>
      </c>
      <c r="E165" s="111">
        <v>0</v>
      </c>
      <c r="F165" s="111">
        <v>0</v>
      </c>
      <c r="G165" s="111">
        <v>0</v>
      </c>
      <c r="H165" s="154">
        <v>0.2</v>
      </c>
      <c r="I165" s="154">
        <v>0.3</v>
      </c>
      <c r="J165" s="159"/>
    </row>
    <row r="166" spans="1:10">
      <c r="A166" s="148" t="s">
        <v>1374</v>
      </c>
      <c r="B166" s="148" t="s">
        <v>742</v>
      </c>
      <c r="C166" s="148" t="s">
        <v>1374</v>
      </c>
      <c r="D166" s="111">
        <v>0</v>
      </c>
      <c r="E166" s="111">
        <v>0</v>
      </c>
      <c r="F166" s="111">
        <v>0</v>
      </c>
      <c r="G166" s="111">
        <v>0</v>
      </c>
      <c r="H166" s="154">
        <v>0.2</v>
      </c>
      <c r="I166" s="154">
        <v>0.3</v>
      </c>
      <c r="J166" s="159"/>
    </row>
    <row r="167" spans="1:10">
      <c r="A167" s="148" t="s">
        <v>1375</v>
      </c>
      <c r="B167" s="148" t="s">
        <v>744</v>
      </c>
      <c r="C167" s="148" t="s">
        <v>1375</v>
      </c>
      <c r="D167" s="111">
        <v>0</v>
      </c>
      <c r="E167" s="111">
        <v>0</v>
      </c>
      <c r="F167" s="111">
        <v>0</v>
      </c>
      <c r="G167" s="111">
        <v>0</v>
      </c>
      <c r="H167" s="154">
        <v>0.2</v>
      </c>
      <c r="I167" s="154">
        <v>0.3</v>
      </c>
      <c r="J167" s="159"/>
    </row>
    <row r="168" spans="1:10">
      <c r="A168" s="148" t="s">
        <v>1376</v>
      </c>
      <c r="B168" s="217" t="s">
        <v>1377</v>
      </c>
      <c r="C168" s="148" t="s">
        <v>1376</v>
      </c>
      <c r="D168" s="111">
        <v>0</v>
      </c>
      <c r="E168" s="111">
        <v>0</v>
      </c>
      <c r="F168" s="111">
        <v>0</v>
      </c>
      <c r="G168" s="111">
        <v>0</v>
      </c>
      <c r="H168" s="154">
        <v>0.2</v>
      </c>
      <c r="I168" s="154">
        <v>0.3</v>
      </c>
      <c r="J168" s="159"/>
    </row>
    <row r="169" spans="1:10">
      <c r="A169" s="148" t="s">
        <v>1378</v>
      </c>
      <c r="B169" s="217" t="s">
        <v>1379</v>
      </c>
      <c r="C169" s="148" t="s">
        <v>1378</v>
      </c>
      <c r="D169" s="111">
        <v>0</v>
      </c>
      <c r="E169" s="111">
        <v>0</v>
      </c>
      <c r="F169" s="111">
        <v>0</v>
      </c>
      <c r="G169" s="111">
        <v>0</v>
      </c>
      <c r="H169" s="154">
        <v>0.2</v>
      </c>
      <c r="I169" s="154">
        <v>0.3</v>
      </c>
      <c r="J169" s="159"/>
    </row>
    <row r="170" spans="1:10">
      <c r="A170" s="148" t="s">
        <v>1380</v>
      </c>
      <c r="B170" s="217" t="s">
        <v>1381</v>
      </c>
      <c r="C170" s="148" t="s">
        <v>1380</v>
      </c>
      <c r="D170" s="111">
        <v>0</v>
      </c>
      <c r="E170" s="111">
        <v>0</v>
      </c>
      <c r="F170" s="111">
        <v>0</v>
      </c>
      <c r="G170" s="111">
        <v>0</v>
      </c>
      <c r="H170" s="154">
        <v>0.2</v>
      </c>
      <c r="I170" s="154">
        <v>0.3</v>
      </c>
      <c r="J170" s="159"/>
    </row>
    <row r="171" spans="1:10">
      <c r="A171" s="148" t="s">
        <v>1382</v>
      </c>
      <c r="B171" s="217" t="s">
        <v>1383</v>
      </c>
      <c r="C171" s="148" t="s">
        <v>1382</v>
      </c>
      <c r="D171" s="111">
        <v>0</v>
      </c>
      <c r="E171" s="111">
        <v>0</v>
      </c>
      <c r="F171" s="111">
        <v>0</v>
      </c>
      <c r="G171" s="111">
        <v>0</v>
      </c>
      <c r="H171" s="154">
        <v>0.2</v>
      </c>
      <c r="I171" s="154">
        <v>0.3</v>
      </c>
      <c r="J171" s="159"/>
    </row>
    <row r="172" spans="1:10">
      <c r="A172" s="148" t="s">
        <v>1384</v>
      </c>
      <c r="B172" s="217" t="s">
        <v>1385</v>
      </c>
      <c r="C172" s="148" t="s">
        <v>1384</v>
      </c>
      <c r="D172" s="111">
        <v>0</v>
      </c>
      <c r="E172" s="111">
        <v>0</v>
      </c>
      <c r="F172" s="111">
        <v>0</v>
      </c>
      <c r="G172" s="111">
        <v>0</v>
      </c>
      <c r="H172" s="154">
        <v>0.2</v>
      </c>
      <c r="I172" s="154">
        <v>0.3</v>
      </c>
      <c r="J172" s="159"/>
    </row>
    <row r="173" spans="1:10">
      <c r="A173" s="148" t="s">
        <v>1386</v>
      </c>
      <c r="B173" s="217" t="s">
        <v>1387</v>
      </c>
      <c r="C173" s="148" t="s">
        <v>1386</v>
      </c>
      <c r="D173" s="111">
        <v>0</v>
      </c>
      <c r="E173" s="111">
        <v>0</v>
      </c>
      <c r="F173" s="111">
        <v>0</v>
      </c>
      <c r="G173" s="111">
        <v>0</v>
      </c>
      <c r="H173" s="154">
        <v>0.2</v>
      </c>
      <c r="I173" s="154">
        <v>0.3</v>
      </c>
      <c r="J173" s="159"/>
    </row>
    <row r="174" spans="1:10">
      <c r="A174" s="148" t="s">
        <v>1388</v>
      </c>
      <c r="B174" s="218" t="s">
        <v>1389</v>
      </c>
      <c r="C174" s="148" t="s">
        <v>1388</v>
      </c>
      <c r="D174" s="111">
        <v>0</v>
      </c>
      <c r="E174" s="111">
        <v>0</v>
      </c>
      <c r="F174" s="111">
        <v>0</v>
      </c>
      <c r="G174" s="111">
        <v>0</v>
      </c>
      <c r="H174" s="154">
        <v>0.2</v>
      </c>
      <c r="I174" s="154">
        <v>0.3</v>
      </c>
      <c r="J174" s="159"/>
    </row>
    <row r="175" spans="1:10">
      <c r="A175" s="148" t="s">
        <v>1390</v>
      </c>
      <c r="B175" s="218" t="s">
        <v>1391</v>
      </c>
      <c r="C175" s="148" t="s">
        <v>1390</v>
      </c>
      <c r="D175" s="111">
        <v>0</v>
      </c>
      <c r="E175" s="111">
        <v>0</v>
      </c>
      <c r="F175" s="111">
        <v>0</v>
      </c>
      <c r="G175" s="111">
        <v>0</v>
      </c>
      <c r="H175" s="154">
        <v>0.2</v>
      </c>
      <c r="I175" s="154">
        <v>0.3</v>
      </c>
      <c r="J175" s="159"/>
    </row>
    <row r="176" spans="1:10">
      <c r="A176" s="148" t="s">
        <v>1392</v>
      </c>
      <c r="B176" s="218" t="s">
        <v>1393</v>
      </c>
      <c r="C176" s="148" t="s">
        <v>1392</v>
      </c>
      <c r="D176" s="111">
        <v>0</v>
      </c>
      <c r="E176" s="111">
        <v>0</v>
      </c>
      <c r="F176" s="111">
        <v>0</v>
      </c>
      <c r="G176" s="111">
        <v>0</v>
      </c>
      <c r="H176" s="154">
        <v>0.2</v>
      </c>
      <c r="I176" s="154">
        <v>0.3</v>
      </c>
      <c r="J176" s="159"/>
    </row>
    <row r="177" spans="1:10">
      <c r="A177" s="148" t="s">
        <v>1394</v>
      </c>
      <c r="B177" s="218" t="s">
        <v>1395</v>
      </c>
      <c r="C177" s="148" t="s">
        <v>1394</v>
      </c>
      <c r="D177" s="111">
        <v>0</v>
      </c>
      <c r="E177" s="111">
        <v>0</v>
      </c>
      <c r="F177" s="111">
        <v>0</v>
      </c>
      <c r="G177" s="111">
        <v>0</v>
      </c>
      <c r="H177" s="154">
        <v>0.2</v>
      </c>
      <c r="I177" s="154">
        <v>0.3</v>
      </c>
      <c r="J177" s="159"/>
    </row>
    <row r="178" spans="1:10" ht="30">
      <c r="A178" s="148" t="s">
        <v>1397</v>
      </c>
      <c r="B178" s="218" t="s">
        <v>1398</v>
      </c>
      <c r="C178" s="148" t="s">
        <v>1397</v>
      </c>
      <c r="D178" s="111">
        <v>0</v>
      </c>
      <c r="E178" s="111">
        <v>0</v>
      </c>
      <c r="F178" s="111">
        <v>0</v>
      </c>
      <c r="G178" s="111">
        <v>0</v>
      </c>
      <c r="H178" s="154">
        <v>0.2</v>
      </c>
      <c r="I178" s="154">
        <v>0.3</v>
      </c>
      <c r="J178" s="159"/>
    </row>
    <row r="179" spans="1:10">
      <c r="A179" s="148" t="s">
        <v>1402</v>
      </c>
      <c r="B179" s="217" t="s">
        <v>1399</v>
      </c>
      <c r="C179" s="148" t="s">
        <v>1402</v>
      </c>
      <c r="D179" s="111">
        <v>0</v>
      </c>
      <c r="E179" s="111">
        <v>0</v>
      </c>
      <c r="F179" s="111">
        <v>0</v>
      </c>
      <c r="G179" s="111">
        <v>0</v>
      </c>
      <c r="H179" s="154">
        <v>0.2</v>
      </c>
      <c r="I179" s="154">
        <v>0.3</v>
      </c>
      <c r="J179" s="159"/>
    </row>
    <row r="180" spans="1:10">
      <c r="A180" s="148" t="s">
        <v>1403</v>
      </c>
      <c r="B180" s="217" t="s">
        <v>1400</v>
      </c>
      <c r="C180" s="148" t="s">
        <v>1403</v>
      </c>
      <c r="D180" s="111">
        <v>0</v>
      </c>
      <c r="E180" s="111">
        <v>0</v>
      </c>
      <c r="F180" s="111">
        <v>0</v>
      </c>
      <c r="G180" s="111">
        <v>0</v>
      </c>
      <c r="H180" s="154">
        <v>0.2</v>
      </c>
      <c r="I180" s="154">
        <v>0.3</v>
      </c>
      <c r="J180" s="159"/>
    </row>
    <row r="181" spans="1:10">
      <c r="A181" s="148" t="s">
        <v>1404</v>
      </c>
      <c r="B181" s="217" t="s">
        <v>1401</v>
      </c>
      <c r="C181" s="148" t="s">
        <v>1404</v>
      </c>
      <c r="D181" s="111">
        <v>0</v>
      </c>
      <c r="E181" s="111">
        <v>0</v>
      </c>
      <c r="F181" s="111">
        <v>0</v>
      </c>
      <c r="G181" s="111">
        <v>0</v>
      </c>
      <c r="H181" s="154">
        <v>0.2</v>
      </c>
      <c r="I181" s="154">
        <v>0.3</v>
      </c>
      <c r="J181" s="159"/>
    </row>
    <row r="182" spans="1:10">
      <c r="A182" s="148" t="s">
        <v>1405</v>
      </c>
      <c r="B182" s="217" t="s">
        <v>1408</v>
      </c>
      <c r="C182" s="148" t="s">
        <v>1405</v>
      </c>
      <c r="D182" s="111">
        <v>0</v>
      </c>
      <c r="E182" s="111">
        <v>0</v>
      </c>
      <c r="F182" s="111">
        <v>0</v>
      </c>
      <c r="G182" s="111">
        <v>0</v>
      </c>
      <c r="H182" s="154">
        <v>0.2</v>
      </c>
      <c r="I182" s="154">
        <v>0.3</v>
      </c>
      <c r="J182" s="159"/>
    </row>
    <row r="183" spans="1:10">
      <c r="A183" s="148" t="s">
        <v>1406</v>
      </c>
      <c r="B183" s="217" t="s">
        <v>1407</v>
      </c>
      <c r="C183" s="148" t="s">
        <v>1406</v>
      </c>
      <c r="D183" s="111">
        <v>0</v>
      </c>
      <c r="E183" s="111">
        <v>0</v>
      </c>
      <c r="F183" s="111">
        <v>0</v>
      </c>
      <c r="G183" s="111">
        <v>0</v>
      </c>
      <c r="H183" s="154">
        <v>0.2</v>
      </c>
      <c r="I183" s="154">
        <v>0.3</v>
      </c>
      <c r="J183" s="159"/>
    </row>
  </sheetData>
  <autoFilter ref="A1:J70" xr:uid="{1458AC1D-7A1E-8C4F-8244-44E387D215EC}"/>
  <mergeCells count="3">
    <mergeCell ref="A1:A3"/>
    <mergeCell ref="B1:B3"/>
    <mergeCell ref="C1:C3"/>
  </mergeCells>
  <phoneticPr fontId="32" type="noConversion"/>
  <pageMargins left="0.7" right="0.7" top="0.75" bottom="0.75" header="0.3" footer="0.3"/>
  <pageSetup paperSize="9" scale="46"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34452-C5CF-DF4D-98A3-610B76C8F03A}">
  <dimension ref="A1:O155"/>
  <sheetViews>
    <sheetView view="pageBreakPreview" zoomScaleNormal="100" zoomScaleSheetLayoutView="100" workbookViewId="0">
      <selection activeCell="M7" sqref="M7"/>
    </sheetView>
  </sheetViews>
  <sheetFormatPr defaultColWidth="11.42578125" defaultRowHeight="15"/>
  <cols>
    <col min="1" max="1" width="33" style="60" customWidth="1"/>
    <col min="2" max="3" width="22.7109375" style="60" customWidth="1"/>
    <col min="4" max="4" width="45.7109375" style="60" customWidth="1"/>
    <col min="5" max="6" width="8.28515625" style="190" customWidth="1"/>
    <col min="7" max="10" width="9.85546875" style="190" customWidth="1"/>
  </cols>
  <sheetData>
    <row r="1" spans="1:10" ht="17.100000000000001" customHeight="1" thickBot="1">
      <c r="A1" s="180" t="s">
        <v>120</v>
      </c>
      <c r="B1" s="180" t="s">
        <v>121</v>
      </c>
      <c r="C1" s="180" t="s">
        <v>122</v>
      </c>
      <c r="D1" s="180" t="s">
        <v>123</v>
      </c>
      <c r="E1" s="180" t="s">
        <v>124</v>
      </c>
      <c r="F1" s="181" t="s">
        <v>125</v>
      </c>
      <c r="G1" s="182" t="s">
        <v>1028</v>
      </c>
      <c r="H1" s="182" t="s">
        <v>1029</v>
      </c>
      <c r="I1" s="182" t="s">
        <v>1030</v>
      </c>
      <c r="J1" s="182" t="s">
        <v>1031</v>
      </c>
    </row>
    <row r="2" spans="1:10" ht="17.100000000000001" customHeight="1" thickTop="1" thickBot="1">
      <c r="A2" s="680" t="s">
        <v>745</v>
      </c>
      <c r="B2" s="680"/>
      <c r="C2" s="680"/>
      <c r="D2" s="680"/>
      <c r="E2" s="680"/>
      <c r="F2" s="680"/>
      <c r="G2" s="183" t="s">
        <v>1032</v>
      </c>
      <c r="H2" s="183" t="s">
        <v>1033</v>
      </c>
      <c r="I2" s="183" t="s">
        <v>1034</v>
      </c>
      <c r="J2" s="183" t="s">
        <v>1035</v>
      </c>
    </row>
    <row r="3" spans="1:10" s="90" customFormat="1" ht="41.1" customHeight="1">
      <c r="A3" s="60" t="s">
        <v>746</v>
      </c>
      <c r="B3" s="60" t="s">
        <v>747</v>
      </c>
      <c r="C3" s="60" t="s">
        <v>748</v>
      </c>
      <c r="D3" s="60" t="s">
        <v>749</v>
      </c>
      <c r="E3" s="184"/>
      <c r="F3" s="185" t="s">
        <v>750</v>
      </c>
      <c r="G3" s="186">
        <v>15.35</v>
      </c>
      <c r="H3" s="187">
        <v>14.4</v>
      </c>
      <c r="I3" s="188">
        <v>13.2</v>
      </c>
      <c r="J3" s="189">
        <v>70</v>
      </c>
    </row>
    <row r="4" spans="1:10" s="90" customFormat="1" ht="41.1" customHeight="1">
      <c r="A4" s="60" t="s">
        <v>751</v>
      </c>
      <c r="B4" s="60" t="s">
        <v>752</v>
      </c>
      <c r="C4" s="60" t="s">
        <v>748</v>
      </c>
      <c r="D4" s="60" t="s">
        <v>753</v>
      </c>
      <c r="E4" s="184"/>
      <c r="F4" s="185" t="s">
        <v>750</v>
      </c>
      <c r="G4" s="186">
        <v>14.25</v>
      </c>
      <c r="H4" s="187">
        <v>12.6</v>
      </c>
      <c r="I4" s="188">
        <v>13.2</v>
      </c>
      <c r="J4" s="189">
        <v>62.3</v>
      </c>
    </row>
    <row r="5" spans="1:10" s="90" customFormat="1" ht="41.1" customHeight="1">
      <c r="A5" s="60" t="s">
        <v>754</v>
      </c>
      <c r="B5" s="60" t="s">
        <v>755</v>
      </c>
      <c r="C5" s="60" t="s">
        <v>748</v>
      </c>
      <c r="D5" s="60" t="s">
        <v>753</v>
      </c>
      <c r="E5" s="184"/>
      <c r="F5" s="185" t="s">
        <v>750</v>
      </c>
      <c r="G5" s="186">
        <v>13.25</v>
      </c>
      <c r="H5" s="187">
        <v>19.8</v>
      </c>
      <c r="I5" s="188">
        <v>26.4</v>
      </c>
      <c r="J5" s="189">
        <v>99.4</v>
      </c>
    </row>
    <row r="6" spans="1:10" s="90" customFormat="1" ht="41.1" customHeight="1">
      <c r="A6" s="60" t="s">
        <v>756</v>
      </c>
      <c r="B6" s="60" t="s">
        <v>757</v>
      </c>
      <c r="C6" s="60" t="s">
        <v>748</v>
      </c>
      <c r="D6" s="60" t="s">
        <v>758</v>
      </c>
      <c r="E6" s="184"/>
      <c r="F6" s="185" t="s">
        <v>750</v>
      </c>
      <c r="G6" s="186">
        <v>17.55</v>
      </c>
      <c r="H6" s="187">
        <v>16.2</v>
      </c>
      <c r="I6" s="188">
        <v>14.9</v>
      </c>
      <c r="J6" s="189">
        <v>99.4</v>
      </c>
    </row>
    <row r="7" spans="1:10" s="90" customFormat="1" ht="41.1" customHeight="1">
      <c r="A7" s="60" t="s">
        <v>759</v>
      </c>
      <c r="B7" s="60" t="s">
        <v>760</v>
      </c>
      <c r="C7" s="60" t="s">
        <v>761</v>
      </c>
      <c r="D7" s="60" t="s">
        <v>753</v>
      </c>
      <c r="E7" s="184"/>
      <c r="F7" s="185" t="s">
        <v>750</v>
      </c>
      <c r="G7" s="186">
        <v>6.6</v>
      </c>
      <c r="H7" s="187">
        <v>9.6</v>
      </c>
      <c r="I7" s="188">
        <v>13.2</v>
      </c>
      <c r="J7" s="189">
        <v>62.3</v>
      </c>
    </row>
    <row r="8" spans="1:10" s="90" customFormat="1" ht="41.1" customHeight="1">
      <c r="A8" s="60" t="s">
        <v>762</v>
      </c>
      <c r="B8" s="60" t="s">
        <v>760</v>
      </c>
      <c r="C8" s="60" t="s">
        <v>763</v>
      </c>
      <c r="D8" s="60" t="s">
        <v>753</v>
      </c>
      <c r="E8" s="184"/>
      <c r="F8" s="185" t="s">
        <v>750</v>
      </c>
      <c r="G8" s="186">
        <v>6.6</v>
      </c>
      <c r="H8" s="187">
        <v>9.6</v>
      </c>
      <c r="I8" s="188">
        <v>13.2</v>
      </c>
      <c r="J8" s="189">
        <v>62.3</v>
      </c>
    </row>
    <row r="9" spans="1:10" s="90" customFormat="1" ht="41.1" customHeight="1">
      <c r="A9" s="60" t="s">
        <v>764</v>
      </c>
      <c r="B9" s="60" t="s">
        <v>765</v>
      </c>
      <c r="C9" s="60" t="s">
        <v>766</v>
      </c>
      <c r="D9" s="60" t="s">
        <v>767</v>
      </c>
      <c r="E9" s="184"/>
      <c r="F9" s="185" t="s">
        <v>750</v>
      </c>
      <c r="G9" s="186" t="s">
        <v>1036</v>
      </c>
      <c r="H9" s="187">
        <v>24</v>
      </c>
      <c r="I9" s="188">
        <v>34.200000000000003</v>
      </c>
      <c r="J9" s="189">
        <v>128.80000000000001</v>
      </c>
    </row>
    <row r="10" spans="1:10" ht="30">
      <c r="A10" s="60" t="s">
        <v>768</v>
      </c>
      <c r="B10" s="60" t="s">
        <v>769</v>
      </c>
      <c r="C10" s="60" t="s">
        <v>770</v>
      </c>
      <c r="D10" s="60" t="s">
        <v>771</v>
      </c>
      <c r="F10" s="185" t="s">
        <v>750</v>
      </c>
      <c r="G10" s="186">
        <v>13.3</v>
      </c>
      <c r="H10" s="187">
        <v>21.6</v>
      </c>
      <c r="I10" s="188">
        <v>14.4</v>
      </c>
      <c r="J10" s="189">
        <v>95.9</v>
      </c>
    </row>
    <row r="11" spans="1:10" ht="30">
      <c r="A11" s="60" t="s">
        <v>772</v>
      </c>
      <c r="B11" s="60" t="s">
        <v>773</v>
      </c>
      <c r="C11" s="60" t="s">
        <v>774</v>
      </c>
      <c r="D11" s="60" t="s">
        <v>775</v>
      </c>
      <c r="F11" s="185" t="s">
        <v>750</v>
      </c>
      <c r="G11" s="186">
        <v>13.2</v>
      </c>
      <c r="H11" s="187">
        <v>17.399999999999999</v>
      </c>
      <c r="I11" s="188">
        <v>13.2</v>
      </c>
      <c r="J11" s="189">
        <v>77</v>
      </c>
    </row>
    <row r="12" spans="1:10" ht="45">
      <c r="A12" s="60" t="s">
        <v>776</v>
      </c>
      <c r="B12" s="60" t="s">
        <v>777</v>
      </c>
      <c r="C12" s="60" t="s">
        <v>778</v>
      </c>
      <c r="D12" s="60" t="s">
        <v>779</v>
      </c>
      <c r="F12" s="185" t="s">
        <v>750</v>
      </c>
      <c r="G12" s="186">
        <v>22</v>
      </c>
      <c r="H12" s="187">
        <v>22.8</v>
      </c>
      <c r="I12" s="188">
        <v>17.600000000000001</v>
      </c>
      <c r="J12" s="189">
        <v>194.6</v>
      </c>
    </row>
    <row r="13" spans="1:10" ht="45.75">
      <c r="A13" s="60" t="s">
        <v>780</v>
      </c>
      <c r="B13" s="60" t="s">
        <v>781</v>
      </c>
      <c r="C13" s="60" t="s">
        <v>770</v>
      </c>
      <c r="D13" s="60" t="s">
        <v>782</v>
      </c>
      <c r="E13" s="185" t="s">
        <v>750</v>
      </c>
      <c r="F13" s="185" t="s">
        <v>750</v>
      </c>
      <c r="G13" s="186" t="s">
        <v>1036</v>
      </c>
      <c r="H13" s="187">
        <v>19.8</v>
      </c>
      <c r="I13" s="188">
        <v>13.9</v>
      </c>
      <c r="J13" s="189">
        <v>0.3</v>
      </c>
    </row>
    <row r="14" spans="1:10" ht="30.75">
      <c r="A14" s="60" t="s">
        <v>783</v>
      </c>
      <c r="B14" s="60" t="s">
        <v>781</v>
      </c>
      <c r="C14" s="60" t="s">
        <v>770</v>
      </c>
      <c r="D14" s="60" t="s">
        <v>782</v>
      </c>
      <c r="E14" s="185" t="s">
        <v>750</v>
      </c>
      <c r="F14" s="185" t="s">
        <v>750</v>
      </c>
      <c r="G14" s="186" t="s">
        <v>1036</v>
      </c>
      <c r="H14" s="187">
        <v>10.199999999999999</v>
      </c>
      <c r="I14" s="188">
        <v>15.4</v>
      </c>
      <c r="J14" s="189">
        <v>70</v>
      </c>
    </row>
    <row r="15" spans="1:10" ht="15.75">
      <c r="A15" s="60" t="s">
        <v>784</v>
      </c>
      <c r="B15" s="60" t="s">
        <v>785</v>
      </c>
      <c r="C15" s="60" t="s">
        <v>786</v>
      </c>
      <c r="D15" s="60" t="s">
        <v>787</v>
      </c>
      <c r="F15" s="185" t="s">
        <v>750</v>
      </c>
      <c r="G15" s="186">
        <v>52.8</v>
      </c>
      <c r="H15" s="187">
        <v>22.8</v>
      </c>
      <c r="I15" s="188">
        <v>26.3</v>
      </c>
      <c r="J15" s="189">
        <v>346.5</v>
      </c>
    </row>
    <row r="16" spans="1:10" ht="30.75">
      <c r="A16" s="60" t="s">
        <v>788</v>
      </c>
      <c r="B16" s="60" t="s">
        <v>789</v>
      </c>
      <c r="C16" s="60" t="s">
        <v>790</v>
      </c>
      <c r="F16" s="185" t="s">
        <v>750</v>
      </c>
      <c r="G16" s="186">
        <v>56.75</v>
      </c>
      <c r="H16" s="187">
        <v>30</v>
      </c>
      <c r="I16" s="188">
        <v>33.6</v>
      </c>
      <c r="J16" s="189">
        <v>332.5</v>
      </c>
    </row>
    <row r="17" spans="1:10" ht="15.75">
      <c r="A17" s="60" t="s">
        <v>791</v>
      </c>
      <c r="B17" s="60" t="s">
        <v>792</v>
      </c>
      <c r="C17" s="60" t="s">
        <v>793</v>
      </c>
      <c r="F17" s="185" t="s">
        <v>750</v>
      </c>
      <c r="G17" s="186">
        <v>28.4</v>
      </c>
      <c r="H17" s="187">
        <v>18</v>
      </c>
      <c r="I17" s="188">
        <v>13.2</v>
      </c>
      <c r="J17" s="189">
        <v>112</v>
      </c>
    </row>
    <row r="18" spans="1:10" ht="31.5" thickBot="1">
      <c r="A18" s="60" t="s">
        <v>794</v>
      </c>
      <c r="B18" s="60" t="s">
        <v>795</v>
      </c>
      <c r="C18" s="60" t="s">
        <v>796</v>
      </c>
      <c r="F18" s="185" t="s">
        <v>750</v>
      </c>
      <c r="G18" s="186">
        <v>7.25</v>
      </c>
      <c r="H18" s="187">
        <v>10.8</v>
      </c>
      <c r="I18" s="188">
        <v>13.2</v>
      </c>
      <c r="J18" s="189">
        <v>105</v>
      </c>
    </row>
    <row r="19" spans="1:10" ht="17.100000000000001" customHeight="1" thickTop="1" thickBot="1">
      <c r="A19" s="680" t="s">
        <v>797</v>
      </c>
      <c r="B19" s="680"/>
      <c r="C19" s="680"/>
      <c r="D19" s="680"/>
      <c r="E19" s="680"/>
      <c r="F19" s="680"/>
      <c r="G19" s="191"/>
      <c r="H19" s="192"/>
      <c r="I19" s="193"/>
      <c r="J19" s="194"/>
    </row>
    <row r="20" spans="1:10" ht="30.75">
      <c r="A20" s="60" t="s">
        <v>798</v>
      </c>
      <c r="B20" s="60" t="s">
        <v>799</v>
      </c>
      <c r="C20" s="195" t="s">
        <v>800</v>
      </c>
      <c r="E20" s="185" t="s">
        <v>750</v>
      </c>
      <c r="G20" s="186">
        <v>7.25</v>
      </c>
      <c r="H20" s="187">
        <v>10.8</v>
      </c>
      <c r="I20" s="188">
        <v>13.2</v>
      </c>
      <c r="J20" s="189">
        <v>105</v>
      </c>
    </row>
    <row r="21" spans="1:10" ht="45.75">
      <c r="A21" s="60" t="s">
        <v>801</v>
      </c>
      <c r="B21" s="60" t="s">
        <v>802</v>
      </c>
      <c r="C21" s="195" t="s">
        <v>803</v>
      </c>
      <c r="D21" s="60" t="s">
        <v>804</v>
      </c>
      <c r="E21" s="185" t="s">
        <v>750</v>
      </c>
      <c r="F21" s="185" t="s">
        <v>750</v>
      </c>
      <c r="G21" s="186" t="s">
        <v>1036</v>
      </c>
      <c r="H21" s="186" t="s">
        <v>1036</v>
      </c>
      <c r="I21" s="186" t="s">
        <v>1036</v>
      </c>
      <c r="J21" s="186" t="s">
        <v>1036</v>
      </c>
    </row>
    <row r="22" spans="1:10" ht="75">
      <c r="A22" s="60" t="s">
        <v>805</v>
      </c>
      <c r="B22" s="60" t="s">
        <v>806</v>
      </c>
      <c r="C22" s="195" t="s">
        <v>807</v>
      </c>
      <c r="D22" s="60" t="s">
        <v>808</v>
      </c>
      <c r="E22" s="185" t="s">
        <v>750</v>
      </c>
      <c r="F22" s="185" t="s">
        <v>750</v>
      </c>
      <c r="G22" s="186">
        <v>60.5</v>
      </c>
      <c r="H22" s="187">
        <v>43.2</v>
      </c>
      <c r="I22" s="188">
        <v>42</v>
      </c>
      <c r="J22" s="189">
        <v>235.2</v>
      </c>
    </row>
    <row r="23" spans="1:10" ht="45">
      <c r="A23" s="60" t="s">
        <v>809</v>
      </c>
      <c r="B23" s="60" t="s">
        <v>810</v>
      </c>
      <c r="C23" s="195" t="s">
        <v>811</v>
      </c>
      <c r="D23" s="60" t="s">
        <v>812</v>
      </c>
      <c r="E23" s="185" t="s">
        <v>750</v>
      </c>
      <c r="G23" s="186">
        <v>19.25</v>
      </c>
      <c r="H23" s="187">
        <v>21.6</v>
      </c>
      <c r="I23" s="188">
        <v>22.1</v>
      </c>
      <c r="J23" s="189">
        <v>106.4</v>
      </c>
    </row>
    <row r="24" spans="1:10" ht="30">
      <c r="A24" s="60" t="s">
        <v>813</v>
      </c>
      <c r="B24" s="195" t="s">
        <v>814</v>
      </c>
      <c r="C24" s="195" t="s">
        <v>815</v>
      </c>
      <c r="D24" s="60" t="s">
        <v>816</v>
      </c>
      <c r="E24" s="185" t="s">
        <v>750</v>
      </c>
      <c r="G24" s="186">
        <v>19.25</v>
      </c>
      <c r="H24" s="187">
        <v>22.8</v>
      </c>
      <c r="I24" s="188">
        <v>22.1</v>
      </c>
      <c r="J24" s="189">
        <v>140</v>
      </c>
    </row>
    <row r="25" spans="1:10" ht="30">
      <c r="A25" s="60" t="s">
        <v>817</v>
      </c>
      <c r="B25" s="60" t="s">
        <v>818</v>
      </c>
      <c r="C25" s="60" t="s">
        <v>819</v>
      </c>
      <c r="D25" s="60" t="s">
        <v>820</v>
      </c>
      <c r="F25" s="185" t="s">
        <v>750</v>
      </c>
      <c r="G25" s="186">
        <v>27.5</v>
      </c>
      <c r="H25" s="187">
        <v>22.8</v>
      </c>
      <c r="I25" s="188">
        <v>31.5</v>
      </c>
      <c r="J25" s="189">
        <v>176.4</v>
      </c>
    </row>
    <row r="26" spans="1:10" ht="75">
      <c r="A26" s="60" t="s">
        <v>821</v>
      </c>
      <c r="B26" s="60" t="s">
        <v>822</v>
      </c>
      <c r="C26" s="60" t="s">
        <v>823</v>
      </c>
      <c r="D26" s="60" t="s">
        <v>824</v>
      </c>
      <c r="E26" s="185" t="s">
        <v>750</v>
      </c>
      <c r="G26" s="186">
        <v>19.25</v>
      </c>
      <c r="H26" s="187">
        <v>23.4</v>
      </c>
      <c r="I26" s="188">
        <v>99.4</v>
      </c>
      <c r="J26" s="188">
        <v>99.4</v>
      </c>
    </row>
    <row r="27" spans="1:10" ht="75">
      <c r="A27" s="60" t="s">
        <v>825</v>
      </c>
      <c r="B27" s="60" t="s">
        <v>826</v>
      </c>
      <c r="C27" s="60" t="s">
        <v>827</v>
      </c>
      <c r="D27" s="60" t="s">
        <v>828</v>
      </c>
      <c r="E27" s="185" t="s">
        <v>750</v>
      </c>
      <c r="F27" s="185" t="s">
        <v>750</v>
      </c>
      <c r="G27" s="186">
        <v>30.8</v>
      </c>
      <c r="H27" s="187">
        <v>21.6</v>
      </c>
      <c r="I27" s="188">
        <v>21.5</v>
      </c>
      <c r="J27" s="189">
        <v>117.6</v>
      </c>
    </row>
    <row r="28" spans="1:10" ht="45">
      <c r="A28" s="60" t="s">
        <v>829</v>
      </c>
      <c r="B28" s="60" t="s">
        <v>830</v>
      </c>
      <c r="C28" s="60" t="s">
        <v>831</v>
      </c>
      <c r="D28" s="60" t="s">
        <v>832</v>
      </c>
      <c r="E28" s="185" t="s">
        <v>750</v>
      </c>
      <c r="F28" s="185" t="s">
        <v>750</v>
      </c>
      <c r="G28" s="186">
        <v>30.8</v>
      </c>
      <c r="H28" s="187">
        <v>21.6</v>
      </c>
      <c r="I28" s="188">
        <v>21.5</v>
      </c>
      <c r="J28" s="189">
        <v>117.6</v>
      </c>
    </row>
    <row r="29" spans="1:10" ht="45">
      <c r="A29" s="60" t="s">
        <v>833</v>
      </c>
      <c r="B29" s="60" t="s">
        <v>834</v>
      </c>
      <c r="C29" s="60" t="s">
        <v>835</v>
      </c>
      <c r="D29" s="60" t="s">
        <v>836</v>
      </c>
      <c r="E29" s="185" t="s">
        <v>750</v>
      </c>
      <c r="G29" s="186">
        <v>25.25</v>
      </c>
      <c r="H29" s="187">
        <v>21.6</v>
      </c>
      <c r="I29" s="188">
        <v>20</v>
      </c>
      <c r="J29" s="189">
        <v>99.4</v>
      </c>
    </row>
    <row r="30" spans="1:10" ht="45">
      <c r="A30" s="60" t="s">
        <v>837</v>
      </c>
      <c r="B30" s="60" t="s">
        <v>838</v>
      </c>
      <c r="C30" s="60" t="s">
        <v>839</v>
      </c>
      <c r="D30" s="60" t="s">
        <v>840</v>
      </c>
      <c r="E30" s="185" t="s">
        <v>750</v>
      </c>
      <c r="G30" s="186">
        <v>25.3</v>
      </c>
      <c r="H30" s="187">
        <v>18.600000000000001</v>
      </c>
      <c r="I30" s="188">
        <v>16.7</v>
      </c>
      <c r="J30" s="189">
        <v>99.4</v>
      </c>
    </row>
    <row r="31" spans="1:10" ht="60">
      <c r="A31" s="60" t="s">
        <v>841</v>
      </c>
      <c r="B31" s="60" t="s">
        <v>842</v>
      </c>
      <c r="C31" s="60" t="s">
        <v>843</v>
      </c>
      <c r="D31" s="60" t="s">
        <v>844</v>
      </c>
      <c r="E31" s="185" t="s">
        <v>750</v>
      </c>
      <c r="G31" s="186">
        <v>23.65</v>
      </c>
      <c r="H31" s="187">
        <v>22.8</v>
      </c>
      <c r="I31" s="188">
        <v>29</v>
      </c>
      <c r="J31" s="189">
        <v>135.80000000000001</v>
      </c>
    </row>
    <row r="32" spans="1:10">
      <c r="A32" s="60" t="s">
        <v>845</v>
      </c>
      <c r="B32" s="60" t="s">
        <v>846</v>
      </c>
      <c r="C32" s="195" t="s">
        <v>847</v>
      </c>
      <c r="E32" s="185" t="s">
        <v>750</v>
      </c>
      <c r="G32" s="186">
        <v>13.2</v>
      </c>
      <c r="H32" s="187">
        <v>10.8</v>
      </c>
      <c r="I32" s="188">
        <v>10</v>
      </c>
      <c r="J32" s="189">
        <v>88.2</v>
      </c>
    </row>
    <row r="33" spans="1:15" ht="45">
      <c r="A33" s="60" t="s">
        <v>848</v>
      </c>
      <c r="B33" s="60" t="s">
        <v>849</v>
      </c>
      <c r="C33" s="60" t="s">
        <v>850</v>
      </c>
      <c r="D33" s="60" t="s">
        <v>851</v>
      </c>
      <c r="E33" s="185" t="s">
        <v>750</v>
      </c>
      <c r="G33" s="186">
        <v>19.55</v>
      </c>
      <c r="H33" s="187">
        <v>21.6</v>
      </c>
      <c r="I33" s="188">
        <v>17.600000000000001</v>
      </c>
      <c r="J33" s="189">
        <v>117.6</v>
      </c>
    </row>
    <row r="34" spans="1:15">
      <c r="A34" s="60" t="s">
        <v>852</v>
      </c>
      <c r="B34" s="60" t="s">
        <v>853</v>
      </c>
      <c r="C34" s="60" t="s">
        <v>854</v>
      </c>
      <c r="D34" s="60" t="s">
        <v>855</v>
      </c>
      <c r="E34" s="185" t="s">
        <v>750</v>
      </c>
      <c r="G34" s="186">
        <v>42.9</v>
      </c>
      <c r="H34" s="187">
        <v>43.2</v>
      </c>
      <c r="I34" s="188" t="s">
        <v>1036</v>
      </c>
      <c r="J34" s="189">
        <v>331.1</v>
      </c>
    </row>
    <row r="35" spans="1:15">
      <c r="A35" s="60" t="s">
        <v>856</v>
      </c>
      <c r="B35" s="60" t="s">
        <v>857</v>
      </c>
      <c r="C35" s="60" t="s">
        <v>858</v>
      </c>
      <c r="D35" s="60" t="s">
        <v>859</v>
      </c>
      <c r="E35" s="185" t="s">
        <v>750</v>
      </c>
      <c r="G35" s="186">
        <v>33</v>
      </c>
      <c r="H35" s="187">
        <v>21.6</v>
      </c>
      <c r="I35" s="188" t="s">
        <v>1036</v>
      </c>
      <c r="J35" s="189">
        <v>207.9</v>
      </c>
    </row>
    <row r="36" spans="1:15" ht="30">
      <c r="A36" s="60" t="s">
        <v>860</v>
      </c>
      <c r="B36" s="60" t="s">
        <v>861</v>
      </c>
      <c r="C36" s="60" t="s">
        <v>862</v>
      </c>
      <c r="E36" s="185" t="s">
        <v>750</v>
      </c>
      <c r="G36" s="186" t="s">
        <v>1036</v>
      </c>
      <c r="H36" s="187">
        <v>22.8</v>
      </c>
      <c r="I36" s="188" t="s">
        <v>1037</v>
      </c>
      <c r="J36" s="189">
        <v>187.6</v>
      </c>
    </row>
    <row r="37" spans="1:15" ht="30">
      <c r="A37" s="60" t="s">
        <v>863</v>
      </c>
      <c r="B37" s="60" t="s">
        <v>864</v>
      </c>
      <c r="C37" s="60" t="s">
        <v>865</v>
      </c>
      <c r="E37" s="185" t="s">
        <v>750</v>
      </c>
      <c r="G37" s="186">
        <v>27.5</v>
      </c>
      <c r="H37" s="187">
        <v>34.799999999999997</v>
      </c>
      <c r="I37" s="188" t="s">
        <v>1036</v>
      </c>
      <c r="J37" s="189">
        <v>331.1</v>
      </c>
    </row>
    <row r="38" spans="1:15" ht="60">
      <c r="A38" s="60" t="s">
        <v>866</v>
      </c>
      <c r="B38" s="60" t="s">
        <v>867</v>
      </c>
      <c r="C38" s="60" t="s">
        <v>868</v>
      </c>
      <c r="D38" s="60" t="s">
        <v>869</v>
      </c>
      <c r="E38" s="185" t="s">
        <v>750</v>
      </c>
      <c r="G38" s="186">
        <v>59.4</v>
      </c>
      <c r="H38" s="187" t="s">
        <v>1036</v>
      </c>
      <c r="I38" s="188" t="s">
        <v>1036</v>
      </c>
      <c r="J38" s="189">
        <v>790.3</v>
      </c>
    </row>
    <row r="39" spans="1:15" ht="60">
      <c r="A39" s="60" t="s">
        <v>870</v>
      </c>
      <c r="B39" s="60" t="s">
        <v>871</v>
      </c>
      <c r="C39" s="60" t="s">
        <v>872</v>
      </c>
      <c r="D39" s="60" t="s">
        <v>873</v>
      </c>
      <c r="E39" s="185" t="s">
        <v>750</v>
      </c>
      <c r="G39" s="186">
        <v>71.5</v>
      </c>
      <c r="H39" s="187" t="s">
        <v>1036</v>
      </c>
      <c r="I39" s="188" t="s">
        <v>1036</v>
      </c>
      <c r="J39" s="189">
        <v>790.3</v>
      </c>
    </row>
    <row r="40" spans="1:15" ht="60">
      <c r="A40" s="60" t="s">
        <v>874</v>
      </c>
      <c r="B40" s="60" t="s">
        <v>875</v>
      </c>
      <c r="C40" s="60" t="s">
        <v>876</v>
      </c>
      <c r="D40" s="60" t="s">
        <v>877</v>
      </c>
      <c r="E40" s="185" t="s">
        <v>750</v>
      </c>
      <c r="G40" s="186">
        <v>297</v>
      </c>
      <c r="H40" s="187" t="s">
        <v>1036</v>
      </c>
      <c r="I40" s="188" t="s">
        <v>1036</v>
      </c>
      <c r="J40" s="189">
        <v>973.7</v>
      </c>
      <c r="L40" s="186"/>
      <c r="M40" s="187"/>
      <c r="N40" s="188"/>
      <c r="O40" s="189"/>
    </row>
    <row r="41" spans="1:15" ht="15.75" thickBot="1">
      <c r="A41" s="60" t="s">
        <v>878</v>
      </c>
      <c r="B41" s="60" t="s">
        <v>879</v>
      </c>
      <c r="C41" s="60" t="s">
        <v>880</v>
      </c>
      <c r="D41" s="60" t="s">
        <v>873</v>
      </c>
      <c r="E41" s="185" t="s">
        <v>750</v>
      </c>
      <c r="G41" s="186">
        <v>88</v>
      </c>
      <c r="H41" s="188" t="s">
        <v>1036</v>
      </c>
      <c r="I41" s="188" t="s">
        <v>1036</v>
      </c>
      <c r="J41" s="189">
        <v>364</v>
      </c>
    </row>
    <row r="42" spans="1:15" ht="17.100000000000001" customHeight="1" thickTop="1" thickBot="1">
      <c r="A42" s="680" t="s">
        <v>881</v>
      </c>
      <c r="B42" s="680"/>
      <c r="C42" s="680"/>
      <c r="D42" s="680"/>
      <c r="E42" s="680"/>
      <c r="F42" s="680"/>
      <c r="G42" s="680"/>
      <c r="H42" s="680"/>
      <c r="I42" s="680"/>
      <c r="J42" s="680"/>
    </row>
    <row r="43" spans="1:15" ht="30.75">
      <c r="A43" s="60" t="s">
        <v>882</v>
      </c>
      <c r="B43" s="60" t="s">
        <v>799</v>
      </c>
      <c r="C43" s="195" t="s">
        <v>800</v>
      </c>
      <c r="E43" s="185" t="s">
        <v>750</v>
      </c>
      <c r="G43" s="186">
        <v>19.8</v>
      </c>
      <c r="H43" s="187">
        <v>16.2</v>
      </c>
      <c r="I43" s="188">
        <v>21</v>
      </c>
      <c r="J43" s="189">
        <v>95.6</v>
      </c>
    </row>
    <row r="44" spans="1:15" ht="45.75">
      <c r="A44" s="60" t="s">
        <v>883</v>
      </c>
      <c r="B44" s="60" t="s">
        <v>802</v>
      </c>
      <c r="C44" s="195" t="s">
        <v>803</v>
      </c>
      <c r="D44" s="60" t="s">
        <v>804</v>
      </c>
      <c r="E44" s="185" t="s">
        <v>750</v>
      </c>
      <c r="F44" s="185" t="s">
        <v>750</v>
      </c>
      <c r="G44" s="186" t="s">
        <v>1036</v>
      </c>
      <c r="H44" s="186">
        <v>43.2</v>
      </c>
      <c r="I44" s="186">
        <v>40</v>
      </c>
      <c r="J44" s="186">
        <v>235.2</v>
      </c>
    </row>
    <row r="45" spans="1:15" ht="75">
      <c r="A45" s="60" t="s">
        <v>884</v>
      </c>
      <c r="B45" s="60" t="s">
        <v>806</v>
      </c>
      <c r="C45" s="195" t="s">
        <v>807</v>
      </c>
      <c r="D45" s="60" t="s">
        <v>808</v>
      </c>
      <c r="E45" s="185" t="s">
        <v>750</v>
      </c>
      <c r="F45" s="185" t="s">
        <v>750</v>
      </c>
      <c r="G45" s="186">
        <v>60.5</v>
      </c>
      <c r="H45" s="187">
        <v>43.2</v>
      </c>
      <c r="I45" s="188">
        <v>40</v>
      </c>
      <c r="J45" s="189">
        <v>235.2</v>
      </c>
    </row>
    <row r="46" spans="1:15" ht="45">
      <c r="A46" s="60" t="s">
        <v>885</v>
      </c>
      <c r="B46" s="60" t="s">
        <v>810</v>
      </c>
      <c r="C46" s="195" t="s">
        <v>886</v>
      </c>
      <c r="D46" s="60" t="s">
        <v>887</v>
      </c>
      <c r="E46" s="185" t="s">
        <v>750</v>
      </c>
      <c r="G46" s="186">
        <v>19.75</v>
      </c>
      <c r="H46" s="187">
        <v>21.6</v>
      </c>
      <c r="I46" s="188">
        <v>17.600000000000001</v>
      </c>
      <c r="J46" s="189">
        <v>106.4</v>
      </c>
    </row>
    <row r="47" spans="1:15" ht="30">
      <c r="A47" s="60" t="s">
        <v>888</v>
      </c>
      <c r="B47" s="195" t="s">
        <v>814</v>
      </c>
      <c r="C47" s="195" t="s">
        <v>815</v>
      </c>
      <c r="D47" s="60" t="s">
        <v>816</v>
      </c>
      <c r="E47" s="185" t="s">
        <v>750</v>
      </c>
      <c r="G47" s="186">
        <v>19.25</v>
      </c>
      <c r="H47" s="187">
        <v>22.8</v>
      </c>
      <c r="I47" s="188">
        <v>22.1</v>
      </c>
      <c r="J47" s="189">
        <v>140</v>
      </c>
    </row>
    <row r="48" spans="1:15" ht="30">
      <c r="A48" s="60" t="s">
        <v>889</v>
      </c>
      <c r="B48" s="60" t="s">
        <v>890</v>
      </c>
      <c r="C48" s="60" t="s">
        <v>891</v>
      </c>
      <c r="D48" s="60" t="s">
        <v>892</v>
      </c>
      <c r="E48" s="185" t="s">
        <v>750</v>
      </c>
      <c r="G48" s="186">
        <v>18.149999999999999</v>
      </c>
      <c r="H48" s="187">
        <v>19.8</v>
      </c>
      <c r="I48" s="188">
        <v>7.1</v>
      </c>
      <c r="J48" s="189">
        <v>176.4</v>
      </c>
    </row>
    <row r="49" spans="1:10" ht="45">
      <c r="A49" s="60" t="s">
        <v>893</v>
      </c>
      <c r="B49" s="60" t="s">
        <v>894</v>
      </c>
      <c r="C49" s="60" t="s">
        <v>819</v>
      </c>
      <c r="D49" s="60" t="s">
        <v>820</v>
      </c>
      <c r="F49" s="185" t="s">
        <v>750</v>
      </c>
      <c r="G49" s="186">
        <v>27.5</v>
      </c>
      <c r="H49" s="187">
        <v>22.8</v>
      </c>
      <c r="I49" s="188">
        <v>31.5</v>
      </c>
      <c r="J49" s="189">
        <v>176.4</v>
      </c>
    </row>
    <row r="50" spans="1:10" ht="60">
      <c r="A50" s="60" t="s">
        <v>895</v>
      </c>
      <c r="B50" s="60" t="s">
        <v>896</v>
      </c>
      <c r="C50" s="60" t="s">
        <v>897</v>
      </c>
      <c r="D50" s="60" t="s">
        <v>898</v>
      </c>
      <c r="E50" s="185" t="s">
        <v>750</v>
      </c>
      <c r="G50" s="186">
        <v>19.55</v>
      </c>
      <c r="H50" s="187">
        <v>21.6</v>
      </c>
      <c r="I50" s="188">
        <v>17.600000000000001</v>
      </c>
      <c r="J50" s="189">
        <v>117.6</v>
      </c>
    </row>
    <row r="51" spans="1:10" ht="45">
      <c r="A51" s="60" t="s">
        <v>899</v>
      </c>
      <c r="B51" s="60" t="s">
        <v>900</v>
      </c>
      <c r="C51" s="60" t="s">
        <v>901</v>
      </c>
      <c r="D51" s="60" t="s">
        <v>902</v>
      </c>
      <c r="G51" s="186">
        <v>21.45</v>
      </c>
      <c r="H51" s="187">
        <v>21.6</v>
      </c>
      <c r="I51" s="188">
        <v>17.600000000000001</v>
      </c>
      <c r="J51" s="189">
        <v>117.6</v>
      </c>
    </row>
    <row r="52" spans="1:10" ht="45">
      <c r="A52" s="60" t="s">
        <v>903</v>
      </c>
      <c r="B52" s="60" t="s">
        <v>904</v>
      </c>
      <c r="C52" s="60" t="s">
        <v>905</v>
      </c>
      <c r="D52" s="60" t="s">
        <v>906</v>
      </c>
      <c r="E52" s="185" t="s">
        <v>750</v>
      </c>
      <c r="G52" s="186">
        <v>14.25</v>
      </c>
      <c r="H52" s="187">
        <v>18.600000000000001</v>
      </c>
      <c r="I52" s="188">
        <v>17.600000000000001</v>
      </c>
      <c r="J52" s="189">
        <v>95.9</v>
      </c>
    </row>
    <row r="53" spans="1:10" ht="45">
      <c r="A53" s="60" t="s">
        <v>907</v>
      </c>
      <c r="B53" s="60" t="s">
        <v>908</v>
      </c>
      <c r="C53" s="60" t="s">
        <v>909</v>
      </c>
      <c r="D53" s="60" t="s">
        <v>910</v>
      </c>
      <c r="E53" s="185" t="s">
        <v>750</v>
      </c>
      <c r="G53" s="186" t="s">
        <v>1036</v>
      </c>
      <c r="H53" s="187">
        <v>22.8</v>
      </c>
      <c r="I53" s="188" t="s">
        <v>1036</v>
      </c>
      <c r="J53" s="189">
        <v>187.6</v>
      </c>
    </row>
    <row r="54" spans="1:10" ht="30">
      <c r="A54" s="60" t="s">
        <v>911</v>
      </c>
      <c r="B54" s="60" t="s">
        <v>864</v>
      </c>
      <c r="C54" s="60" t="s">
        <v>912</v>
      </c>
      <c r="D54" s="60" t="s">
        <v>913</v>
      </c>
      <c r="E54" s="185" t="s">
        <v>750</v>
      </c>
      <c r="G54" s="186">
        <v>27.5</v>
      </c>
      <c r="H54" s="187">
        <v>34.799999999999997</v>
      </c>
      <c r="I54" s="188" t="s">
        <v>1036</v>
      </c>
      <c r="J54" s="189">
        <v>331.1</v>
      </c>
    </row>
    <row r="55" spans="1:10">
      <c r="A55" s="60" t="s">
        <v>914</v>
      </c>
      <c r="B55" s="60" t="s">
        <v>853</v>
      </c>
      <c r="C55" s="60" t="s">
        <v>854</v>
      </c>
      <c r="D55" s="60" t="s">
        <v>855</v>
      </c>
      <c r="E55" s="185" t="s">
        <v>750</v>
      </c>
      <c r="G55" s="186">
        <v>42.9</v>
      </c>
      <c r="H55" s="187">
        <v>43.2</v>
      </c>
      <c r="I55" s="188" t="s">
        <v>1036</v>
      </c>
      <c r="J55" s="189">
        <v>331.1</v>
      </c>
    </row>
    <row r="56" spans="1:10" ht="15.75" thickBot="1">
      <c r="A56" s="60" t="s">
        <v>915</v>
      </c>
      <c r="B56" s="60" t="s">
        <v>857</v>
      </c>
      <c r="C56" s="60" t="s">
        <v>858</v>
      </c>
      <c r="D56" s="60" t="s">
        <v>859</v>
      </c>
      <c r="E56" s="185" t="s">
        <v>750</v>
      </c>
      <c r="G56" s="186">
        <v>33</v>
      </c>
      <c r="H56" s="187">
        <v>21.6</v>
      </c>
      <c r="I56" s="188" t="s">
        <v>1036</v>
      </c>
      <c r="J56" s="189">
        <v>207.9</v>
      </c>
    </row>
    <row r="57" spans="1:10" ht="17.100000000000001" customHeight="1" thickTop="1" thickBot="1">
      <c r="A57" s="680" t="s">
        <v>916</v>
      </c>
      <c r="B57" s="680"/>
      <c r="C57" s="680"/>
      <c r="D57" s="680"/>
      <c r="E57" s="680"/>
      <c r="F57" s="680"/>
      <c r="G57" s="680"/>
      <c r="H57" s="680"/>
      <c r="I57" s="680"/>
      <c r="J57" s="680"/>
    </row>
    <row r="58" spans="1:10" ht="30.75">
      <c r="A58" s="60" t="s">
        <v>917</v>
      </c>
      <c r="B58" s="60" t="s">
        <v>799</v>
      </c>
      <c r="C58" s="195" t="s">
        <v>800</v>
      </c>
      <c r="E58" s="185" t="s">
        <v>750</v>
      </c>
      <c r="G58" s="186">
        <v>19.8</v>
      </c>
      <c r="H58" s="187">
        <v>16.2</v>
      </c>
      <c r="I58" s="188">
        <v>21</v>
      </c>
      <c r="J58" s="189">
        <v>95.9</v>
      </c>
    </row>
    <row r="59" spans="1:10" ht="45.75">
      <c r="A59" s="60" t="s">
        <v>918</v>
      </c>
      <c r="B59" s="60" t="s">
        <v>802</v>
      </c>
      <c r="C59" s="195" t="s">
        <v>803</v>
      </c>
      <c r="D59" s="60" t="s">
        <v>804</v>
      </c>
      <c r="E59" s="185" t="s">
        <v>750</v>
      </c>
      <c r="F59" s="185" t="s">
        <v>750</v>
      </c>
      <c r="G59" s="186" t="s">
        <v>1036</v>
      </c>
      <c r="H59" s="187" t="s">
        <v>1036</v>
      </c>
      <c r="I59" s="188" t="s">
        <v>1036</v>
      </c>
      <c r="J59" s="189" t="s">
        <v>1036</v>
      </c>
    </row>
    <row r="60" spans="1:10" ht="75">
      <c r="A60" s="60" t="s">
        <v>919</v>
      </c>
      <c r="B60" s="60" t="s">
        <v>806</v>
      </c>
      <c r="C60" s="195" t="s">
        <v>807</v>
      </c>
      <c r="D60" s="60" t="s">
        <v>808</v>
      </c>
      <c r="E60" s="185" t="s">
        <v>750</v>
      </c>
      <c r="F60" s="185" t="s">
        <v>750</v>
      </c>
      <c r="G60" s="186">
        <v>60.5</v>
      </c>
      <c r="H60" s="187">
        <v>43.2</v>
      </c>
      <c r="I60" s="188">
        <v>40</v>
      </c>
      <c r="J60" s="189">
        <v>235.2</v>
      </c>
    </row>
    <row r="61" spans="1:10" ht="45">
      <c r="A61" s="60" t="s">
        <v>920</v>
      </c>
      <c r="B61" s="60" t="s">
        <v>810</v>
      </c>
      <c r="C61" s="195" t="s">
        <v>921</v>
      </c>
      <c r="D61" s="60" t="s">
        <v>812</v>
      </c>
      <c r="E61" s="185" t="s">
        <v>750</v>
      </c>
      <c r="G61" s="186">
        <v>29.7</v>
      </c>
      <c r="H61" s="187">
        <v>21.6</v>
      </c>
      <c r="I61" s="188">
        <v>17.600000000000001</v>
      </c>
      <c r="J61" s="189">
        <v>106.4</v>
      </c>
    </row>
    <row r="62" spans="1:10" ht="30">
      <c r="A62" s="60" t="s">
        <v>922</v>
      </c>
      <c r="B62" s="195" t="s">
        <v>814</v>
      </c>
      <c r="C62" s="195" t="s">
        <v>815</v>
      </c>
      <c r="D62" s="60" t="s">
        <v>816</v>
      </c>
      <c r="E62" s="185" t="s">
        <v>750</v>
      </c>
      <c r="G62" s="186">
        <v>19.25</v>
      </c>
      <c r="H62" s="187">
        <v>22.8</v>
      </c>
      <c r="I62" s="188">
        <v>22.1</v>
      </c>
      <c r="J62" s="189">
        <v>140</v>
      </c>
    </row>
    <row r="63" spans="1:10" ht="30">
      <c r="A63" s="60" t="s">
        <v>923</v>
      </c>
      <c r="B63" s="60" t="s">
        <v>818</v>
      </c>
      <c r="C63" s="60" t="s">
        <v>819</v>
      </c>
      <c r="D63" s="60" t="s">
        <v>820</v>
      </c>
      <c r="F63" s="185" t="s">
        <v>750</v>
      </c>
      <c r="G63" s="186">
        <v>27.5</v>
      </c>
      <c r="H63" s="187">
        <v>22.8</v>
      </c>
      <c r="I63" s="188">
        <v>31.5</v>
      </c>
      <c r="J63" s="189">
        <v>176.4</v>
      </c>
    </row>
    <row r="64" spans="1:10" ht="75">
      <c r="A64" s="60" t="s">
        <v>924</v>
      </c>
      <c r="B64" s="60" t="s">
        <v>925</v>
      </c>
      <c r="C64" s="60" t="s">
        <v>926</v>
      </c>
      <c r="D64" s="60" t="s">
        <v>824</v>
      </c>
      <c r="E64" s="185" t="s">
        <v>750</v>
      </c>
      <c r="G64" s="186">
        <v>19.25</v>
      </c>
      <c r="H64" s="187">
        <v>23.4</v>
      </c>
      <c r="I64" s="188">
        <v>17.600000000000001</v>
      </c>
      <c r="J64" s="189">
        <v>99.4</v>
      </c>
    </row>
    <row r="65" spans="1:10" ht="75">
      <c r="A65" s="60" t="s">
        <v>927</v>
      </c>
      <c r="B65" s="60" t="s">
        <v>826</v>
      </c>
      <c r="C65" s="60" t="s">
        <v>928</v>
      </c>
      <c r="D65" s="60" t="s">
        <v>828</v>
      </c>
      <c r="E65" s="185" t="s">
        <v>750</v>
      </c>
      <c r="F65" s="185" t="s">
        <v>750</v>
      </c>
      <c r="G65" s="186">
        <v>30.8</v>
      </c>
      <c r="H65" s="187">
        <v>21.6</v>
      </c>
      <c r="I65" s="188">
        <v>21.5</v>
      </c>
      <c r="J65" s="189">
        <v>117.6</v>
      </c>
    </row>
    <row r="66" spans="1:10" ht="45">
      <c r="A66" s="60" t="s">
        <v>929</v>
      </c>
      <c r="B66" s="60" t="s">
        <v>830</v>
      </c>
      <c r="C66" s="60" t="s">
        <v>930</v>
      </c>
      <c r="D66" s="60" t="s">
        <v>832</v>
      </c>
      <c r="E66" s="185" t="s">
        <v>750</v>
      </c>
      <c r="F66" s="185" t="s">
        <v>750</v>
      </c>
      <c r="G66" s="186">
        <v>30.8</v>
      </c>
      <c r="H66" s="187">
        <v>21.6</v>
      </c>
      <c r="I66" s="188">
        <v>21.5</v>
      </c>
      <c r="J66" s="189">
        <v>117.6</v>
      </c>
    </row>
    <row r="67" spans="1:10" ht="45">
      <c r="A67" s="60" t="s">
        <v>931</v>
      </c>
      <c r="B67" s="60" t="s">
        <v>834</v>
      </c>
      <c r="C67" s="60" t="s">
        <v>932</v>
      </c>
      <c r="D67" s="60" t="s">
        <v>836</v>
      </c>
      <c r="E67" s="185" t="s">
        <v>750</v>
      </c>
      <c r="G67" s="186">
        <v>25.25</v>
      </c>
      <c r="H67" s="187">
        <v>21.6</v>
      </c>
      <c r="I67" s="188">
        <v>20</v>
      </c>
      <c r="J67" s="189">
        <v>99.4</v>
      </c>
    </row>
    <row r="68" spans="1:10" ht="45">
      <c r="A68" s="60" t="s">
        <v>933</v>
      </c>
      <c r="B68" s="60" t="s">
        <v>838</v>
      </c>
      <c r="C68" s="60" t="s">
        <v>934</v>
      </c>
      <c r="D68" s="60" t="s">
        <v>840</v>
      </c>
      <c r="E68" s="185" t="s">
        <v>750</v>
      </c>
      <c r="G68" s="186">
        <v>25.3</v>
      </c>
      <c r="H68" s="187">
        <v>18.600000000000001</v>
      </c>
      <c r="I68" s="188">
        <v>16.7</v>
      </c>
      <c r="J68" s="189">
        <v>99.4</v>
      </c>
    </row>
    <row r="69" spans="1:10">
      <c r="A69" s="60" t="s">
        <v>935</v>
      </c>
      <c r="B69" s="60" t="s">
        <v>846</v>
      </c>
      <c r="C69" s="195" t="s">
        <v>847</v>
      </c>
      <c r="E69" s="185" t="s">
        <v>750</v>
      </c>
      <c r="G69" s="186">
        <v>13.2</v>
      </c>
      <c r="H69" s="187">
        <v>10.8</v>
      </c>
      <c r="I69" s="188">
        <v>10</v>
      </c>
      <c r="J69" s="189">
        <v>88.2</v>
      </c>
    </row>
    <row r="70" spans="1:10" ht="30">
      <c r="A70" s="60" t="s">
        <v>936</v>
      </c>
      <c r="B70" s="60" t="s">
        <v>937</v>
      </c>
      <c r="C70" s="196" t="s">
        <v>862</v>
      </c>
      <c r="D70" s="60" t="s">
        <v>938</v>
      </c>
      <c r="E70" s="185" t="s">
        <v>750</v>
      </c>
      <c r="G70" s="186" t="s">
        <v>1036</v>
      </c>
      <c r="H70" s="187">
        <v>22.8</v>
      </c>
      <c r="I70" s="188" t="s">
        <v>1036</v>
      </c>
      <c r="J70" s="189">
        <v>187.6</v>
      </c>
    </row>
    <row r="71" spans="1:10" ht="17.100000000000001" customHeight="1">
      <c r="A71" s="679" t="s">
        <v>939</v>
      </c>
      <c r="B71" s="679"/>
      <c r="C71" s="679"/>
      <c r="D71" s="679"/>
      <c r="E71" s="679"/>
      <c r="F71" s="679"/>
      <c r="G71" s="679"/>
      <c r="H71" s="679"/>
      <c r="I71" s="679"/>
      <c r="J71" s="679"/>
    </row>
    <row r="72" spans="1:10" ht="57" customHeight="1">
      <c r="A72" s="197" t="s">
        <v>940</v>
      </c>
      <c r="B72" s="197" t="s">
        <v>941</v>
      </c>
      <c r="C72" s="60" t="s">
        <v>942</v>
      </c>
      <c r="D72" s="60" t="s">
        <v>943</v>
      </c>
      <c r="E72" s="185" t="s">
        <v>750</v>
      </c>
      <c r="G72" s="186">
        <v>55</v>
      </c>
      <c r="H72" s="187">
        <v>25.8</v>
      </c>
      <c r="I72" s="188" t="s">
        <v>1036</v>
      </c>
      <c r="J72" s="189">
        <v>319.89999999999998</v>
      </c>
    </row>
    <row r="73" spans="1:10" ht="57" customHeight="1">
      <c r="A73" s="198" t="s">
        <v>944</v>
      </c>
      <c r="B73" s="199" t="s">
        <v>945</v>
      </c>
      <c r="C73" s="60" t="s">
        <v>946</v>
      </c>
      <c r="D73" s="60" t="s">
        <v>947</v>
      </c>
      <c r="E73" s="185" t="s">
        <v>750</v>
      </c>
      <c r="G73" s="186">
        <v>21.45</v>
      </c>
      <c r="H73" s="187">
        <v>18</v>
      </c>
      <c r="I73" s="188" t="s">
        <v>1036</v>
      </c>
      <c r="J73" s="189">
        <v>378.7</v>
      </c>
    </row>
    <row r="74" spans="1:10" ht="57" customHeight="1">
      <c r="A74" s="197" t="s">
        <v>948</v>
      </c>
      <c r="B74" s="197" t="s">
        <v>949</v>
      </c>
      <c r="C74" s="60" t="s">
        <v>950</v>
      </c>
      <c r="D74" s="60" t="s">
        <v>951</v>
      </c>
      <c r="E74" s="185" t="s">
        <v>750</v>
      </c>
      <c r="G74" s="186">
        <v>46.2</v>
      </c>
      <c r="H74" s="187">
        <v>29.4</v>
      </c>
      <c r="I74" s="188" t="s">
        <v>1036</v>
      </c>
      <c r="J74" s="189">
        <v>797.3</v>
      </c>
    </row>
    <row r="75" spans="1:10" ht="57" customHeight="1">
      <c r="A75" s="197" t="s">
        <v>952</v>
      </c>
      <c r="B75" s="197" t="s">
        <v>953</v>
      </c>
      <c r="C75" s="60" t="s">
        <v>954</v>
      </c>
      <c r="D75" s="60" t="s">
        <v>955</v>
      </c>
      <c r="E75" s="185" t="s">
        <v>750</v>
      </c>
      <c r="G75" s="186">
        <v>46.2</v>
      </c>
      <c r="H75" s="187" t="s">
        <v>1036</v>
      </c>
      <c r="I75" s="188" t="s">
        <v>1036</v>
      </c>
      <c r="J75" s="189">
        <v>606.9</v>
      </c>
    </row>
    <row r="76" spans="1:10" ht="57" customHeight="1">
      <c r="A76" s="197" t="s">
        <v>956</v>
      </c>
      <c r="B76" s="197" t="s">
        <v>957</v>
      </c>
      <c r="C76" s="60" t="s">
        <v>958</v>
      </c>
      <c r="D76" s="60" t="s">
        <v>959</v>
      </c>
      <c r="E76" s="185" t="s">
        <v>750</v>
      </c>
      <c r="G76" s="186" t="s">
        <v>1036</v>
      </c>
      <c r="H76" s="187">
        <v>66</v>
      </c>
      <c r="I76" s="188" t="s">
        <v>1036</v>
      </c>
      <c r="J76" s="189">
        <v>972.3</v>
      </c>
    </row>
    <row r="77" spans="1:10" ht="57" customHeight="1">
      <c r="A77" s="197" t="s">
        <v>960</v>
      </c>
      <c r="B77" s="197" t="s">
        <v>961</v>
      </c>
      <c r="C77" s="60" t="s">
        <v>962</v>
      </c>
      <c r="D77" s="60" t="s">
        <v>963</v>
      </c>
      <c r="E77" s="185" t="s">
        <v>750</v>
      </c>
      <c r="G77" s="186" t="s">
        <v>1036</v>
      </c>
      <c r="H77" s="187">
        <v>16.8</v>
      </c>
      <c r="I77" s="188">
        <v>36.799999999999997</v>
      </c>
      <c r="J77" s="189">
        <v>378.7</v>
      </c>
    </row>
    <row r="78" spans="1:10" ht="69.95" customHeight="1">
      <c r="A78" s="197" t="s">
        <v>964</v>
      </c>
      <c r="B78" s="197" t="s">
        <v>965</v>
      </c>
      <c r="C78" s="60" t="s">
        <v>966</v>
      </c>
      <c r="D78" s="60" t="s">
        <v>967</v>
      </c>
      <c r="E78" s="185" t="s">
        <v>750</v>
      </c>
      <c r="G78" s="186" t="s">
        <v>1038</v>
      </c>
      <c r="H78" s="187">
        <v>347</v>
      </c>
      <c r="I78" s="188" t="s">
        <v>1036</v>
      </c>
      <c r="J78" s="189">
        <v>2267</v>
      </c>
    </row>
    <row r="79" spans="1:10" ht="57" customHeight="1">
      <c r="A79" s="197" t="s">
        <v>968</v>
      </c>
      <c r="B79" s="197" t="s">
        <v>969</v>
      </c>
      <c r="C79" s="60" t="s">
        <v>970</v>
      </c>
      <c r="D79" s="60" t="s">
        <v>971</v>
      </c>
      <c r="E79" s="185" t="s">
        <v>750</v>
      </c>
      <c r="G79" s="186" t="s">
        <v>1039</v>
      </c>
      <c r="H79" s="187">
        <v>22.8</v>
      </c>
      <c r="I79" s="188" t="s">
        <v>1036</v>
      </c>
      <c r="J79" s="189">
        <v>187.6</v>
      </c>
    </row>
    <row r="80" spans="1:10" ht="17.100000000000001" customHeight="1">
      <c r="A80" s="679" t="s">
        <v>972</v>
      </c>
      <c r="B80" s="679"/>
      <c r="C80" s="679"/>
      <c r="D80" s="679"/>
      <c r="E80" s="679"/>
      <c r="F80" s="679"/>
      <c r="G80" s="679"/>
      <c r="H80" s="679"/>
      <c r="I80" s="679"/>
      <c r="J80" s="679"/>
    </row>
    <row r="81" spans="1:10" ht="30">
      <c r="A81" s="60" t="s">
        <v>973</v>
      </c>
      <c r="B81" s="60" t="s">
        <v>974</v>
      </c>
      <c r="C81" s="60" t="s">
        <v>975</v>
      </c>
      <c r="D81" s="60" t="s">
        <v>976</v>
      </c>
      <c r="E81" s="185" t="s">
        <v>750</v>
      </c>
      <c r="G81" s="186" t="s">
        <v>1036</v>
      </c>
      <c r="H81" s="187" t="s">
        <v>1036</v>
      </c>
      <c r="I81" s="188">
        <v>27</v>
      </c>
      <c r="J81" s="189">
        <v>297.5</v>
      </c>
    </row>
    <row r="82" spans="1:10" ht="30">
      <c r="A82" s="60" t="s">
        <v>977</v>
      </c>
      <c r="B82" s="60" t="s">
        <v>978</v>
      </c>
      <c r="C82" s="60" t="s">
        <v>979</v>
      </c>
      <c r="D82" s="60" t="s">
        <v>976</v>
      </c>
      <c r="E82" s="185" t="s">
        <v>750</v>
      </c>
      <c r="G82" s="186" t="s">
        <v>1036</v>
      </c>
      <c r="H82" s="187">
        <v>21.6</v>
      </c>
      <c r="I82" s="188">
        <v>25.7</v>
      </c>
      <c r="J82" s="189">
        <v>99.4</v>
      </c>
    </row>
    <row r="83" spans="1:10" ht="30">
      <c r="A83" s="60" t="s">
        <v>980</v>
      </c>
      <c r="B83" s="60" t="s">
        <v>981</v>
      </c>
      <c r="C83" s="60" t="s">
        <v>982</v>
      </c>
      <c r="D83" s="60" t="s">
        <v>983</v>
      </c>
      <c r="E83" s="185" t="s">
        <v>750</v>
      </c>
      <c r="G83" s="186">
        <v>14.3</v>
      </c>
      <c r="H83" s="187">
        <v>16.2</v>
      </c>
      <c r="I83" s="188" t="s">
        <v>1036</v>
      </c>
      <c r="J83" s="189">
        <v>77</v>
      </c>
    </row>
    <row r="84" spans="1:10" ht="30">
      <c r="A84" s="60" t="s">
        <v>984</v>
      </c>
      <c r="B84" s="60" t="s">
        <v>985</v>
      </c>
      <c r="C84" s="60" t="s">
        <v>850</v>
      </c>
      <c r="D84" s="60" t="s">
        <v>986</v>
      </c>
      <c r="E84" s="185" t="s">
        <v>750</v>
      </c>
      <c r="G84" s="186">
        <v>50.6</v>
      </c>
      <c r="H84" s="187">
        <v>25.2</v>
      </c>
      <c r="I84" s="188" t="s">
        <v>1036</v>
      </c>
      <c r="J84" s="189">
        <v>367.5</v>
      </c>
    </row>
    <row r="85" spans="1:10">
      <c r="A85" s="679" t="s">
        <v>1040</v>
      </c>
      <c r="B85" s="679"/>
      <c r="C85" s="679"/>
      <c r="D85" s="679"/>
      <c r="E85" s="679"/>
      <c r="F85" s="679"/>
      <c r="G85" s="679"/>
      <c r="H85" s="679"/>
      <c r="I85" s="679"/>
      <c r="J85" s="679"/>
    </row>
    <row r="86" spans="1:10" ht="30.75">
      <c r="A86" s="60" t="s">
        <v>1041</v>
      </c>
      <c r="B86" s="60" t="s">
        <v>799</v>
      </c>
      <c r="C86" s="195" t="s">
        <v>800</v>
      </c>
      <c r="E86" s="185" t="s">
        <v>750</v>
      </c>
      <c r="F86" s="185" t="s">
        <v>750</v>
      </c>
      <c r="G86" s="186">
        <v>19.8</v>
      </c>
      <c r="H86" s="187">
        <v>18</v>
      </c>
      <c r="I86" s="188">
        <v>21</v>
      </c>
      <c r="J86" s="189">
        <v>95.9</v>
      </c>
    </row>
    <row r="87" spans="1:10" ht="75">
      <c r="A87" s="60" t="s">
        <v>1042</v>
      </c>
      <c r="B87" s="60" t="s">
        <v>806</v>
      </c>
      <c r="C87" s="195" t="s">
        <v>807</v>
      </c>
      <c r="D87" s="60" t="s">
        <v>808</v>
      </c>
      <c r="E87" s="185" t="s">
        <v>750</v>
      </c>
      <c r="F87" s="185" t="s">
        <v>750</v>
      </c>
      <c r="G87" s="186">
        <v>60.5</v>
      </c>
      <c r="H87" s="187">
        <v>43.2</v>
      </c>
      <c r="I87" s="188">
        <v>42</v>
      </c>
      <c r="J87" s="189">
        <v>235.2</v>
      </c>
    </row>
    <row r="88" spans="1:10" ht="60">
      <c r="A88" s="60" t="s">
        <v>1043</v>
      </c>
      <c r="B88" s="60" t="s">
        <v>810</v>
      </c>
      <c r="C88" s="195" t="s">
        <v>1044</v>
      </c>
      <c r="D88" s="60" t="s">
        <v>820</v>
      </c>
      <c r="E88" s="185" t="s">
        <v>750</v>
      </c>
      <c r="G88" s="186">
        <v>29.7</v>
      </c>
      <c r="H88" s="187">
        <v>22.8</v>
      </c>
      <c r="I88" s="188">
        <v>17.600000000000001</v>
      </c>
      <c r="J88" s="189">
        <v>106.4</v>
      </c>
    </row>
    <row r="89" spans="1:10" ht="30">
      <c r="A89" s="60" t="s">
        <v>1045</v>
      </c>
      <c r="B89" s="60" t="s">
        <v>818</v>
      </c>
      <c r="C89" s="60" t="s">
        <v>819</v>
      </c>
      <c r="D89" s="60" t="s">
        <v>820</v>
      </c>
      <c r="F89" s="185" t="s">
        <v>750</v>
      </c>
      <c r="G89" s="186" t="s">
        <v>1036</v>
      </c>
      <c r="H89" s="186" t="s">
        <v>1036</v>
      </c>
      <c r="I89" s="186" t="s">
        <v>1036</v>
      </c>
      <c r="J89" s="186" t="s">
        <v>1036</v>
      </c>
    </row>
    <row r="90" spans="1:10" ht="30">
      <c r="A90" s="60" t="s">
        <v>1046</v>
      </c>
      <c r="B90" s="60" t="s">
        <v>1047</v>
      </c>
      <c r="C90" s="60" t="s">
        <v>1048</v>
      </c>
      <c r="D90" s="60" t="s">
        <v>1049</v>
      </c>
      <c r="E90" s="185" t="s">
        <v>750</v>
      </c>
      <c r="F90" s="185"/>
      <c r="G90" s="186">
        <v>23.1</v>
      </c>
      <c r="H90" s="187">
        <v>21.6</v>
      </c>
      <c r="I90" s="188">
        <v>31.5</v>
      </c>
      <c r="J90" s="189">
        <v>99.4</v>
      </c>
    </row>
    <row r="91" spans="1:10">
      <c r="A91" s="60" t="s">
        <v>1050</v>
      </c>
      <c r="B91" s="60" t="s">
        <v>1051</v>
      </c>
      <c r="C91" s="60" t="s">
        <v>1052</v>
      </c>
      <c r="D91" s="60" t="s">
        <v>1053</v>
      </c>
      <c r="E91" s="185" t="s">
        <v>750</v>
      </c>
      <c r="F91" s="185"/>
      <c r="G91" s="186">
        <v>102.3</v>
      </c>
      <c r="H91" s="187">
        <v>240</v>
      </c>
      <c r="I91" s="188" t="s">
        <v>1036</v>
      </c>
      <c r="J91" s="189">
        <v>626.5</v>
      </c>
    </row>
    <row r="92" spans="1:10" ht="17.100000000000001" customHeight="1">
      <c r="A92" s="679" t="s">
        <v>987</v>
      </c>
      <c r="B92" s="679"/>
      <c r="C92" s="679"/>
      <c r="D92" s="679"/>
      <c r="E92" s="679"/>
      <c r="F92" s="679"/>
      <c r="G92" s="679"/>
      <c r="H92" s="679"/>
      <c r="I92" s="679"/>
      <c r="J92" s="679"/>
    </row>
    <row r="93" spans="1:10" ht="30.75">
      <c r="A93" s="60" t="s">
        <v>988</v>
      </c>
      <c r="B93" s="60" t="s">
        <v>799</v>
      </c>
      <c r="C93" s="195" t="s">
        <v>800</v>
      </c>
      <c r="D93" s="60" t="s">
        <v>989</v>
      </c>
      <c r="E93" s="185" t="s">
        <v>750</v>
      </c>
      <c r="F93" s="185" t="s">
        <v>750</v>
      </c>
      <c r="G93" s="186">
        <v>19.8</v>
      </c>
      <c r="H93" s="187">
        <v>21</v>
      </c>
      <c r="I93" s="188">
        <v>21</v>
      </c>
      <c r="J93" s="189">
        <v>95.9</v>
      </c>
    </row>
    <row r="94" spans="1:10" ht="30">
      <c r="A94" s="60" t="s">
        <v>990</v>
      </c>
      <c r="B94" s="195" t="s">
        <v>814</v>
      </c>
      <c r="C94" s="195" t="s">
        <v>815</v>
      </c>
      <c r="D94" s="60" t="s">
        <v>991</v>
      </c>
      <c r="E94" s="185" t="s">
        <v>750</v>
      </c>
      <c r="G94" s="186">
        <v>19.25</v>
      </c>
      <c r="H94" s="187">
        <v>22.8</v>
      </c>
      <c r="I94" s="188">
        <v>22.1</v>
      </c>
      <c r="J94" s="189">
        <v>140</v>
      </c>
    </row>
    <row r="95" spans="1:10" ht="45">
      <c r="A95" s="60" t="s">
        <v>992</v>
      </c>
      <c r="B95" s="60" t="s">
        <v>818</v>
      </c>
      <c r="C95" s="60" t="s">
        <v>819</v>
      </c>
      <c r="D95" s="60" t="s">
        <v>991</v>
      </c>
      <c r="E95" s="185" t="s">
        <v>750</v>
      </c>
      <c r="G95" s="186">
        <v>27.5</v>
      </c>
      <c r="H95" s="187">
        <v>25.8</v>
      </c>
      <c r="I95" s="188">
        <v>31.5</v>
      </c>
      <c r="J95" s="189">
        <v>198.8</v>
      </c>
    </row>
    <row r="96" spans="1:10">
      <c r="A96" s="60" t="s">
        <v>993</v>
      </c>
      <c r="B96" s="60" t="s">
        <v>994</v>
      </c>
      <c r="C96" s="60" t="s">
        <v>995</v>
      </c>
      <c r="E96" s="185" t="s">
        <v>750</v>
      </c>
      <c r="G96" s="186">
        <v>59.4</v>
      </c>
      <c r="H96" s="187">
        <v>26.4</v>
      </c>
      <c r="I96" s="188" t="s">
        <v>1036</v>
      </c>
      <c r="J96" s="189">
        <v>122.5</v>
      </c>
    </row>
    <row r="97" spans="1:10">
      <c r="A97" s="60" t="s">
        <v>996</v>
      </c>
      <c r="B97" s="60" t="s">
        <v>997</v>
      </c>
      <c r="C97" s="60" t="s">
        <v>998</v>
      </c>
      <c r="D97" s="60" t="s">
        <v>999</v>
      </c>
      <c r="E97" s="185" t="s">
        <v>750</v>
      </c>
      <c r="F97" s="185"/>
      <c r="G97" s="186">
        <v>30.8</v>
      </c>
      <c r="H97" s="187">
        <v>17.399999999999999</v>
      </c>
      <c r="I97" s="188" t="s">
        <v>1036</v>
      </c>
      <c r="J97" s="189">
        <v>136.5</v>
      </c>
    </row>
    <row r="98" spans="1:10" ht="30">
      <c r="A98" s="60" t="s">
        <v>1000</v>
      </c>
      <c r="B98" s="60" t="s">
        <v>1001</v>
      </c>
      <c r="C98" s="60" t="s">
        <v>1002</v>
      </c>
      <c r="D98" s="60" t="s">
        <v>1003</v>
      </c>
      <c r="E98" s="185" t="s">
        <v>750</v>
      </c>
      <c r="G98" s="186">
        <v>64.900000000000006</v>
      </c>
      <c r="H98" s="187">
        <v>21.6</v>
      </c>
      <c r="I98" s="188" t="s">
        <v>1036</v>
      </c>
      <c r="J98" s="189">
        <v>136.5</v>
      </c>
    </row>
    <row r="99" spans="1:10" ht="30">
      <c r="A99" s="60" t="s">
        <v>1004</v>
      </c>
      <c r="B99" s="60" t="s">
        <v>1005</v>
      </c>
      <c r="C99" s="60" t="s">
        <v>1006</v>
      </c>
      <c r="E99" s="185" t="s">
        <v>750</v>
      </c>
      <c r="G99" s="186">
        <v>64.900000000000006</v>
      </c>
      <c r="H99" s="187">
        <v>51</v>
      </c>
      <c r="I99" s="188" t="s">
        <v>1036</v>
      </c>
      <c r="J99" s="189">
        <v>192.5</v>
      </c>
    </row>
    <row r="100" spans="1:10" ht="30">
      <c r="A100" s="60" t="s">
        <v>1007</v>
      </c>
      <c r="B100" s="60" t="s">
        <v>1008</v>
      </c>
      <c r="C100" s="60" t="s">
        <v>1009</v>
      </c>
      <c r="D100" s="60" t="s">
        <v>1010</v>
      </c>
      <c r="E100" s="185" t="s">
        <v>750</v>
      </c>
      <c r="G100" s="186">
        <v>40.700000000000003</v>
      </c>
      <c r="H100" s="187" t="s">
        <v>1054</v>
      </c>
      <c r="I100" s="188" t="s">
        <v>1036</v>
      </c>
      <c r="J100" s="189">
        <v>210</v>
      </c>
    </row>
    <row r="101" spans="1:10" ht="30">
      <c r="A101" s="60" t="s">
        <v>1011</v>
      </c>
      <c r="B101" s="60" t="s">
        <v>1012</v>
      </c>
      <c r="C101" s="60" t="s">
        <v>1013</v>
      </c>
      <c r="E101" s="185" t="s">
        <v>750</v>
      </c>
      <c r="F101" s="185"/>
      <c r="G101" s="186" t="s">
        <v>1036</v>
      </c>
      <c r="H101" s="187">
        <v>22.8</v>
      </c>
      <c r="I101" s="188" t="s">
        <v>1036</v>
      </c>
      <c r="J101" s="189">
        <v>101.5</v>
      </c>
    </row>
    <row r="102" spans="1:10" ht="60">
      <c r="A102" s="60" t="s">
        <v>1014</v>
      </c>
      <c r="B102" s="60" t="s">
        <v>1015</v>
      </c>
      <c r="C102" s="60" t="s">
        <v>1016</v>
      </c>
      <c r="E102" s="185" t="s">
        <v>750</v>
      </c>
      <c r="F102" s="185"/>
      <c r="G102" s="186">
        <v>88</v>
      </c>
      <c r="H102" s="187">
        <v>21.6</v>
      </c>
      <c r="I102" s="188" t="s">
        <v>1036</v>
      </c>
      <c r="J102" s="189">
        <v>66.5</v>
      </c>
    </row>
    <row r="103" spans="1:10" ht="30">
      <c r="A103" s="60" t="s">
        <v>1017</v>
      </c>
      <c r="B103" s="60" t="s">
        <v>1018</v>
      </c>
      <c r="C103" s="60" t="s">
        <v>1013</v>
      </c>
      <c r="E103" s="185" t="s">
        <v>750</v>
      </c>
      <c r="F103" s="185"/>
      <c r="G103" s="186">
        <v>17.55</v>
      </c>
      <c r="H103" s="187">
        <v>16.2</v>
      </c>
      <c r="I103" s="188">
        <v>14.9</v>
      </c>
      <c r="J103" s="189">
        <v>99.4</v>
      </c>
    </row>
    <row r="104" spans="1:10" ht="30">
      <c r="A104" s="60" t="s">
        <v>1019</v>
      </c>
      <c r="B104" s="60" t="s">
        <v>1020</v>
      </c>
      <c r="C104" s="195" t="s">
        <v>1021</v>
      </c>
      <c r="E104" s="185" t="s">
        <v>750</v>
      </c>
      <c r="F104" s="185"/>
      <c r="G104" s="186">
        <v>13.2</v>
      </c>
      <c r="H104" s="187">
        <v>24</v>
      </c>
      <c r="I104" s="188">
        <v>34.200000000000003</v>
      </c>
      <c r="J104" s="189">
        <v>128.80000000000001</v>
      </c>
    </row>
    <row r="105" spans="1:10">
      <c r="A105" s="679" t="s">
        <v>1055</v>
      </c>
      <c r="B105" s="679"/>
      <c r="C105" s="679"/>
      <c r="D105" s="679"/>
      <c r="E105" s="679"/>
      <c r="F105" s="679"/>
      <c r="G105" s="679"/>
      <c r="H105" s="679"/>
      <c r="I105" s="679"/>
      <c r="J105" s="679"/>
    </row>
    <row r="106" spans="1:10">
      <c r="A106" s="60" t="s">
        <v>1056</v>
      </c>
      <c r="B106" s="60" t="s">
        <v>1057</v>
      </c>
      <c r="C106" s="60" t="s">
        <v>1058</v>
      </c>
      <c r="E106" s="185" t="s">
        <v>750</v>
      </c>
      <c r="G106" s="186" t="s">
        <v>1036</v>
      </c>
      <c r="H106" s="187">
        <v>26.4</v>
      </c>
      <c r="I106" s="188" t="s">
        <v>1036</v>
      </c>
      <c r="J106" s="189">
        <v>122.5</v>
      </c>
    </row>
    <row r="107" spans="1:10">
      <c r="A107" s="60" t="s">
        <v>1059</v>
      </c>
      <c r="B107" s="60" t="s">
        <v>997</v>
      </c>
      <c r="C107" s="60" t="s">
        <v>1060</v>
      </c>
      <c r="E107" s="185" t="s">
        <v>750</v>
      </c>
      <c r="F107" s="185"/>
      <c r="G107" s="186">
        <v>30.8</v>
      </c>
      <c r="H107" s="187">
        <v>17.399999999999999</v>
      </c>
      <c r="I107" s="188" t="s">
        <v>1036</v>
      </c>
      <c r="J107" s="189">
        <v>136.5</v>
      </c>
    </row>
    <row r="108" spans="1:10" ht="60">
      <c r="A108" s="60" t="s">
        <v>1061</v>
      </c>
      <c r="B108" s="60" t="s">
        <v>1062</v>
      </c>
      <c r="C108" s="60" t="s">
        <v>1063</v>
      </c>
      <c r="D108" s="60" t="s">
        <v>1064</v>
      </c>
      <c r="E108" s="185"/>
      <c r="G108" s="186">
        <v>64.900000000000006</v>
      </c>
      <c r="H108" s="187">
        <v>21.6</v>
      </c>
      <c r="I108" s="188" t="s">
        <v>1036</v>
      </c>
      <c r="J108" s="189">
        <v>136.5</v>
      </c>
    </row>
    <row r="109" spans="1:10" ht="30">
      <c r="A109" s="60" t="s">
        <v>1065</v>
      </c>
      <c r="B109" s="60" t="s">
        <v>1005</v>
      </c>
      <c r="C109" s="60" t="s">
        <v>1066</v>
      </c>
      <c r="E109" s="185"/>
      <c r="G109" s="186">
        <v>64.900000000000006</v>
      </c>
      <c r="H109" s="187">
        <v>51</v>
      </c>
      <c r="I109" s="188" t="s">
        <v>1036</v>
      </c>
      <c r="J109" s="189">
        <v>192.5</v>
      </c>
    </row>
    <row r="110" spans="1:10" ht="30">
      <c r="A110" s="60" t="s">
        <v>1067</v>
      </c>
      <c r="B110" s="60" t="s">
        <v>1012</v>
      </c>
      <c r="C110" s="60" t="s">
        <v>1013</v>
      </c>
      <c r="E110" s="185"/>
      <c r="F110" s="185"/>
      <c r="G110" s="186" t="s">
        <v>1036</v>
      </c>
      <c r="H110" s="187">
        <v>22.8</v>
      </c>
      <c r="I110" s="188" t="s">
        <v>1036</v>
      </c>
      <c r="J110" s="189">
        <v>101.5</v>
      </c>
    </row>
    <row r="111" spans="1:10" ht="60">
      <c r="A111" s="60" t="s">
        <v>1068</v>
      </c>
      <c r="B111" s="60" t="s">
        <v>1015</v>
      </c>
      <c r="C111" s="60" t="s">
        <v>1016</v>
      </c>
      <c r="E111" s="185" t="s">
        <v>750</v>
      </c>
      <c r="F111" s="185"/>
      <c r="G111" s="186">
        <v>88</v>
      </c>
      <c r="H111" s="187">
        <v>21.6</v>
      </c>
      <c r="I111" s="188" t="s">
        <v>1036</v>
      </c>
      <c r="J111" s="189">
        <v>66.5</v>
      </c>
    </row>
    <row r="112" spans="1:10" ht="30">
      <c r="A112" s="60" t="s">
        <v>1069</v>
      </c>
      <c r="B112" s="60" t="s">
        <v>1018</v>
      </c>
      <c r="C112" s="60" t="s">
        <v>1013</v>
      </c>
      <c r="E112" s="185" t="s">
        <v>750</v>
      </c>
      <c r="F112" s="185"/>
      <c r="G112" s="186">
        <v>17.55</v>
      </c>
      <c r="H112" s="187">
        <v>16.2</v>
      </c>
      <c r="I112" s="188">
        <v>14.9</v>
      </c>
      <c r="J112" s="189">
        <v>99.4</v>
      </c>
    </row>
    <row r="113" spans="1:10" ht="30">
      <c r="A113" s="60" t="s">
        <v>1070</v>
      </c>
      <c r="B113" s="60" t="s">
        <v>1020</v>
      </c>
      <c r="C113" s="195" t="s">
        <v>1021</v>
      </c>
      <c r="E113" s="185" t="s">
        <v>750</v>
      </c>
      <c r="F113" s="185"/>
      <c r="G113" s="186">
        <v>13.2</v>
      </c>
      <c r="H113" s="187">
        <v>24</v>
      </c>
      <c r="I113" s="188">
        <v>34.200000000000003</v>
      </c>
      <c r="J113" s="189">
        <v>128.80000000000001</v>
      </c>
    </row>
    <row r="114" spans="1:10">
      <c r="A114" s="679" t="s">
        <v>1071</v>
      </c>
      <c r="B114" s="679"/>
      <c r="C114" s="679"/>
      <c r="D114" s="679"/>
      <c r="E114" s="679"/>
      <c r="F114" s="679"/>
      <c r="G114" s="679"/>
      <c r="H114" s="679"/>
      <c r="I114" s="679"/>
      <c r="J114" s="679"/>
    </row>
    <row r="115" spans="1:10" ht="45">
      <c r="A115" s="60" t="s">
        <v>1072</v>
      </c>
      <c r="B115" s="60" t="s">
        <v>1073</v>
      </c>
      <c r="C115" s="60" t="s">
        <v>1074</v>
      </c>
      <c r="D115" s="60" t="s">
        <v>1075</v>
      </c>
      <c r="G115" s="186">
        <v>64.900000000000006</v>
      </c>
      <c r="H115" s="187">
        <v>17.399999999999999</v>
      </c>
      <c r="I115" s="188" t="s">
        <v>1036</v>
      </c>
      <c r="J115" s="189">
        <v>136.5</v>
      </c>
    </row>
    <row r="116" spans="1:10" ht="45">
      <c r="A116" s="60" t="s">
        <v>1076</v>
      </c>
      <c r="B116" s="60" t="s">
        <v>1077</v>
      </c>
      <c r="C116" s="60" t="s">
        <v>1078</v>
      </c>
      <c r="D116" s="60" t="s">
        <v>1079</v>
      </c>
      <c r="G116" s="186">
        <v>64.900000000000006</v>
      </c>
      <c r="H116" s="187">
        <v>21.6</v>
      </c>
      <c r="I116" s="188" t="s">
        <v>1036</v>
      </c>
      <c r="J116" s="189">
        <v>136.5</v>
      </c>
    </row>
    <row r="117" spans="1:10" ht="60">
      <c r="A117" s="60" t="s">
        <v>1080</v>
      </c>
      <c r="B117" s="60" t="s">
        <v>1081</v>
      </c>
      <c r="C117" s="60" t="s">
        <v>1082</v>
      </c>
      <c r="D117" s="60" t="s">
        <v>1083</v>
      </c>
      <c r="G117" s="186" t="s">
        <v>1038</v>
      </c>
      <c r="H117" s="186" t="s">
        <v>1038</v>
      </c>
      <c r="I117" s="188" t="s">
        <v>1036</v>
      </c>
      <c r="J117" s="189">
        <v>600</v>
      </c>
    </row>
    <row r="118" spans="1:10" ht="30">
      <c r="A118" s="60" t="s">
        <v>1084</v>
      </c>
      <c r="B118" s="60" t="s">
        <v>1085</v>
      </c>
      <c r="C118" s="60" t="s">
        <v>1086</v>
      </c>
      <c r="G118" s="186">
        <v>64.900000000000006</v>
      </c>
      <c r="H118" s="187">
        <v>21.6</v>
      </c>
      <c r="I118" s="188" t="s">
        <v>1036</v>
      </c>
      <c r="J118" s="189">
        <v>136.5</v>
      </c>
    </row>
    <row r="119" spans="1:10">
      <c r="A119" s="679" t="s">
        <v>1087</v>
      </c>
      <c r="B119" s="679"/>
      <c r="C119" s="679"/>
      <c r="D119" s="679"/>
      <c r="E119" s="679"/>
      <c r="F119" s="679"/>
      <c r="G119" s="679"/>
      <c r="H119" s="679"/>
      <c r="I119" s="679"/>
      <c r="J119" s="679"/>
    </row>
    <row r="120" spans="1:10" ht="270">
      <c r="A120" s="60" t="s">
        <v>1088</v>
      </c>
      <c r="B120" s="60" t="s">
        <v>1089</v>
      </c>
      <c r="C120" s="60" t="s">
        <v>1090</v>
      </c>
      <c r="G120" s="188" t="s">
        <v>1036</v>
      </c>
      <c r="H120" s="188" t="s">
        <v>1036</v>
      </c>
      <c r="I120" s="188" t="s">
        <v>1036</v>
      </c>
      <c r="J120" s="188" t="s">
        <v>1036</v>
      </c>
    </row>
    <row r="121" spans="1:10" ht="60">
      <c r="A121" s="60" t="s">
        <v>1091</v>
      </c>
      <c r="B121" s="60" t="s">
        <v>1092</v>
      </c>
      <c r="C121" s="60" t="s">
        <v>1093</v>
      </c>
      <c r="G121" s="188" t="s">
        <v>1036</v>
      </c>
      <c r="H121" s="188" t="s">
        <v>1036</v>
      </c>
      <c r="I121" s="188" t="s">
        <v>1036</v>
      </c>
      <c r="J121" s="188" t="s">
        <v>1036</v>
      </c>
    </row>
    <row r="122" spans="1:10" ht="45">
      <c r="A122" s="60" t="s">
        <v>1094</v>
      </c>
      <c r="B122" s="60" t="s">
        <v>1095</v>
      </c>
      <c r="C122" s="60" t="s">
        <v>1096</v>
      </c>
      <c r="G122" s="188" t="s">
        <v>1036</v>
      </c>
      <c r="H122" s="188" t="s">
        <v>1036</v>
      </c>
      <c r="I122" s="188" t="s">
        <v>1036</v>
      </c>
      <c r="J122" s="188" t="s">
        <v>1036</v>
      </c>
    </row>
    <row r="123" spans="1:10" ht="75">
      <c r="A123" s="60" t="s">
        <v>1097</v>
      </c>
      <c r="B123" s="60" t="s">
        <v>1095</v>
      </c>
      <c r="C123" s="60" t="s">
        <v>1098</v>
      </c>
      <c r="G123" s="188" t="s">
        <v>1036</v>
      </c>
      <c r="H123" s="188" t="s">
        <v>1036</v>
      </c>
      <c r="I123" s="188" t="s">
        <v>1036</v>
      </c>
      <c r="J123" s="188" t="s">
        <v>1036</v>
      </c>
    </row>
    <row r="124" spans="1:10" ht="90">
      <c r="A124" s="60" t="s">
        <v>1099</v>
      </c>
      <c r="B124" s="60" t="s">
        <v>1100</v>
      </c>
      <c r="C124" s="60" t="s">
        <v>1101</v>
      </c>
      <c r="G124" s="188" t="s">
        <v>1036</v>
      </c>
      <c r="H124" s="188" t="s">
        <v>1036</v>
      </c>
      <c r="I124" s="188" t="s">
        <v>1036</v>
      </c>
      <c r="J124" s="188" t="s">
        <v>1036</v>
      </c>
    </row>
    <row r="125" spans="1:10" ht="45">
      <c r="A125" s="60" t="s">
        <v>1102</v>
      </c>
      <c r="B125" s="60" t="s">
        <v>1095</v>
      </c>
      <c r="C125" s="60" t="s">
        <v>1103</v>
      </c>
      <c r="G125" s="188" t="s">
        <v>1036</v>
      </c>
      <c r="H125" s="188" t="s">
        <v>1036</v>
      </c>
      <c r="I125" s="188" t="s">
        <v>1036</v>
      </c>
      <c r="J125" s="188" t="s">
        <v>1036</v>
      </c>
    </row>
    <row r="126" spans="1:10" ht="60">
      <c r="A126" s="60" t="s">
        <v>1104</v>
      </c>
      <c r="B126" s="60" t="s">
        <v>1095</v>
      </c>
      <c r="C126" s="60" t="s">
        <v>1105</v>
      </c>
      <c r="G126" s="188" t="s">
        <v>1036</v>
      </c>
      <c r="H126" s="188" t="s">
        <v>1036</v>
      </c>
      <c r="I126" s="188" t="s">
        <v>1036</v>
      </c>
      <c r="J126" s="188" t="s">
        <v>1036</v>
      </c>
    </row>
    <row r="127" spans="1:10" ht="105">
      <c r="A127" s="60" t="s">
        <v>1106</v>
      </c>
      <c r="B127" s="60" t="s">
        <v>1107</v>
      </c>
      <c r="C127" s="60" t="s">
        <v>1108</v>
      </c>
      <c r="G127" s="188" t="s">
        <v>1036</v>
      </c>
      <c r="H127" s="188" t="s">
        <v>1036</v>
      </c>
      <c r="I127" s="188" t="s">
        <v>1036</v>
      </c>
      <c r="J127" s="188" t="s">
        <v>1036</v>
      </c>
    </row>
    <row r="128" spans="1:10" ht="90">
      <c r="A128" s="60" t="s">
        <v>1109</v>
      </c>
      <c r="B128" s="60" t="s">
        <v>1110</v>
      </c>
      <c r="C128" s="60" t="s">
        <v>1111</v>
      </c>
      <c r="G128" s="188" t="s">
        <v>1036</v>
      </c>
      <c r="H128" s="188" t="s">
        <v>1036</v>
      </c>
      <c r="I128" s="188" t="s">
        <v>1036</v>
      </c>
      <c r="J128" s="188" t="s">
        <v>1036</v>
      </c>
    </row>
    <row r="129" spans="1:10" ht="30.75">
      <c r="A129" s="60" t="s">
        <v>1112</v>
      </c>
      <c r="B129" s="60" t="s">
        <v>1113</v>
      </c>
      <c r="C129" s="60" t="s">
        <v>1114</v>
      </c>
      <c r="G129" s="188" t="s">
        <v>1036</v>
      </c>
      <c r="H129" s="188" t="s">
        <v>1036</v>
      </c>
      <c r="I129" s="188" t="s">
        <v>1036</v>
      </c>
      <c r="J129" s="188" t="s">
        <v>1036</v>
      </c>
    </row>
    <row r="130" spans="1:10">
      <c r="A130" s="679" t="s">
        <v>1115</v>
      </c>
      <c r="B130" s="679"/>
      <c r="C130" s="679"/>
      <c r="D130" s="679"/>
      <c r="E130" s="679"/>
      <c r="F130" s="679"/>
      <c r="G130" s="679"/>
      <c r="H130" s="679"/>
      <c r="I130" s="679"/>
      <c r="J130" s="679"/>
    </row>
    <row r="131" spans="1:10" ht="96">
      <c r="A131" s="200" t="s">
        <v>1116</v>
      </c>
      <c r="B131" s="200" t="s">
        <v>1095</v>
      </c>
      <c r="C131" s="200" t="s">
        <v>1117</v>
      </c>
      <c r="G131" s="188" t="s">
        <v>1036</v>
      </c>
      <c r="H131" s="188" t="s">
        <v>1036</v>
      </c>
      <c r="I131" s="188" t="s">
        <v>1036</v>
      </c>
      <c r="J131" s="188" t="s">
        <v>1036</v>
      </c>
    </row>
    <row r="132" spans="1:10">
      <c r="A132" s="200" t="s">
        <v>1118</v>
      </c>
      <c r="B132" s="681" t="s">
        <v>1119</v>
      </c>
      <c r="C132" s="681" t="s">
        <v>1120</v>
      </c>
      <c r="G132" s="188" t="s">
        <v>1036</v>
      </c>
      <c r="H132" s="188" t="s">
        <v>1036</v>
      </c>
      <c r="I132" s="188" t="s">
        <v>1036</v>
      </c>
      <c r="J132" s="188" t="s">
        <v>1036</v>
      </c>
    </row>
    <row r="133" spans="1:10">
      <c r="A133" s="200" t="s">
        <v>1121</v>
      </c>
      <c r="B133" s="681"/>
      <c r="C133" s="681"/>
      <c r="G133" s="188" t="s">
        <v>1036</v>
      </c>
      <c r="H133" s="188" t="s">
        <v>1036</v>
      </c>
      <c r="I133" s="188" t="s">
        <v>1036</v>
      </c>
      <c r="J133" s="188" t="s">
        <v>1036</v>
      </c>
    </row>
    <row r="134" spans="1:10" ht="24">
      <c r="A134" s="200" t="s">
        <v>1122</v>
      </c>
      <c r="B134" s="200" t="s">
        <v>1095</v>
      </c>
      <c r="C134" s="200" t="s">
        <v>1123</v>
      </c>
      <c r="G134" s="188" t="s">
        <v>1036</v>
      </c>
      <c r="H134" s="188" t="s">
        <v>1036</v>
      </c>
      <c r="I134" s="188" t="s">
        <v>1036</v>
      </c>
      <c r="J134" s="188" t="s">
        <v>1036</v>
      </c>
    </row>
    <row r="135" spans="1:10">
      <c r="A135" s="679" t="s">
        <v>1124</v>
      </c>
      <c r="B135" s="679"/>
      <c r="C135" s="679"/>
      <c r="D135" s="679"/>
      <c r="E135" s="679"/>
      <c r="F135" s="679"/>
      <c r="G135" s="679"/>
      <c r="H135" s="679"/>
      <c r="I135" s="679"/>
      <c r="J135" s="679"/>
    </row>
    <row r="136" spans="1:10" ht="75">
      <c r="A136" s="201" t="s">
        <v>1125</v>
      </c>
      <c r="B136" s="60" t="s">
        <v>1126</v>
      </c>
      <c r="C136" s="60" t="s">
        <v>1127</v>
      </c>
      <c r="G136" s="188" t="s">
        <v>1036</v>
      </c>
      <c r="H136" s="188" t="s">
        <v>1036</v>
      </c>
      <c r="I136" s="188" t="s">
        <v>1036</v>
      </c>
      <c r="J136" s="188" t="s">
        <v>1036</v>
      </c>
    </row>
    <row r="137" spans="1:10" ht="270">
      <c r="A137" s="60" t="s">
        <v>1128</v>
      </c>
      <c r="B137" s="60" t="s">
        <v>1129</v>
      </c>
      <c r="C137" s="60" t="s">
        <v>1130</v>
      </c>
      <c r="G137" s="188" t="s">
        <v>1036</v>
      </c>
      <c r="H137" s="188" t="s">
        <v>1036</v>
      </c>
      <c r="I137" s="188" t="s">
        <v>1036</v>
      </c>
      <c r="J137" s="188" t="s">
        <v>1036</v>
      </c>
    </row>
    <row r="138" spans="1:10" ht="45">
      <c r="A138" s="60" t="s">
        <v>1131</v>
      </c>
      <c r="B138" s="60" t="s">
        <v>1132</v>
      </c>
      <c r="C138" s="60" t="s">
        <v>1133</v>
      </c>
      <c r="G138" s="188" t="s">
        <v>1036</v>
      </c>
      <c r="H138" s="188" t="s">
        <v>1036</v>
      </c>
      <c r="I138" s="188" t="s">
        <v>1036</v>
      </c>
      <c r="J138" s="188" t="s">
        <v>1036</v>
      </c>
    </row>
    <row r="139" spans="1:10">
      <c r="A139" s="679" t="s">
        <v>1134</v>
      </c>
      <c r="B139" s="679"/>
      <c r="C139" s="679"/>
      <c r="D139" s="679"/>
      <c r="E139" s="679"/>
      <c r="F139" s="679"/>
      <c r="G139" s="679"/>
      <c r="H139" s="679"/>
      <c r="I139" s="679"/>
      <c r="J139" s="679"/>
    </row>
    <row r="140" spans="1:10" ht="30">
      <c r="A140" s="60" t="s">
        <v>1135</v>
      </c>
      <c r="B140" s="60" t="s">
        <v>802</v>
      </c>
      <c r="C140" s="60" t="s">
        <v>1136</v>
      </c>
      <c r="E140" s="185" t="s">
        <v>750</v>
      </c>
      <c r="F140" s="185"/>
      <c r="G140" s="188" t="s">
        <v>1036</v>
      </c>
      <c r="H140" s="188" t="s">
        <v>1036</v>
      </c>
      <c r="I140" s="188" t="s">
        <v>1036</v>
      </c>
      <c r="J140" s="188" t="s">
        <v>1036</v>
      </c>
    </row>
    <row r="141" spans="1:10" ht="30">
      <c r="A141" s="60" t="s">
        <v>1137</v>
      </c>
      <c r="B141" s="60" t="s">
        <v>1138</v>
      </c>
      <c r="C141" s="60" t="s">
        <v>1139</v>
      </c>
      <c r="D141" s="60" t="s">
        <v>1140</v>
      </c>
      <c r="E141" s="185" t="s">
        <v>750</v>
      </c>
      <c r="F141" s="185"/>
      <c r="G141" s="188" t="s">
        <v>1036</v>
      </c>
      <c r="H141" s="188" t="s">
        <v>1036</v>
      </c>
      <c r="I141" s="188" t="s">
        <v>1036</v>
      </c>
      <c r="J141" s="188" t="s">
        <v>1036</v>
      </c>
    </row>
    <row r="142" spans="1:10" ht="45">
      <c r="A142" s="60" t="s">
        <v>1141</v>
      </c>
      <c r="B142" s="60" t="s">
        <v>1142</v>
      </c>
      <c r="C142" s="60" t="s">
        <v>1139</v>
      </c>
      <c r="D142" s="60" t="s">
        <v>1140</v>
      </c>
      <c r="E142" s="185" t="s">
        <v>750</v>
      </c>
      <c r="F142" s="185"/>
      <c r="G142" s="188" t="s">
        <v>1036</v>
      </c>
      <c r="H142" s="188" t="s">
        <v>1036</v>
      </c>
      <c r="I142" s="188" t="s">
        <v>1036</v>
      </c>
      <c r="J142" s="188" t="s">
        <v>1036</v>
      </c>
    </row>
    <row r="143" spans="1:10" ht="105">
      <c r="A143" s="60" t="s">
        <v>1143</v>
      </c>
      <c r="B143" s="60" t="s">
        <v>1144</v>
      </c>
      <c r="C143" s="60" t="s">
        <v>1145</v>
      </c>
      <c r="D143" s="60" t="s">
        <v>1146</v>
      </c>
      <c r="E143" s="185" t="s">
        <v>750</v>
      </c>
      <c r="F143" s="185"/>
      <c r="G143" s="188" t="s">
        <v>1036</v>
      </c>
      <c r="H143" s="188" t="s">
        <v>1036</v>
      </c>
      <c r="I143" s="188" t="s">
        <v>1036</v>
      </c>
      <c r="J143" s="188" t="s">
        <v>1036</v>
      </c>
    </row>
    <row r="144" spans="1:10" ht="45">
      <c r="A144" s="60" t="s">
        <v>1147</v>
      </c>
      <c r="B144" s="60" t="s">
        <v>1148</v>
      </c>
      <c r="C144" s="60" t="s">
        <v>1149</v>
      </c>
      <c r="D144" s="60" t="s">
        <v>1150</v>
      </c>
      <c r="E144" s="185" t="s">
        <v>750</v>
      </c>
      <c r="F144" s="185"/>
      <c r="G144" s="188" t="s">
        <v>1036</v>
      </c>
      <c r="H144" s="188" t="s">
        <v>1036</v>
      </c>
      <c r="I144" s="188" t="s">
        <v>1036</v>
      </c>
      <c r="J144" s="188" t="s">
        <v>1036</v>
      </c>
    </row>
    <row r="145" spans="1:10" ht="30">
      <c r="A145" s="60" t="s">
        <v>1151</v>
      </c>
      <c r="B145" s="60" t="s">
        <v>1152</v>
      </c>
      <c r="C145" s="60" t="s">
        <v>1153</v>
      </c>
      <c r="D145" s="60" t="s">
        <v>1150</v>
      </c>
      <c r="E145" s="185" t="s">
        <v>750</v>
      </c>
      <c r="F145" s="185"/>
      <c r="G145" s="188" t="s">
        <v>1036</v>
      </c>
      <c r="H145" s="188" t="s">
        <v>1036</v>
      </c>
      <c r="I145" s="188" t="s">
        <v>1036</v>
      </c>
      <c r="J145" s="188" t="s">
        <v>1036</v>
      </c>
    </row>
    <row r="146" spans="1:10" ht="30">
      <c r="A146" s="60" t="s">
        <v>1154</v>
      </c>
      <c r="B146" s="60" t="s">
        <v>1155</v>
      </c>
      <c r="C146" s="60" t="s">
        <v>1153</v>
      </c>
      <c r="E146" s="185" t="s">
        <v>750</v>
      </c>
      <c r="F146" s="185"/>
      <c r="G146" s="188" t="s">
        <v>1036</v>
      </c>
      <c r="H146" s="188" t="s">
        <v>1036</v>
      </c>
      <c r="I146" s="188" t="s">
        <v>1036</v>
      </c>
      <c r="J146" s="188" t="s">
        <v>1036</v>
      </c>
    </row>
    <row r="147" spans="1:10">
      <c r="A147" s="60" t="s">
        <v>1156</v>
      </c>
      <c r="B147" s="60" t="s">
        <v>1157</v>
      </c>
      <c r="C147" s="60" t="s">
        <v>1153</v>
      </c>
      <c r="D147" s="60" t="s">
        <v>1158</v>
      </c>
      <c r="E147" s="185" t="s">
        <v>750</v>
      </c>
      <c r="F147" s="185"/>
      <c r="G147" s="188" t="s">
        <v>1036</v>
      </c>
      <c r="H147" s="188" t="s">
        <v>1036</v>
      </c>
      <c r="I147" s="188" t="s">
        <v>1036</v>
      </c>
      <c r="J147" s="188" t="s">
        <v>1036</v>
      </c>
    </row>
    <row r="148" spans="1:10">
      <c r="A148" s="60" t="s">
        <v>1159</v>
      </c>
      <c r="B148" s="60" t="s">
        <v>1160</v>
      </c>
      <c r="C148" s="60" t="s">
        <v>1153</v>
      </c>
      <c r="D148" s="60" t="s">
        <v>1161</v>
      </c>
      <c r="E148" s="185" t="s">
        <v>750</v>
      </c>
      <c r="F148" s="185"/>
      <c r="G148" s="188" t="s">
        <v>1036</v>
      </c>
      <c r="H148" s="188" t="s">
        <v>1036</v>
      </c>
      <c r="I148" s="188" t="s">
        <v>1036</v>
      </c>
      <c r="J148" s="188" t="s">
        <v>1036</v>
      </c>
    </row>
    <row r="149" spans="1:10">
      <c r="A149" s="60" t="s">
        <v>1162</v>
      </c>
      <c r="B149" s="60" t="s">
        <v>1163</v>
      </c>
      <c r="C149" s="60" t="s">
        <v>1153</v>
      </c>
      <c r="D149" s="60" t="s">
        <v>1164</v>
      </c>
      <c r="E149" s="185" t="s">
        <v>750</v>
      </c>
      <c r="F149" s="185"/>
      <c r="G149" s="188" t="s">
        <v>1036</v>
      </c>
      <c r="H149" s="188" t="s">
        <v>1036</v>
      </c>
      <c r="I149" s="188" t="s">
        <v>1036</v>
      </c>
      <c r="J149" s="188" t="s">
        <v>1036</v>
      </c>
    </row>
    <row r="150" spans="1:10">
      <c r="A150" s="60" t="s">
        <v>1165</v>
      </c>
      <c r="B150" s="60" t="s">
        <v>1166</v>
      </c>
      <c r="C150" s="60" t="s">
        <v>1153</v>
      </c>
      <c r="D150" s="60" t="s">
        <v>1167</v>
      </c>
      <c r="E150" s="185" t="s">
        <v>750</v>
      </c>
      <c r="F150" s="185"/>
      <c r="G150" s="188" t="s">
        <v>1036</v>
      </c>
      <c r="H150" s="188" t="s">
        <v>1036</v>
      </c>
      <c r="I150" s="188" t="s">
        <v>1036</v>
      </c>
      <c r="J150" s="188" t="s">
        <v>1036</v>
      </c>
    </row>
    <row r="151" spans="1:10">
      <c r="A151" s="60" t="s">
        <v>1168</v>
      </c>
      <c r="B151" s="60" t="s">
        <v>1169</v>
      </c>
      <c r="C151" s="60" t="s">
        <v>1153</v>
      </c>
      <c r="D151" s="60" t="s">
        <v>1167</v>
      </c>
      <c r="E151" s="185" t="s">
        <v>750</v>
      </c>
      <c r="F151" s="185"/>
      <c r="G151" s="188" t="s">
        <v>1036</v>
      </c>
      <c r="H151" s="188" t="s">
        <v>1036</v>
      </c>
      <c r="I151" s="188" t="s">
        <v>1036</v>
      </c>
      <c r="J151" s="188" t="s">
        <v>1036</v>
      </c>
    </row>
    <row r="152" spans="1:10">
      <c r="A152" s="60" t="s">
        <v>1170</v>
      </c>
      <c r="B152" s="60" t="s">
        <v>1171</v>
      </c>
      <c r="C152" s="60" t="s">
        <v>1153</v>
      </c>
      <c r="D152" s="60" t="s">
        <v>1172</v>
      </c>
      <c r="E152" s="185" t="s">
        <v>750</v>
      </c>
      <c r="F152" s="185"/>
      <c r="G152" s="188" t="s">
        <v>1036</v>
      </c>
      <c r="H152" s="188" t="s">
        <v>1036</v>
      </c>
      <c r="I152" s="188" t="s">
        <v>1036</v>
      </c>
      <c r="J152" s="188" t="s">
        <v>1036</v>
      </c>
    </row>
    <row r="153" spans="1:10" ht="30">
      <c r="A153" s="60" t="s">
        <v>1173</v>
      </c>
      <c r="B153" s="60" t="s">
        <v>1174</v>
      </c>
      <c r="C153" s="60" t="s">
        <v>1153</v>
      </c>
      <c r="D153" s="60" t="s">
        <v>1175</v>
      </c>
      <c r="E153" s="185" t="s">
        <v>750</v>
      </c>
      <c r="F153" s="185"/>
      <c r="G153" s="188" t="s">
        <v>1036</v>
      </c>
      <c r="H153" s="188" t="s">
        <v>1036</v>
      </c>
      <c r="I153" s="188" t="s">
        <v>1036</v>
      </c>
      <c r="J153" s="188" t="s">
        <v>1036</v>
      </c>
    </row>
    <row r="154" spans="1:10" ht="30">
      <c r="A154" s="60" t="s">
        <v>1176</v>
      </c>
      <c r="B154" s="60" t="s">
        <v>1177</v>
      </c>
      <c r="C154" s="60" t="s">
        <v>1178</v>
      </c>
      <c r="E154" s="185" t="s">
        <v>750</v>
      </c>
      <c r="F154" s="185"/>
      <c r="G154" s="188" t="s">
        <v>1036</v>
      </c>
      <c r="H154" s="188" t="s">
        <v>1036</v>
      </c>
      <c r="I154" s="188" t="s">
        <v>1036</v>
      </c>
      <c r="J154" s="188" t="s">
        <v>1036</v>
      </c>
    </row>
    <row r="155" spans="1:10" ht="30">
      <c r="A155" s="60" t="s">
        <v>1179</v>
      </c>
      <c r="B155" s="60" t="s">
        <v>1180</v>
      </c>
      <c r="C155" s="60" t="s">
        <v>1178</v>
      </c>
      <c r="E155" s="185" t="s">
        <v>750</v>
      </c>
      <c r="F155" s="185"/>
      <c r="G155" s="188" t="s">
        <v>1036</v>
      </c>
      <c r="H155" s="188" t="s">
        <v>1036</v>
      </c>
      <c r="I155" s="188" t="s">
        <v>1036</v>
      </c>
      <c r="J155" s="188" t="s">
        <v>1036</v>
      </c>
    </row>
  </sheetData>
  <mergeCells count="16">
    <mergeCell ref="B132:B133"/>
    <mergeCell ref="C132:C133"/>
    <mergeCell ref="A135:J135"/>
    <mergeCell ref="A139:J139"/>
    <mergeCell ref="A92:J92"/>
    <mergeCell ref="A105:J105"/>
    <mergeCell ref="A114:J114"/>
    <mergeCell ref="A119:J119"/>
    <mergeCell ref="A130:J130"/>
    <mergeCell ref="A80:J80"/>
    <mergeCell ref="A85:J85"/>
    <mergeCell ref="A2:F2"/>
    <mergeCell ref="A19:F19"/>
    <mergeCell ref="A42:J42"/>
    <mergeCell ref="A57:J57"/>
    <mergeCell ref="A71:J71"/>
  </mergeCells>
  <pageMargins left="0.7" right="0.7" top="0.75" bottom="0.75" header="0.3" footer="0.3"/>
  <pageSetup paperSize="9" scale="45" orientation="portrait" verticalDpi="0" r:id="rId1"/>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D1224-06B3-D143-A004-F65C61CF2C9C}">
  <sheetPr codeName="Sheet9">
    <tabColor theme="3" tint="0.79998168889431442"/>
  </sheetPr>
  <dimension ref="A1:L28"/>
  <sheetViews>
    <sheetView view="pageBreakPreview" zoomScaleNormal="85" zoomScaleSheetLayoutView="100" workbookViewId="0">
      <selection activeCell="A5" sqref="A5:L25"/>
    </sheetView>
  </sheetViews>
  <sheetFormatPr defaultColWidth="11.42578125" defaultRowHeight="15"/>
  <cols>
    <col min="1" max="1" width="15.140625" customWidth="1"/>
    <col min="2" max="2" width="14.42578125" customWidth="1"/>
    <col min="3" max="3" width="8.85546875" customWidth="1"/>
    <col min="4" max="4" width="18.140625" customWidth="1"/>
    <col min="5" max="5" width="14" customWidth="1"/>
    <col min="6" max="7" width="8.85546875" customWidth="1"/>
    <col min="8" max="8" width="10.140625" customWidth="1"/>
    <col min="9" max="9" width="14.42578125" customWidth="1"/>
    <col min="10" max="10" width="21.42578125" customWidth="1"/>
    <col min="11" max="255" width="8.85546875" customWidth="1"/>
  </cols>
  <sheetData>
    <row r="1" spans="1:12" ht="48" customHeight="1" thickBot="1">
      <c r="A1" s="253" t="s">
        <v>40</v>
      </c>
      <c r="B1" s="254"/>
      <c r="C1" s="254"/>
      <c r="D1" s="254"/>
      <c r="E1" s="254"/>
      <c r="F1" s="254"/>
      <c r="G1" s="254"/>
      <c r="H1" s="254"/>
      <c r="I1" s="254"/>
      <c r="J1" s="254"/>
      <c r="K1" s="254"/>
      <c r="L1" s="255"/>
    </row>
    <row r="2" spans="1:12" s="7" customFormat="1" ht="22.5" customHeight="1">
      <c r="A2" s="33" t="s">
        <v>1</v>
      </c>
      <c r="B2" s="307" t="str">
        <f>'SIZE SPEC'!C2</f>
        <v>LS RETRO FOOTBALL TOP</v>
      </c>
      <c r="C2" s="308"/>
      <c r="D2" s="309"/>
      <c r="E2" s="108" t="s">
        <v>2</v>
      </c>
      <c r="F2" s="310" t="str">
        <f>'SIZE SPEC'!E4</f>
        <v>XXS-4XL</v>
      </c>
      <c r="G2" s="311"/>
      <c r="H2" s="312"/>
      <c r="I2" s="108" t="s">
        <v>41</v>
      </c>
      <c r="J2" s="313"/>
      <c r="K2" s="314"/>
      <c r="L2" s="315"/>
    </row>
    <row r="3" spans="1:12" s="7" customFormat="1" ht="22.5" customHeight="1">
      <c r="A3" s="28" t="s">
        <v>3</v>
      </c>
      <c r="B3" s="316" t="str">
        <f>'SIZE SPEC'!C4</f>
        <v>TBC</v>
      </c>
      <c r="C3" s="317"/>
      <c r="D3" s="318"/>
      <c r="E3" s="109" t="s">
        <v>4</v>
      </c>
      <c r="F3" s="319" t="str">
        <f>'SIZE SPEC'!E5</f>
        <v>RJ5L</v>
      </c>
      <c r="G3" s="320"/>
      <c r="H3" s="321"/>
      <c r="I3" s="108" t="s">
        <v>42</v>
      </c>
      <c r="J3" s="322"/>
      <c r="K3" s="323"/>
      <c r="L3" s="324"/>
    </row>
    <row r="4" spans="1:12" s="7" customFormat="1" ht="22.5" customHeight="1" thickBot="1">
      <c r="A4" s="32" t="s">
        <v>5</v>
      </c>
      <c r="B4" s="283" t="str">
        <f>'SIZE SPEC'!C5</f>
        <v>SC25</v>
      </c>
      <c r="C4" s="284"/>
      <c r="D4" s="285"/>
      <c r="E4" s="112" t="s">
        <v>6</v>
      </c>
      <c r="F4" s="286">
        <f>'SIZE SPEC'!C7</f>
        <v>45455</v>
      </c>
      <c r="G4" s="287"/>
      <c r="H4" s="288"/>
      <c r="I4" s="108" t="s">
        <v>43</v>
      </c>
      <c r="J4" s="289"/>
      <c r="K4" s="290"/>
      <c r="L4" s="291"/>
    </row>
    <row r="5" spans="1:12" s="7" customFormat="1" ht="22.5" customHeight="1">
      <c r="A5" s="292"/>
      <c r="B5" s="293"/>
      <c r="C5" s="293"/>
      <c r="D5" s="293"/>
      <c r="E5" s="293"/>
      <c r="F5" s="293"/>
      <c r="G5" s="293"/>
      <c r="H5" s="293"/>
      <c r="I5" s="293"/>
      <c r="J5" s="293"/>
      <c r="K5" s="293"/>
      <c r="L5" s="294"/>
    </row>
    <row r="6" spans="1:12" s="7" customFormat="1" ht="22.5" customHeight="1">
      <c r="A6" s="295"/>
      <c r="B6" s="296"/>
      <c r="C6" s="296"/>
      <c r="D6" s="296"/>
      <c r="E6" s="296"/>
      <c r="F6" s="296"/>
      <c r="G6" s="296"/>
      <c r="H6" s="296"/>
      <c r="I6" s="296"/>
      <c r="J6" s="296"/>
      <c r="K6" s="296"/>
      <c r="L6" s="297"/>
    </row>
    <row r="7" spans="1:12" s="7" customFormat="1" ht="22.5" customHeight="1">
      <c r="A7" s="295"/>
      <c r="B7" s="296"/>
      <c r="C7" s="296"/>
      <c r="D7" s="296"/>
      <c r="E7" s="296"/>
      <c r="F7" s="296"/>
      <c r="G7" s="296"/>
      <c r="H7" s="296"/>
      <c r="I7" s="296"/>
      <c r="J7" s="296"/>
      <c r="K7" s="296"/>
      <c r="L7" s="297"/>
    </row>
    <row r="8" spans="1:12" s="7" customFormat="1" ht="22.5" customHeight="1">
      <c r="A8" s="295"/>
      <c r="B8" s="296"/>
      <c r="C8" s="296"/>
      <c r="D8" s="296"/>
      <c r="E8" s="296"/>
      <c r="F8" s="296"/>
      <c r="G8" s="296"/>
      <c r="H8" s="296"/>
      <c r="I8" s="296"/>
      <c r="J8" s="296"/>
      <c r="K8" s="296"/>
      <c r="L8" s="297"/>
    </row>
    <row r="9" spans="1:12" s="7" customFormat="1" ht="22.5" customHeight="1">
      <c r="A9" s="295"/>
      <c r="B9" s="296"/>
      <c r="C9" s="296"/>
      <c r="D9" s="296"/>
      <c r="E9" s="296"/>
      <c r="F9" s="296"/>
      <c r="G9" s="296"/>
      <c r="H9" s="296"/>
      <c r="I9" s="296"/>
      <c r="J9" s="296"/>
      <c r="K9" s="296"/>
      <c r="L9" s="297"/>
    </row>
    <row r="10" spans="1:12" s="7" customFormat="1" ht="22.5" customHeight="1">
      <c r="A10" s="295"/>
      <c r="B10" s="296"/>
      <c r="C10" s="296"/>
      <c r="D10" s="296"/>
      <c r="E10" s="296"/>
      <c r="F10" s="296"/>
      <c r="G10" s="296"/>
      <c r="H10" s="296"/>
      <c r="I10" s="296"/>
      <c r="J10" s="296"/>
      <c r="K10" s="296"/>
      <c r="L10" s="297"/>
    </row>
    <row r="11" spans="1:12" s="7" customFormat="1" ht="22.5" customHeight="1">
      <c r="A11" s="295"/>
      <c r="B11" s="296"/>
      <c r="C11" s="296"/>
      <c r="D11" s="296"/>
      <c r="E11" s="296"/>
      <c r="F11" s="296"/>
      <c r="G11" s="296"/>
      <c r="H11" s="296"/>
      <c r="I11" s="296"/>
      <c r="J11" s="296"/>
      <c r="K11" s="296"/>
      <c r="L11" s="297"/>
    </row>
    <row r="12" spans="1:12" s="7" customFormat="1" ht="22.5" customHeight="1">
      <c r="A12" s="295"/>
      <c r="B12" s="296"/>
      <c r="C12" s="296"/>
      <c r="D12" s="296"/>
      <c r="E12" s="296"/>
      <c r="F12" s="296"/>
      <c r="G12" s="296"/>
      <c r="H12" s="296"/>
      <c r="I12" s="296"/>
      <c r="J12" s="296"/>
      <c r="K12" s="296"/>
      <c r="L12" s="297"/>
    </row>
    <row r="13" spans="1:12" s="7" customFormat="1" ht="22.5" customHeight="1">
      <c r="A13" s="295"/>
      <c r="B13" s="296"/>
      <c r="C13" s="296"/>
      <c r="D13" s="296"/>
      <c r="E13" s="296"/>
      <c r="F13" s="296"/>
      <c r="G13" s="296"/>
      <c r="H13" s="296"/>
      <c r="I13" s="296"/>
      <c r="J13" s="296"/>
      <c r="K13" s="296"/>
      <c r="L13" s="297"/>
    </row>
    <row r="14" spans="1:12" s="7" customFormat="1" ht="22.5" customHeight="1">
      <c r="A14" s="295"/>
      <c r="B14" s="296"/>
      <c r="C14" s="296"/>
      <c r="D14" s="296"/>
      <c r="E14" s="296"/>
      <c r="F14" s="296"/>
      <c r="G14" s="296"/>
      <c r="H14" s="296"/>
      <c r="I14" s="296"/>
      <c r="J14" s="296"/>
      <c r="K14" s="296"/>
      <c r="L14" s="297"/>
    </row>
    <row r="15" spans="1:12" s="7" customFormat="1" ht="22.5" customHeight="1">
      <c r="A15" s="295"/>
      <c r="B15" s="296"/>
      <c r="C15" s="296"/>
      <c r="D15" s="296"/>
      <c r="E15" s="296"/>
      <c r="F15" s="296"/>
      <c r="G15" s="296"/>
      <c r="H15" s="296"/>
      <c r="I15" s="296"/>
      <c r="J15" s="296"/>
      <c r="K15" s="296"/>
      <c r="L15" s="297"/>
    </row>
    <row r="16" spans="1:12" s="7" customFormat="1" ht="22.5" customHeight="1">
      <c r="A16" s="295"/>
      <c r="B16" s="296"/>
      <c r="C16" s="296"/>
      <c r="D16" s="296"/>
      <c r="E16" s="296"/>
      <c r="F16" s="296"/>
      <c r="G16" s="296"/>
      <c r="H16" s="296"/>
      <c r="I16" s="296"/>
      <c r="J16" s="296"/>
      <c r="K16" s="296"/>
      <c r="L16" s="297"/>
    </row>
    <row r="17" spans="1:12" s="7" customFormat="1" ht="22.5" customHeight="1">
      <c r="A17" s="295"/>
      <c r="B17" s="296"/>
      <c r="C17" s="296"/>
      <c r="D17" s="296"/>
      <c r="E17" s="296"/>
      <c r="F17" s="296"/>
      <c r="G17" s="296"/>
      <c r="H17" s="296"/>
      <c r="I17" s="296"/>
      <c r="J17" s="296"/>
      <c r="K17" s="296"/>
      <c r="L17" s="297"/>
    </row>
    <row r="18" spans="1:12" s="7" customFormat="1" ht="22.5" customHeight="1">
      <c r="A18" s="295"/>
      <c r="B18" s="296"/>
      <c r="C18" s="296"/>
      <c r="D18" s="296"/>
      <c r="E18" s="296"/>
      <c r="F18" s="296"/>
      <c r="G18" s="296"/>
      <c r="H18" s="296"/>
      <c r="I18" s="296"/>
      <c r="J18" s="296"/>
      <c r="K18" s="296"/>
      <c r="L18" s="297"/>
    </row>
    <row r="19" spans="1:12" s="7" customFormat="1" ht="22.5" customHeight="1">
      <c r="A19" s="295"/>
      <c r="B19" s="296"/>
      <c r="C19" s="296"/>
      <c r="D19" s="296"/>
      <c r="E19" s="296"/>
      <c r="F19" s="296"/>
      <c r="G19" s="296"/>
      <c r="H19" s="296"/>
      <c r="I19" s="296"/>
      <c r="J19" s="296"/>
      <c r="K19" s="296"/>
      <c r="L19" s="297"/>
    </row>
    <row r="20" spans="1:12" s="7" customFormat="1" ht="22.5" customHeight="1">
      <c r="A20" s="295"/>
      <c r="B20" s="296"/>
      <c r="C20" s="296"/>
      <c r="D20" s="296"/>
      <c r="E20" s="296"/>
      <c r="F20" s="296"/>
      <c r="G20" s="296"/>
      <c r="H20" s="296"/>
      <c r="I20" s="296"/>
      <c r="J20" s="296"/>
      <c r="K20" s="296"/>
      <c r="L20" s="297"/>
    </row>
    <row r="21" spans="1:12" s="7" customFormat="1" ht="22.5" customHeight="1">
      <c r="A21" s="295"/>
      <c r="B21" s="296"/>
      <c r="C21" s="296"/>
      <c r="D21" s="296"/>
      <c r="E21" s="296"/>
      <c r="F21" s="296"/>
      <c r="G21" s="296"/>
      <c r="H21" s="296"/>
      <c r="I21" s="296"/>
      <c r="J21" s="296"/>
      <c r="K21" s="296"/>
      <c r="L21" s="297"/>
    </row>
    <row r="22" spans="1:12" s="7" customFormat="1" ht="22.5" customHeight="1">
      <c r="A22" s="295"/>
      <c r="B22" s="296"/>
      <c r="C22" s="296"/>
      <c r="D22" s="296"/>
      <c r="E22" s="296"/>
      <c r="F22" s="296"/>
      <c r="G22" s="296"/>
      <c r="H22" s="296"/>
      <c r="I22" s="296"/>
      <c r="J22" s="296"/>
      <c r="K22" s="296"/>
      <c r="L22" s="297"/>
    </row>
    <row r="23" spans="1:12" s="7" customFormat="1" ht="22.5" customHeight="1">
      <c r="A23" s="295"/>
      <c r="B23" s="296"/>
      <c r="C23" s="296"/>
      <c r="D23" s="296"/>
      <c r="E23" s="296"/>
      <c r="F23" s="296"/>
      <c r="G23" s="296"/>
      <c r="H23" s="296"/>
      <c r="I23" s="296"/>
      <c r="J23" s="296"/>
      <c r="K23" s="296"/>
      <c r="L23" s="297"/>
    </row>
    <row r="24" spans="1:12" s="7" customFormat="1" ht="22.5" customHeight="1">
      <c r="A24" s="295"/>
      <c r="B24" s="296"/>
      <c r="C24" s="296"/>
      <c r="D24" s="296"/>
      <c r="E24" s="296"/>
      <c r="F24" s="296"/>
      <c r="G24" s="296"/>
      <c r="H24" s="296"/>
      <c r="I24" s="296"/>
      <c r="J24" s="296"/>
      <c r="K24" s="296"/>
      <c r="L24" s="297"/>
    </row>
    <row r="25" spans="1:12" s="7" customFormat="1" ht="22.5" customHeight="1" thickBot="1">
      <c r="A25" s="298"/>
      <c r="B25" s="299"/>
      <c r="C25" s="299"/>
      <c r="D25" s="299"/>
      <c r="E25" s="299"/>
      <c r="F25" s="299"/>
      <c r="G25" s="299"/>
      <c r="H25" s="299"/>
      <c r="I25" s="299"/>
      <c r="J25" s="299"/>
      <c r="K25" s="299"/>
      <c r="L25" s="300"/>
    </row>
    <row r="26" spans="1:12">
      <c r="A26" s="301"/>
      <c r="B26" s="302"/>
      <c r="C26" s="302"/>
      <c r="D26" s="302"/>
      <c r="E26" s="302"/>
      <c r="F26" s="302"/>
      <c r="G26" s="302"/>
      <c r="H26" s="302"/>
      <c r="I26" s="302"/>
      <c r="J26" s="302"/>
      <c r="K26" s="302"/>
      <c r="L26" s="303"/>
    </row>
    <row r="27" spans="1:12" ht="15.75" thickBot="1">
      <c r="A27" s="304"/>
      <c r="B27" s="305"/>
      <c r="C27" s="305"/>
      <c r="D27" s="305"/>
      <c r="E27" s="305"/>
      <c r="F27" s="305"/>
      <c r="G27" s="305"/>
      <c r="H27" s="305"/>
      <c r="I27" s="305"/>
      <c r="J27" s="305"/>
      <c r="K27" s="305"/>
      <c r="L27" s="306"/>
    </row>
    <row r="28" spans="1:12" ht="16.5" thickBot="1">
      <c r="A28" s="11" t="s">
        <v>44</v>
      </c>
      <c r="B28" s="12"/>
      <c r="C28" s="12"/>
      <c r="D28" s="12"/>
      <c r="E28" s="12"/>
      <c r="F28" s="12"/>
      <c r="G28" s="12"/>
      <c r="H28" s="12"/>
      <c r="I28" s="12"/>
      <c r="J28" s="12"/>
      <c r="K28" s="12"/>
      <c r="L28" s="13"/>
    </row>
  </sheetData>
  <mergeCells count="12">
    <mergeCell ref="A1:L1"/>
    <mergeCell ref="B2:D2"/>
    <mergeCell ref="F2:H2"/>
    <mergeCell ref="J2:L2"/>
    <mergeCell ref="B3:D3"/>
    <mergeCell ref="F3:H3"/>
    <mergeCell ref="J3:L3"/>
    <mergeCell ref="B4:D4"/>
    <mergeCell ref="F4:H4"/>
    <mergeCell ref="J4:L4"/>
    <mergeCell ref="A5:L25"/>
    <mergeCell ref="A26:L27"/>
  </mergeCells>
  <pageMargins left="0.7" right="0.7" top="0.75" bottom="0.75" header="0.3" footer="0.3"/>
  <pageSetup paperSize="9" scale="7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D9FD2-6453-A34B-B4E8-1F2C2D7FA947}">
  <sheetPr codeName="Sheet5">
    <tabColor rgb="FFCCFFFF"/>
  </sheetPr>
  <dimension ref="A1:L52"/>
  <sheetViews>
    <sheetView view="pageBreakPreview" topLeftCell="A5" zoomScale="25" zoomScaleNormal="85" zoomScaleSheetLayoutView="25" workbookViewId="0">
      <selection activeCell="A5" sqref="A5:L52"/>
    </sheetView>
  </sheetViews>
  <sheetFormatPr defaultColWidth="11.42578125" defaultRowHeight="15"/>
  <cols>
    <col min="1" max="12" width="12.42578125" customWidth="1"/>
    <col min="13" max="256" width="8.85546875" customWidth="1"/>
    <col min="257" max="257" width="18.42578125" customWidth="1"/>
    <col min="258" max="258" width="8.85546875" customWidth="1"/>
    <col min="259" max="259" width="14.42578125" customWidth="1"/>
    <col min="260" max="260" width="8.85546875" customWidth="1"/>
    <col min="261" max="261" width="18.140625" customWidth="1"/>
    <col min="262" max="264" width="8.85546875" customWidth="1"/>
    <col min="265" max="265" width="10.140625" customWidth="1"/>
    <col min="266" max="266" width="14.42578125" customWidth="1"/>
    <col min="267" max="267" width="21.42578125" customWidth="1"/>
    <col min="268" max="512" width="8.85546875" customWidth="1"/>
    <col min="513" max="513" width="18.42578125" customWidth="1"/>
    <col min="514" max="514" width="8.85546875" customWidth="1"/>
    <col min="515" max="515" width="14.42578125" customWidth="1"/>
    <col min="516" max="516" width="8.85546875" customWidth="1"/>
    <col min="517" max="517" width="18.140625" customWidth="1"/>
    <col min="518" max="520" width="8.85546875" customWidth="1"/>
    <col min="521" max="521" width="10.140625" customWidth="1"/>
    <col min="522" max="522" width="14.42578125" customWidth="1"/>
    <col min="523" max="523" width="21.42578125" customWidth="1"/>
    <col min="524" max="768" width="8.85546875" customWidth="1"/>
    <col min="769" max="769" width="18.42578125" customWidth="1"/>
    <col min="770" max="770" width="8.85546875" customWidth="1"/>
    <col min="771" max="771" width="14.42578125" customWidth="1"/>
    <col min="772" max="772" width="8.85546875" customWidth="1"/>
    <col min="773" max="773" width="18.140625" customWidth="1"/>
    <col min="774" max="776" width="8.85546875" customWidth="1"/>
    <col min="777" max="777" width="10.140625" customWidth="1"/>
    <col min="778" max="778" width="14.42578125" customWidth="1"/>
    <col min="779" max="779" width="21.42578125" customWidth="1"/>
    <col min="780" max="1024" width="8.85546875" customWidth="1"/>
    <col min="1025" max="1025" width="18.42578125" customWidth="1"/>
    <col min="1026" max="1026" width="8.85546875" customWidth="1"/>
    <col min="1027" max="1027" width="14.42578125" customWidth="1"/>
    <col min="1028" max="1028" width="8.85546875" customWidth="1"/>
    <col min="1029" max="1029" width="18.140625" customWidth="1"/>
    <col min="1030" max="1032" width="8.85546875" customWidth="1"/>
    <col min="1033" max="1033" width="10.140625" customWidth="1"/>
    <col min="1034" max="1034" width="14.42578125" customWidth="1"/>
    <col min="1035" max="1035" width="21.42578125" customWidth="1"/>
    <col min="1036" max="1280" width="8.85546875" customWidth="1"/>
    <col min="1281" max="1281" width="18.42578125" customWidth="1"/>
    <col min="1282" max="1282" width="8.85546875" customWidth="1"/>
    <col min="1283" max="1283" width="14.42578125" customWidth="1"/>
    <col min="1284" max="1284" width="8.85546875" customWidth="1"/>
    <col min="1285" max="1285" width="18.140625" customWidth="1"/>
    <col min="1286" max="1288" width="8.85546875" customWidth="1"/>
    <col min="1289" max="1289" width="10.140625" customWidth="1"/>
    <col min="1290" max="1290" width="14.42578125" customWidth="1"/>
    <col min="1291" max="1291" width="21.42578125" customWidth="1"/>
    <col min="1292" max="1536" width="8.85546875" customWidth="1"/>
    <col min="1537" max="1537" width="18.42578125" customWidth="1"/>
    <col min="1538" max="1538" width="8.85546875" customWidth="1"/>
    <col min="1539" max="1539" width="14.42578125" customWidth="1"/>
    <col min="1540" max="1540" width="8.85546875" customWidth="1"/>
    <col min="1541" max="1541" width="18.140625" customWidth="1"/>
    <col min="1542" max="1544" width="8.85546875" customWidth="1"/>
    <col min="1545" max="1545" width="10.140625" customWidth="1"/>
    <col min="1546" max="1546" width="14.42578125" customWidth="1"/>
    <col min="1547" max="1547" width="21.42578125" customWidth="1"/>
    <col min="1548" max="1792" width="8.85546875" customWidth="1"/>
    <col min="1793" max="1793" width="18.42578125" customWidth="1"/>
    <col min="1794" max="1794" width="8.85546875" customWidth="1"/>
    <col min="1795" max="1795" width="14.42578125" customWidth="1"/>
    <col min="1796" max="1796" width="8.85546875" customWidth="1"/>
    <col min="1797" max="1797" width="18.140625" customWidth="1"/>
    <col min="1798" max="1800" width="8.85546875" customWidth="1"/>
    <col min="1801" max="1801" width="10.140625" customWidth="1"/>
    <col min="1802" max="1802" width="14.42578125" customWidth="1"/>
    <col min="1803" max="1803" width="21.42578125" customWidth="1"/>
    <col min="1804" max="2048" width="8.85546875" customWidth="1"/>
    <col min="2049" max="2049" width="18.42578125" customWidth="1"/>
    <col min="2050" max="2050" width="8.85546875" customWidth="1"/>
    <col min="2051" max="2051" width="14.42578125" customWidth="1"/>
    <col min="2052" max="2052" width="8.85546875" customWidth="1"/>
    <col min="2053" max="2053" width="18.140625" customWidth="1"/>
    <col min="2054" max="2056" width="8.85546875" customWidth="1"/>
    <col min="2057" max="2057" width="10.140625" customWidth="1"/>
    <col min="2058" max="2058" width="14.42578125" customWidth="1"/>
    <col min="2059" max="2059" width="21.42578125" customWidth="1"/>
    <col min="2060" max="2304" width="8.85546875" customWidth="1"/>
    <col min="2305" max="2305" width="18.42578125" customWidth="1"/>
    <col min="2306" max="2306" width="8.85546875" customWidth="1"/>
    <col min="2307" max="2307" width="14.42578125" customWidth="1"/>
    <col min="2308" max="2308" width="8.85546875" customWidth="1"/>
    <col min="2309" max="2309" width="18.140625" customWidth="1"/>
    <col min="2310" max="2312" width="8.85546875" customWidth="1"/>
    <col min="2313" max="2313" width="10.140625" customWidth="1"/>
    <col min="2314" max="2314" width="14.42578125" customWidth="1"/>
    <col min="2315" max="2315" width="21.42578125" customWidth="1"/>
    <col min="2316" max="2560" width="8.85546875" customWidth="1"/>
    <col min="2561" max="2561" width="18.42578125" customWidth="1"/>
    <col min="2562" max="2562" width="8.85546875" customWidth="1"/>
    <col min="2563" max="2563" width="14.42578125" customWidth="1"/>
    <col min="2564" max="2564" width="8.85546875" customWidth="1"/>
    <col min="2565" max="2565" width="18.140625" customWidth="1"/>
    <col min="2566" max="2568" width="8.85546875" customWidth="1"/>
    <col min="2569" max="2569" width="10.140625" customWidth="1"/>
    <col min="2570" max="2570" width="14.42578125" customWidth="1"/>
    <col min="2571" max="2571" width="21.42578125" customWidth="1"/>
    <col min="2572" max="2816" width="8.85546875" customWidth="1"/>
    <col min="2817" max="2817" width="18.42578125" customWidth="1"/>
    <col min="2818" max="2818" width="8.85546875" customWidth="1"/>
    <col min="2819" max="2819" width="14.42578125" customWidth="1"/>
    <col min="2820" max="2820" width="8.85546875" customWidth="1"/>
    <col min="2821" max="2821" width="18.140625" customWidth="1"/>
    <col min="2822" max="2824" width="8.85546875" customWidth="1"/>
    <col min="2825" max="2825" width="10.140625" customWidth="1"/>
    <col min="2826" max="2826" width="14.42578125" customWidth="1"/>
    <col min="2827" max="2827" width="21.42578125" customWidth="1"/>
    <col min="2828" max="3072" width="8.85546875" customWidth="1"/>
    <col min="3073" max="3073" width="18.42578125" customWidth="1"/>
    <col min="3074" max="3074" width="8.85546875" customWidth="1"/>
    <col min="3075" max="3075" width="14.42578125" customWidth="1"/>
    <col min="3076" max="3076" width="8.85546875" customWidth="1"/>
    <col min="3077" max="3077" width="18.140625" customWidth="1"/>
    <col min="3078" max="3080" width="8.85546875" customWidth="1"/>
    <col min="3081" max="3081" width="10.140625" customWidth="1"/>
    <col min="3082" max="3082" width="14.42578125" customWidth="1"/>
    <col min="3083" max="3083" width="21.42578125" customWidth="1"/>
    <col min="3084" max="3328" width="8.85546875" customWidth="1"/>
    <col min="3329" max="3329" width="18.42578125" customWidth="1"/>
    <col min="3330" max="3330" width="8.85546875" customWidth="1"/>
    <col min="3331" max="3331" width="14.42578125" customWidth="1"/>
    <col min="3332" max="3332" width="8.85546875" customWidth="1"/>
    <col min="3333" max="3333" width="18.140625" customWidth="1"/>
    <col min="3334" max="3336" width="8.85546875" customWidth="1"/>
    <col min="3337" max="3337" width="10.140625" customWidth="1"/>
    <col min="3338" max="3338" width="14.42578125" customWidth="1"/>
    <col min="3339" max="3339" width="21.42578125" customWidth="1"/>
    <col min="3340" max="3584" width="8.85546875" customWidth="1"/>
    <col min="3585" max="3585" width="18.42578125" customWidth="1"/>
    <col min="3586" max="3586" width="8.85546875" customWidth="1"/>
    <col min="3587" max="3587" width="14.42578125" customWidth="1"/>
    <col min="3588" max="3588" width="8.85546875" customWidth="1"/>
    <col min="3589" max="3589" width="18.140625" customWidth="1"/>
    <col min="3590" max="3592" width="8.85546875" customWidth="1"/>
    <col min="3593" max="3593" width="10.140625" customWidth="1"/>
    <col min="3594" max="3594" width="14.42578125" customWidth="1"/>
    <col min="3595" max="3595" width="21.42578125" customWidth="1"/>
    <col min="3596" max="3840" width="8.85546875" customWidth="1"/>
    <col min="3841" max="3841" width="18.42578125" customWidth="1"/>
    <col min="3842" max="3842" width="8.85546875" customWidth="1"/>
    <col min="3843" max="3843" width="14.42578125" customWidth="1"/>
    <col min="3844" max="3844" width="8.85546875" customWidth="1"/>
    <col min="3845" max="3845" width="18.140625" customWidth="1"/>
    <col min="3846" max="3848" width="8.85546875" customWidth="1"/>
    <col min="3849" max="3849" width="10.140625" customWidth="1"/>
    <col min="3850" max="3850" width="14.42578125" customWidth="1"/>
    <col min="3851" max="3851" width="21.42578125" customWidth="1"/>
    <col min="3852" max="4096" width="8.85546875" customWidth="1"/>
    <col min="4097" max="4097" width="18.42578125" customWidth="1"/>
    <col min="4098" max="4098" width="8.85546875" customWidth="1"/>
    <col min="4099" max="4099" width="14.42578125" customWidth="1"/>
    <col min="4100" max="4100" width="8.85546875" customWidth="1"/>
    <col min="4101" max="4101" width="18.140625" customWidth="1"/>
    <col min="4102" max="4104" width="8.85546875" customWidth="1"/>
    <col min="4105" max="4105" width="10.140625" customWidth="1"/>
    <col min="4106" max="4106" width="14.42578125" customWidth="1"/>
    <col min="4107" max="4107" width="21.42578125" customWidth="1"/>
    <col min="4108" max="4352" width="8.85546875" customWidth="1"/>
    <col min="4353" max="4353" width="18.42578125" customWidth="1"/>
    <col min="4354" max="4354" width="8.85546875" customWidth="1"/>
    <col min="4355" max="4355" width="14.42578125" customWidth="1"/>
    <col min="4356" max="4356" width="8.85546875" customWidth="1"/>
    <col min="4357" max="4357" width="18.140625" customWidth="1"/>
    <col min="4358" max="4360" width="8.85546875" customWidth="1"/>
    <col min="4361" max="4361" width="10.140625" customWidth="1"/>
    <col min="4362" max="4362" width="14.42578125" customWidth="1"/>
    <col min="4363" max="4363" width="21.42578125" customWidth="1"/>
    <col min="4364" max="4608" width="8.85546875" customWidth="1"/>
    <col min="4609" max="4609" width="18.42578125" customWidth="1"/>
    <col min="4610" max="4610" width="8.85546875" customWidth="1"/>
    <col min="4611" max="4611" width="14.42578125" customWidth="1"/>
    <col min="4612" max="4612" width="8.85546875" customWidth="1"/>
    <col min="4613" max="4613" width="18.140625" customWidth="1"/>
    <col min="4614" max="4616" width="8.85546875" customWidth="1"/>
    <col min="4617" max="4617" width="10.140625" customWidth="1"/>
    <col min="4618" max="4618" width="14.42578125" customWidth="1"/>
    <col min="4619" max="4619" width="21.42578125" customWidth="1"/>
    <col min="4620" max="4864" width="8.85546875" customWidth="1"/>
    <col min="4865" max="4865" width="18.42578125" customWidth="1"/>
    <col min="4866" max="4866" width="8.85546875" customWidth="1"/>
    <col min="4867" max="4867" width="14.42578125" customWidth="1"/>
    <col min="4868" max="4868" width="8.85546875" customWidth="1"/>
    <col min="4869" max="4869" width="18.140625" customWidth="1"/>
    <col min="4870" max="4872" width="8.85546875" customWidth="1"/>
    <col min="4873" max="4873" width="10.140625" customWidth="1"/>
    <col min="4874" max="4874" width="14.42578125" customWidth="1"/>
    <col min="4875" max="4875" width="21.42578125" customWidth="1"/>
    <col min="4876" max="5120" width="8.85546875" customWidth="1"/>
    <col min="5121" max="5121" width="18.42578125" customWidth="1"/>
    <col min="5122" max="5122" width="8.85546875" customWidth="1"/>
    <col min="5123" max="5123" width="14.42578125" customWidth="1"/>
    <col min="5124" max="5124" width="8.85546875" customWidth="1"/>
    <col min="5125" max="5125" width="18.140625" customWidth="1"/>
    <col min="5126" max="5128" width="8.85546875" customWidth="1"/>
    <col min="5129" max="5129" width="10.140625" customWidth="1"/>
    <col min="5130" max="5130" width="14.42578125" customWidth="1"/>
    <col min="5131" max="5131" width="21.42578125" customWidth="1"/>
    <col min="5132" max="5376" width="8.85546875" customWidth="1"/>
    <col min="5377" max="5377" width="18.42578125" customWidth="1"/>
    <col min="5378" max="5378" width="8.85546875" customWidth="1"/>
    <col min="5379" max="5379" width="14.42578125" customWidth="1"/>
    <col min="5380" max="5380" width="8.85546875" customWidth="1"/>
    <col min="5381" max="5381" width="18.140625" customWidth="1"/>
    <col min="5382" max="5384" width="8.85546875" customWidth="1"/>
    <col min="5385" max="5385" width="10.140625" customWidth="1"/>
    <col min="5386" max="5386" width="14.42578125" customWidth="1"/>
    <col min="5387" max="5387" width="21.42578125" customWidth="1"/>
    <col min="5388" max="5632" width="8.85546875" customWidth="1"/>
    <col min="5633" max="5633" width="18.42578125" customWidth="1"/>
    <col min="5634" max="5634" width="8.85546875" customWidth="1"/>
    <col min="5635" max="5635" width="14.42578125" customWidth="1"/>
    <col min="5636" max="5636" width="8.85546875" customWidth="1"/>
    <col min="5637" max="5637" width="18.140625" customWidth="1"/>
    <col min="5638" max="5640" width="8.85546875" customWidth="1"/>
    <col min="5641" max="5641" width="10.140625" customWidth="1"/>
    <col min="5642" max="5642" width="14.42578125" customWidth="1"/>
    <col min="5643" max="5643" width="21.42578125" customWidth="1"/>
    <col min="5644" max="5888" width="8.85546875" customWidth="1"/>
    <col min="5889" max="5889" width="18.42578125" customWidth="1"/>
    <col min="5890" max="5890" width="8.85546875" customWidth="1"/>
    <col min="5891" max="5891" width="14.42578125" customWidth="1"/>
    <col min="5892" max="5892" width="8.85546875" customWidth="1"/>
    <col min="5893" max="5893" width="18.140625" customWidth="1"/>
    <col min="5894" max="5896" width="8.85546875" customWidth="1"/>
    <col min="5897" max="5897" width="10.140625" customWidth="1"/>
    <col min="5898" max="5898" width="14.42578125" customWidth="1"/>
    <col min="5899" max="5899" width="21.42578125" customWidth="1"/>
    <col min="5900" max="6144" width="8.85546875" customWidth="1"/>
    <col min="6145" max="6145" width="18.42578125" customWidth="1"/>
    <col min="6146" max="6146" width="8.85546875" customWidth="1"/>
    <col min="6147" max="6147" width="14.42578125" customWidth="1"/>
    <col min="6148" max="6148" width="8.85546875" customWidth="1"/>
    <col min="6149" max="6149" width="18.140625" customWidth="1"/>
    <col min="6150" max="6152" width="8.85546875" customWidth="1"/>
    <col min="6153" max="6153" width="10.140625" customWidth="1"/>
    <col min="6154" max="6154" width="14.42578125" customWidth="1"/>
    <col min="6155" max="6155" width="21.42578125" customWidth="1"/>
    <col min="6156" max="6400" width="8.85546875" customWidth="1"/>
    <col min="6401" max="6401" width="18.42578125" customWidth="1"/>
    <col min="6402" max="6402" width="8.85546875" customWidth="1"/>
    <col min="6403" max="6403" width="14.42578125" customWidth="1"/>
    <col min="6404" max="6404" width="8.85546875" customWidth="1"/>
    <col min="6405" max="6405" width="18.140625" customWidth="1"/>
    <col min="6406" max="6408" width="8.85546875" customWidth="1"/>
    <col min="6409" max="6409" width="10.140625" customWidth="1"/>
    <col min="6410" max="6410" width="14.42578125" customWidth="1"/>
    <col min="6411" max="6411" width="21.42578125" customWidth="1"/>
    <col min="6412" max="6656" width="8.85546875" customWidth="1"/>
    <col min="6657" max="6657" width="18.42578125" customWidth="1"/>
    <col min="6658" max="6658" width="8.85546875" customWidth="1"/>
    <col min="6659" max="6659" width="14.42578125" customWidth="1"/>
    <col min="6660" max="6660" width="8.85546875" customWidth="1"/>
    <col min="6661" max="6661" width="18.140625" customWidth="1"/>
    <col min="6662" max="6664" width="8.85546875" customWidth="1"/>
    <col min="6665" max="6665" width="10.140625" customWidth="1"/>
    <col min="6666" max="6666" width="14.42578125" customWidth="1"/>
    <col min="6667" max="6667" width="21.42578125" customWidth="1"/>
    <col min="6668" max="6912" width="8.85546875" customWidth="1"/>
    <col min="6913" max="6913" width="18.42578125" customWidth="1"/>
    <col min="6914" max="6914" width="8.85546875" customWidth="1"/>
    <col min="6915" max="6915" width="14.42578125" customWidth="1"/>
    <col min="6916" max="6916" width="8.85546875" customWidth="1"/>
    <col min="6917" max="6917" width="18.140625" customWidth="1"/>
    <col min="6918" max="6920" width="8.85546875" customWidth="1"/>
    <col min="6921" max="6921" width="10.140625" customWidth="1"/>
    <col min="6922" max="6922" width="14.42578125" customWidth="1"/>
    <col min="6923" max="6923" width="21.42578125" customWidth="1"/>
    <col min="6924" max="7168" width="8.85546875" customWidth="1"/>
    <col min="7169" max="7169" width="18.42578125" customWidth="1"/>
    <col min="7170" max="7170" width="8.85546875" customWidth="1"/>
    <col min="7171" max="7171" width="14.42578125" customWidth="1"/>
    <col min="7172" max="7172" width="8.85546875" customWidth="1"/>
    <col min="7173" max="7173" width="18.140625" customWidth="1"/>
    <col min="7174" max="7176" width="8.85546875" customWidth="1"/>
    <col min="7177" max="7177" width="10.140625" customWidth="1"/>
    <col min="7178" max="7178" width="14.42578125" customWidth="1"/>
    <col min="7179" max="7179" width="21.42578125" customWidth="1"/>
    <col min="7180" max="7424" width="8.85546875" customWidth="1"/>
    <col min="7425" max="7425" width="18.42578125" customWidth="1"/>
    <col min="7426" max="7426" width="8.85546875" customWidth="1"/>
    <col min="7427" max="7427" width="14.42578125" customWidth="1"/>
    <col min="7428" max="7428" width="8.85546875" customWidth="1"/>
    <col min="7429" max="7429" width="18.140625" customWidth="1"/>
    <col min="7430" max="7432" width="8.85546875" customWidth="1"/>
    <col min="7433" max="7433" width="10.140625" customWidth="1"/>
    <col min="7434" max="7434" width="14.42578125" customWidth="1"/>
    <col min="7435" max="7435" width="21.42578125" customWidth="1"/>
    <col min="7436" max="7680" width="8.85546875" customWidth="1"/>
    <col min="7681" max="7681" width="18.42578125" customWidth="1"/>
    <col min="7682" max="7682" width="8.85546875" customWidth="1"/>
    <col min="7683" max="7683" width="14.42578125" customWidth="1"/>
    <col min="7684" max="7684" width="8.85546875" customWidth="1"/>
    <col min="7685" max="7685" width="18.140625" customWidth="1"/>
    <col min="7686" max="7688" width="8.85546875" customWidth="1"/>
    <col min="7689" max="7689" width="10.140625" customWidth="1"/>
    <col min="7690" max="7690" width="14.42578125" customWidth="1"/>
    <col min="7691" max="7691" width="21.42578125" customWidth="1"/>
    <col min="7692" max="7936" width="8.85546875" customWidth="1"/>
    <col min="7937" max="7937" width="18.42578125" customWidth="1"/>
    <col min="7938" max="7938" width="8.85546875" customWidth="1"/>
    <col min="7939" max="7939" width="14.42578125" customWidth="1"/>
    <col min="7940" max="7940" width="8.85546875" customWidth="1"/>
    <col min="7941" max="7941" width="18.140625" customWidth="1"/>
    <col min="7942" max="7944" width="8.85546875" customWidth="1"/>
    <col min="7945" max="7945" width="10.140625" customWidth="1"/>
    <col min="7946" max="7946" width="14.42578125" customWidth="1"/>
    <col min="7947" max="7947" width="21.42578125" customWidth="1"/>
    <col min="7948" max="8192" width="8.85546875" customWidth="1"/>
    <col min="8193" max="8193" width="18.42578125" customWidth="1"/>
    <col min="8194" max="8194" width="8.85546875" customWidth="1"/>
    <col min="8195" max="8195" width="14.42578125" customWidth="1"/>
    <col min="8196" max="8196" width="8.85546875" customWidth="1"/>
    <col min="8197" max="8197" width="18.140625" customWidth="1"/>
    <col min="8198" max="8200" width="8.85546875" customWidth="1"/>
    <col min="8201" max="8201" width="10.140625" customWidth="1"/>
    <col min="8202" max="8202" width="14.42578125" customWidth="1"/>
    <col min="8203" max="8203" width="21.42578125" customWidth="1"/>
    <col min="8204" max="8448" width="8.85546875" customWidth="1"/>
    <col min="8449" max="8449" width="18.42578125" customWidth="1"/>
    <col min="8450" max="8450" width="8.85546875" customWidth="1"/>
    <col min="8451" max="8451" width="14.42578125" customWidth="1"/>
    <col min="8452" max="8452" width="8.85546875" customWidth="1"/>
    <col min="8453" max="8453" width="18.140625" customWidth="1"/>
    <col min="8454" max="8456" width="8.85546875" customWidth="1"/>
    <col min="8457" max="8457" width="10.140625" customWidth="1"/>
    <col min="8458" max="8458" width="14.42578125" customWidth="1"/>
    <col min="8459" max="8459" width="21.42578125" customWidth="1"/>
    <col min="8460" max="8704" width="8.85546875" customWidth="1"/>
    <col min="8705" max="8705" width="18.42578125" customWidth="1"/>
    <col min="8706" max="8706" width="8.85546875" customWidth="1"/>
    <col min="8707" max="8707" width="14.42578125" customWidth="1"/>
    <col min="8708" max="8708" width="8.85546875" customWidth="1"/>
    <col min="8709" max="8709" width="18.140625" customWidth="1"/>
    <col min="8710" max="8712" width="8.85546875" customWidth="1"/>
    <col min="8713" max="8713" width="10.140625" customWidth="1"/>
    <col min="8714" max="8714" width="14.42578125" customWidth="1"/>
    <col min="8715" max="8715" width="21.42578125" customWidth="1"/>
    <col min="8716" max="8960" width="8.85546875" customWidth="1"/>
    <col min="8961" max="8961" width="18.42578125" customWidth="1"/>
    <col min="8962" max="8962" width="8.85546875" customWidth="1"/>
    <col min="8963" max="8963" width="14.42578125" customWidth="1"/>
    <col min="8964" max="8964" width="8.85546875" customWidth="1"/>
    <col min="8965" max="8965" width="18.140625" customWidth="1"/>
    <col min="8966" max="8968" width="8.85546875" customWidth="1"/>
    <col min="8969" max="8969" width="10.140625" customWidth="1"/>
    <col min="8970" max="8970" width="14.42578125" customWidth="1"/>
    <col min="8971" max="8971" width="21.42578125" customWidth="1"/>
    <col min="8972" max="9216" width="8.85546875" customWidth="1"/>
    <col min="9217" max="9217" width="18.42578125" customWidth="1"/>
    <col min="9218" max="9218" width="8.85546875" customWidth="1"/>
    <col min="9219" max="9219" width="14.42578125" customWidth="1"/>
    <col min="9220" max="9220" width="8.85546875" customWidth="1"/>
    <col min="9221" max="9221" width="18.140625" customWidth="1"/>
    <col min="9222" max="9224" width="8.85546875" customWidth="1"/>
    <col min="9225" max="9225" width="10.140625" customWidth="1"/>
    <col min="9226" max="9226" width="14.42578125" customWidth="1"/>
    <col min="9227" max="9227" width="21.42578125" customWidth="1"/>
    <col min="9228" max="9472" width="8.85546875" customWidth="1"/>
    <col min="9473" max="9473" width="18.42578125" customWidth="1"/>
    <col min="9474" max="9474" width="8.85546875" customWidth="1"/>
    <col min="9475" max="9475" width="14.42578125" customWidth="1"/>
    <col min="9476" max="9476" width="8.85546875" customWidth="1"/>
    <col min="9477" max="9477" width="18.140625" customWidth="1"/>
    <col min="9478" max="9480" width="8.85546875" customWidth="1"/>
    <col min="9481" max="9481" width="10.140625" customWidth="1"/>
    <col min="9482" max="9482" width="14.42578125" customWidth="1"/>
    <col min="9483" max="9483" width="21.42578125" customWidth="1"/>
    <col min="9484" max="9728" width="8.85546875" customWidth="1"/>
    <col min="9729" max="9729" width="18.42578125" customWidth="1"/>
    <col min="9730" max="9730" width="8.85546875" customWidth="1"/>
    <col min="9731" max="9731" width="14.42578125" customWidth="1"/>
    <col min="9732" max="9732" width="8.85546875" customWidth="1"/>
    <col min="9733" max="9733" width="18.140625" customWidth="1"/>
    <col min="9734" max="9736" width="8.85546875" customWidth="1"/>
    <col min="9737" max="9737" width="10.140625" customWidth="1"/>
    <col min="9738" max="9738" width="14.42578125" customWidth="1"/>
    <col min="9739" max="9739" width="21.42578125" customWidth="1"/>
    <col min="9740" max="9984" width="8.85546875" customWidth="1"/>
    <col min="9985" max="9985" width="18.42578125" customWidth="1"/>
    <col min="9986" max="9986" width="8.85546875" customWidth="1"/>
    <col min="9987" max="9987" width="14.42578125" customWidth="1"/>
    <col min="9988" max="9988" width="8.85546875" customWidth="1"/>
    <col min="9989" max="9989" width="18.140625" customWidth="1"/>
    <col min="9990" max="9992" width="8.85546875" customWidth="1"/>
    <col min="9993" max="9993" width="10.140625" customWidth="1"/>
    <col min="9994" max="9994" width="14.42578125" customWidth="1"/>
    <col min="9995" max="9995" width="21.42578125" customWidth="1"/>
    <col min="9996" max="10240" width="8.85546875" customWidth="1"/>
    <col min="10241" max="10241" width="18.42578125" customWidth="1"/>
    <col min="10242" max="10242" width="8.85546875" customWidth="1"/>
    <col min="10243" max="10243" width="14.42578125" customWidth="1"/>
    <col min="10244" max="10244" width="8.85546875" customWidth="1"/>
    <col min="10245" max="10245" width="18.140625" customWidth="1"/>
    <col min="10246" max="10248" width="8.85546875" customWidth="1"/>
    <col min="10249" max="10249" width="10.140625" customWidth="1"/>
    <col min="10250" max="10250" width="14.42578125" customWidth="1"/>
    <col min="10251" max="10251" width="21.42578125" customWidth="1"/>
    <col min="10252" max="10496" width="8.85546875" customWidth="1"/>
    <col min="10497" max="10497" width="18.42578125" customWidth="1"/>
    <col min="10498" max="10498" width="8.85546875" customWidth="1"/>
    <col min="10499" max="10499" width="14.42578125" customWidth="1"/>
    <col min="10500" max="10500" width="8.85546875" customWidth="1"/>
    <col min="10501" max="10501" width="18.140625" customWidth="1"/>
    <col min="10502" max="10504" width="8.85546875" customWidth="1"/>
    <col min="10505" max="10505" width="10.140625" customWidth="1"/>
    <col min="10506" max="10506" width="14.42578125" customWidth="1"/>
    <col min="10507" max="10507" width="21.42578125" customWidth="1"/>
    <col min="10508" max="10752" width="8.85546875" customWidth="1"/>
    <col min="10753" max="10753" width="18.42578125" customWidth="1"/>
    <col min="10754" max="10754" width="8.85546875" customWidth="1"/>
    <col min="10755" max="10755" width="14.42578125" customWidth="1"/>
    <col min="10756" max="10756" width="8.85546875" customWidth="1"/>
    <col min="10757" max="10757" width="18.140625" customWidth="1"/>
    <col min="10758" max="10760" width="8.85546875" customWidth="1"/>
    <col min="10761" max="10761" width="10.140625" customWidth="1"/>
    <col min="10762" max="10762" width="14.42578125" customWidth="1"/>
    <col min="10763" max="10763" width="21.42578125" customWidth="1"/>
    <col min="10764" max="11008" width="8.85546875" customWidth="1"/>
    <col min="11009" max="11009" width="18.42578125" customWidth="1"/>
    <col min="11010" max="11010" width="8.85546875" customWidth="1"/>
    <col min="11011" max="11011" width="14.42578125" customWidth="1"/>
    <col min="11012" max="11012" width="8.85546875" customWidth="1"/>
    <col min="11013" max="11013" width="18.140625" customWidth="1"/>
    <col min="11014" max="11016" width="8.85546875" customWidth="1"/>
    <col min="11017" max="11017" width="10.140625" customWidth="1"/>
    <col min="11018" max="11018" width="14.42578125" customWidth="1"/>
    <col min="11019" max="11019" width="21.42578125" customWidth="1"/>
    <col min="11020" max="11264" width="8.85546875" customWidth="1"/>
    <col min="11265" max="11265" width="18.42578125" customWidth="1"/>
    <col min="11266" max="11266" width="8.85546875" customWidth="1"/>
    <col min="11267" max="11267" width="14.42578125" customWidth="1"/>
    <col min="11268" max="11268" width="8.85546875" customWidth="1"/>
    <col min="11269" max="11269" width="18.140625" customWidth="1"/>
    <col min="11270" max="11272" width="8.85546875" customWidth="1"/>
    <col min="11273" max="11273" width="10.140625" customWidth="1"/>
    <col min="11274" max="11274" width="14.42578125" customWidth="1"/>
    <col min="11275" max="11275" width="21.42578125" customWidth="1"/>
    <col min="11276" max="11520" width="8.85546875" customWidth="1"/>
    <col min="11521" max="11521" width="18.42578125" customWidth="1"/>
    <col min="11522" max="11522" width="8.85546875" customWidth="1"/>
    <col min="11523" max="11523" width="14.42578125" customWidth="1"/>
    <col min="11524" max="11524" width="8.85546875" customWidth="1"/>
    <col min="11525" max="11525" width="18.140625" customWidth="1"/>
    <col min="11526" max="11528" width="8.85546875" customWidth="1"/>
    <col min="11529" max="11529" width="10.140625" customWidth="1"/>
    <col min="11530" max="11530" width="14.42578125" customWidth="1"/>
    <col min="11531" max="11531" width="21.42578125" customWidth="1"/>
    <col min="11532" max="11776" width="8.85546875" customWidth="1"/>
    <col min="11777" max="11777" width="18.42578125" customWidth="1"/>
    <col min="11778" max="11778" width="8.85546875" customWidth="1"/>
    <col min="11779" max="11779" width="14.42578125" customWidth="1"/>
    <col min="11780" max="11780" width="8.85546875" customWidth="1"/>
    <col min="11781" max="11781" width="18.140625" customWidth="1"/>
    <col min="11782" max="11784" width="8.85546875" customWidth="1"/>
    <col min="11785" max="11785" width="10.140625" customWidth="1"/>
    <col min="11786" max="11786" width="14.42578125" customWidth="1"/>
    <col min="11787" max="11787" width="21.42578125" customWidth="1"/>
    <col min="11788" max="12032" width="8.85546875" customWidth="1"/>
    <col min="12033" max="12033" width="18.42578125" customWidth="1"/>
    <col min="12034" max="12034" width="8.85546875" customWidth="1"/>
    <col min="12035" max="12035" width="14.42578125" customWidth="1"/>
    <col min="12036" max="12036" width="8.85546875" customWidth="1"/>
    <col min="12037" max="12037" width="18.140625" customWidth="1"/>
    <col min="12038" max="12040" width="8.85546875" customWidth="1"/>
    <col min="12041" max="12041" width="10.140625" customWidth="1"/>
    <col min="12042" max="12042" width="14.42578125" customWidth="1"/>
    <col min="12043" max="12043" width="21.42578125" customWidth="1"/>
    <col min="12044" max="12288" width="8.85546875" customWidth="1"/>
    <col min="12289" max="12289" width="18.42578125" customWidth="1"/>
    <col min="12290" max="12290" width="8.85546875" customWidth="1"/>
    <col min="12291" max="12291" width="14.42578125" customWidth="1"/>
    <col min="12292" max="12292" width="8.85546875" customWidth="1"/>
    <col min="12293" max="12293" width="18.140625" customWidth="1"/>
    <col min="12294" max="12296" width="8.85546875" customWidth="1"/>
    <col min="12297" max="12297" width="10.140625" customWidth="1"/>
    <col min="12298" max="12298" width="14.42578125" customWidth="1"/>
    <col min="12299" max="12299" width="21.42578125" customWidth="1"/>
    <col min="12300" max="12544" width="8.85546875" customWidth="1"/>
    <col min="12545" max="12545" width="18.42578125" customWidth="1"/>
    <col min="12546" max="12546" width="8.85546875" customWidth="1"/>
    <col min="12547" max="12547" width="14.42578125" customWidth="1"/>
    <col min="12548" max="12548" width="8.85546875" customWidth="1"/>
    <col min="12549" max="12549" width="18.140625" customWidth="1"/>
    <col min="12550" max="12552" width="8.85546875" customWidth="1"/>
    <col min="12553" max="12553" width="10.140625" customWidth="1"/>
    <col min="12554" max="12554" width="14.42578125" customWidth="1"/>
    <col min="12555" max="12555" width="21.42578125" customWidth="1"/>
    <col min="12556" max="12800" width="8.85546875" customWidth="1"/>
    <col min="12801" max="12801" width="18.42578125" customWidth="1"/>
    <col min="12802" max="12802" width="8.85546875" customWidth="1"/>
    <col min="12803" max="12803" width="14.42578125" customWidth="1"/>
    <col min="12804" max="12804" width="8.85546875" customWidth="1"/>
    <col min="12805" max="12805" width="18.140625" customWidth="1"/>
    <col min="12806" max="12808" width="8.85546875" customWidth="1"/>
    <col min="12809" max="12809" width="10.140625" customWidth="1"/>
    <col min="12810" max="12810" width="14.42578125" customWidth="1"/>
    <col min="12811" max="12811" width="21.42578125" customWidth="1"/>
    <col min="12812" max="13056" width="8.85546875" customWidth="1"/>
    <col min="13057" max="13057" width="18.42578125" customWidth="1"/>
    <col min="13058" max="13058" width="8.85546875" customWidth="1"/>
    <col min="13059" max="13059" width="14.42578125" customWidth="1"/>
    <col min="13060" max="13060" width="8.85546875" customWidth="1"/>
    <col min="13061" max="13061" width="18.140625" customWidth="1"/>
    <col min="13062" max="13064" width="8.85546875" customWidth="1"/>
    <col min="13065" max="13065" width="10.140625" customWidth="1"/>
    <col min="13066" max="13066" width="14.42578125" customWidth="1"/>
    <col min="13067" max="13067" width="21.42578125" customWidth="1"/>
    <col min="13068" max="13312" width="8.85546875" customWidth="1"/>
    <col min="13313" max="13313" width="18.42578125" customWidth="1"/>
    <col min="13314" max="13314" width="8.85546875" customWidth="1"/>
    <col min="13315" max="13315" width="14.42578125" customWidth="1"/>
    <col min="13316" max="13316" width="8.85546875" customWidth="1"/>
    <col min="13317" max="13317" width="18.140625" customWidth="1"/>
    <col min="13318" max="13320" width="8.85546875" customWidth="1"/>
    <col min="13321" max="13321" width="10.140625" customWidth="1"/>
    <col min="13322" max="13322" width="14.42578125" customWidth="1"/>
    <col min="13323" max="13323" width="21.42578125" customWidth="1"/>
    <col min="13324" max="13568" width="8.85546875" customWidth="1"/>
    <col min="13569" max="13569" width="18.42578125" customWidth="1"/>
    <col min="13570" max="13570" width="8.85546875" customWidth="1"/>
    <col min="13571" max="13571" width="14.42578125" customWidth="1"/>
    <col min="13572" max="13572" width="8.85546875" customWidth="1"/>
    <col min="13573" max="13573" width="18.140625" customWidth="1"/>
    <col min="13574" max="13576" width="8.85546875" customWidth="1"/>
    <col min="13577" max="13577" width="10.140625" customWidth="1"/>
    <col min="13578" max="13578" width="14.42578125" customWidth="1"/>
    <col min="13579" max="13579" width="21.42578125" customWidth="1"/>
    <col min="13580" max="13824" width="8.85546875" customWidth="1"/>
    <col min="13825" max="13825" width="18.42578125" customWidth="1"/>
    <col min="13826" max="13826" width="8.85546875" customWidth="1"/>
    <col min="13827" max="13827" width="14.42578125" customWidth="1"/>
    <col min="13828" max="13828" width="8.85546875" customWidth="1"/>
    <col min="13829" max="13829" width="18.140625" customWidth="1"/>
    <col min="13830" max="13832" width="8.85546875" customWidth="1"/>
    <col min="13833" max="13833" width="10.140625" customWidth="1"/>
    <col min="13834" max="13834" width="14.42578125" customWidth="1"/>
    <col min="13835" max="13835" width="21.42578125" customWidth="1"/>
    <col min="13836" max="14080" width="8.85546875" customWidth="1"/>
    <col min="14081" max="14081" width="18.42578125" customWidth="1"/>
    <col min="14082" max="14082" width="8.85546875" customWidth="1"/>
    <col min="14083" max="14083" width="14.42578125" customWidth="1"/>
    <col min="14084" max="14084" width="8.85546875" customWidth="1"/>
    <col min="14085" max="14085" width="18.140625" customWidth="1"/>
    <col min="14086" max="14088" width="8.85546875" customWidth="1"/>
    <col min="14089" max="14089" width="10.140625" customWidth="1"/>
    <col min="14090" max="14090" width="14.42578125" customWidth="1"/>
    <col min="14091" max="14091" width="21.42578125" customWidth="1"/>
    <col min="14092" max="14336" width="8.85546875" customWidth="1"/>
    <col min="14337" max="14337" width="18.42578125" customWidth="1"/>
    <col min="14338" max="14338" width="8.85546875" customWidth="1"/>
    <col min="14339" max="14339" width="14.42578125" customWidth="1"/>
    <col min="14340" max="14340" width="8.85546875" customWidth="1"/>
    <col min="14341" max="14341" width="18.140625" customWidth="1"/>
    <col min="14342" max="14344" width="8.85546875" customWidth="1"/>
    <col min="14345" max="14345" width="10.140625" customWidth="1"/>
    <col min="14346" max="14346" width="14.42578125" customWidth="1"/>
    <col min="14347" max="14347" width="21.42578125" customWidth="1"/>
    <col min="14348" max="14592" width="8.85546875" customWidth="1"/>
    <col min="14593" max="14593" width="18.42578125" customWidth="1"/>
    <col min="14594" max="14594" width="8.85546875" customWidth="1"/>
    <col min="14595" max="14595" width="14.42578125" customWidth="1"/>
    <col min="14596" max="14596" width="8.85546875" customWidth="1"/>
    <col min="14597" max="14597" width="18.140625" customWidth="1"/>
    <col min="14598" max="14600" width="8.85546875" customWidth="1"/>
    <col min="14601" max="14601" width="10.140625" customWidth="1"/>
    <col min="14602" max="14602" width="14.42578125" customWidth="1"/>
    <col min="14603" max="14603" width="21.42578125" customWidth="1"/>
    <col min="14604" max="14848" width="8.85546875" customWidth="1"/>
    <col min="14849" max="14849" width="18.42578125" customWidth="1"/>
    <col min="14850" max="14850" width="8.85546875" customWidth="1"/>
    <col min="14851" max="14851" width="14.42578125" customWidth="1"/>
    <col min="14852" max="14852" width="8.85546875" customWidth="1"/>
    <col min="14853" max="14853" width="18.140625" customWidth="1"/>
    <col min="14854" max="14856" width="8.85546875" customWidth="1"/>
    <col min="14857" max="14857" width="10.140625" customWidth="1"/>
    <col min="14858" max="14858" width="14.42578125" customWidth="1"/>
    <col min="14859" max="14859" width="21.42578125" customWidth="1"/>
    <col min="14860" max="15104" width="8.85546875" customWidth="1"/>
    <col min="15105" max="15105" width="18.42578125" customWidth="1"/>
    <col min="15106" max="15106" width="8.85546875" customWidth="1"/>
    <col min="15107" max="15107" width="14.42578125" customWidth="1"/>
    <col min="15108" max="15108" width="8.85546875" customWidth="1"/>
    <col min="15109" max="15109" width="18.140625" customWidth="1"/>
    <col min="15110" max="15112" width="8.85546875" customWidth="1"/>
    <col min="15113" max="15113" width="10.140625" customWidth="1"/>
    <col min="15114" max="15114" width="14.42578125" customWidth="1"/>
    <col min="15115" max="15115" width="21.42578125" customWidth="1"/>
    <col min="15116" max="15360" width="8.85546875" customWidth="1"/>
    <col min="15361" max="15361" width="18.42578125" customWidth="1"/>
    <col min="15362" max="15362" width="8.85546875" customWidth="1"/>
    <col min="15363" max="15363" width="14.42578125" customWidth="1"/>
    <col min="15364" max="15364" width="8.85546875" customWidth="1"/>
    <col min="15365" max="15365" width="18.140625" customWidth="1"/>
    <col min="15366" max="15368" width="8.85546875" customWidth="1"/>
    <col min="15369" max="15369" width="10.140625" customWidth="1"/>
    <col min="15370" max="15370" width="14.42578125" customWidth="1"/>
    <col min="15371" max="15371" width="21.42578125" customWidth="1"/>
    <col min="15372" max="15616" width="8.85546875" customWidth="1"/>
    <col min="15617" max="15617" width="18.42578125" customWidth="1"/>
    <col min="15618" max="15618" width="8.85546875" customWidth="1"/>
    <col min="15619" max="15619" width="14.42578125" customWidth="1"/>
    <col min="15620" max="15620" width="8.85546875" customWidth="1"/>
    <col min="15621" max="15621" width="18.140625" customWidth="1"/>
    <col min="15622" max="15624" width="8.85546875" customWidth="1"/>
    <col min="15625" max="15625" width="10.140625" customWidth="1"/>
    <col min="15626" max="15626" width="14.42578125" customWidth="1"/>
    <col min="15627" max="15627" width="21.42578125" customWidth="1"/>
    <col min="15628" max="15872" width="8.85546875" customWidth="1"/>
    <col min="15873" max="15873" width="18.42578125" customWidth="1"/>
    <col min="15874" max="15874" width="8.85546875" customWidth="1"/>
    <col min="15875" max="15875" width="14.42578125" customWidth="1"/>
    <col min="15876" max="15876" width="8.85546875" customWidth="1"/>
    <col min="15877" max="15877" width="18.140625" customWidth="1"/>
    <col min="15878" max="15880" width="8.85546875" customWidth="1"/>
    <col min="15881" max="15881" width="10.140625" customWidth="1"/>
    <col min="15882" max="15882" width="14.42578125" customWidth="1"/>
    <col min="15883" max="15883" width="21.42578125" customWidth="1"/>
    <col min="15884" max="16128" width="8.85546875" customWidth="1"/>
    <col min="16129" max="16129" width="18.42578125" customWidth="1"/>
    <col min="16130" max="16130" width="8.85546875" customWidth="1"/>
    <col min="16131" max="16131" width="14.42578125" customWidth="1"/>
    <col min="16132" max="16132" width="8.85546875" customWidth="1"/>
    <col min="16133" max="16133" width="18.140625" customWidth="1"/>
    <col min="16134" max="16136" width="8.85546875" customWidth="1"/>
    <col min="16137" max="16137" width="10.140625" customWidth="1"/>
    <col min="16138" max="16138" width="14.42578125" customWidth="1"/>
    <col min="16139" max="16139" width="21.42578125" customWidth="1"/>
    <col min="16140" max="16384" width="8.85546875" customWidth="1"/>
  </cols>
  <sheetData>
    <row r="1" spans="1:12" ht="38.450000000000003" customHeight="1" thickBot="1">
      <c r="A1" s="253" t="s">
        <v>45</v>
      </c>
      <c r="B1" s="254"/>
      <c r="C1" s="254"/>
      <c r="D1" s="254"/>
      <c r="E1" s="254"/>
      <c r="F1" s="254"/>
      <c r="G1" s="254"/>
      <c r="H1" s="254"/>
      <c r="I1" s="254"/>
      <c r="J1" s="254"/>
      <c r="K1" s="254"/>
      <c r="L1" s="255"/>
    </row>
    <row r="2" spans="1:12" ht="17.850000000000001" customHeight="1">
      <c r="A2" s="33" t="s">
        <v>1</v>
      </c>
      <c r="B2" s="328" t="str">
        <f>'SIZE SPEC'!C2</f>
        <v>LS RETRO FOOTBALL TOP</v>
      </c>
      <c r="C2" s="328"/>
      <c r="D2" s="328"/>
      <c r="E2" s="34" t="s">
        <v>2</v>
      </c>
      <c r="F2" s="328" t="str">
        <f>'SIZE SPEC'!E4</f>
        <v>XXS-4XL</v>
      </c>
      <c r="G2" s="328"/>
      <c r="H2" s="336"/>
      <c r="I2" s="30" t="s">
        <v>41</v>
      </c>
      <c r="J2" s="330"/>
      <c r="K2" s="331"/>
      <c r="L2" s="331"/>
    </row>
    <row r="3" spans="1:12" ht="15.6" customHeight="1">
      <c r="A3" s="28" t="s">
        <v>3</v>
      </c>
      <c r="B3" s="266" t="str">
        <f>'SIZE SPEC'!C4</f>
        <v>TBC</v>
      </c>
      <c r="C3" s="266"/>
      <c r="D3" s="266"/>
      <c r="E3" s="26" t="s">
        <v>4</v>
      </c>
      <c r="F3" s="266" t="str">
        <f>'SIZE SPEC'!E5</f>
        <v>RJ5L</v>
      </c>
      <c r="G3" s="266"/>
      <c r="H3" s="337"/>
      <c r="I3" s="30" t="s">
        <v>42</v>
      </c>
      <c r="J3" s="332"/>
      <c r="K3" s="333"/>
      <c r="L3" s="333"/>
    </row>
    <row r="4" spans="1:12" ht="15.6" customHeight="1" thickBot="1">
      <c r="A4" s="35" t="s">
        <v>5</v>
      </c>
      <c r="B4" s="329" t="str">
        <f>'SIZE SPEC'!C5</f>
        <v>SC25</v>
      </c>
      <c r="C4" s="329"/>
      <c r="D4" s="329"/>
      <c r="E4" s="24" t="s">
        <v>6</v>
      </c>
      <c r="F4" s="329">
        <f>'SIZE SPEC'!C7</f>
        <v>45455</v>
      </c>
      <c r="G4" s="329"/>
      <c r="H4" s="338"/>
      <c r="I4" s="30" t="s">
        <v>43</v>
      </c>
      <c r="J4" s="334"/>
      <c r="K4" s="335"/>
      <c r="L4" s="335"/>
    </row>
    <row r="5" spans="1:12" ht="30" customHeight="1">
      <c r="A5" s="301"/>
      <c r="B5" s="302"/>
      <c r="C5" s="302"/>
      <c r="D5" s="302"/>
      <c r="E5" s="302"/>
      <c r="F5" s="302"/>
      <c r="G5" s="302"/>
      <c r="H5" s="302"/>
      <c r="I5" s="302"/>
      <c r="J5" s="302"/>
      <c r="K5" s="302"/>
      <c r="L5" s="303"/>
    </row>
    <row r="6" spans="1:12" ht="30" customHeight="1">
      <c r="A6" s="325"/>
      <c r="B6" s="326"/>
      <c r="C6" s="326"/>
      <c r="D6" s="326"/>
      <c r="E6" s="326"/>
      <c r="F6" s="326"/>
      <c r="G6" s="326"/>
      <c r="H6" s="326"/>
      <c r="I6" s="326"/>
      <c r="J6" s="326"/>
      <c r="K6" s="326"/>
      <c r="L6" s="327"/>
    </row>
    <row r="7" spans="1:12" ht="30" customHeight="1">
      <c r="A7" s="325"/>
      <c r="B7" s="326"/>
      <c r="C7" s="326"/>
      <c r="D7" s="326"/>
      <c r="E7" s="326"/>
      <c r="F7" s="326"/>
      <c r="G7" s="326"/>
      <c r="H7" s="326"/>
      <c r="I7" s="326"/>
      <c r="J7" s="326"/>
      <c r="K7" s="326"/>
      <c r="L7" s="327"/>
    </row>
    <row r="8" spans="1:12" ht="30" customHeight="1">
      <c r="A8" s="325"/>
      <c r="B8" s="326"/>
      <c r="C8" s="326"/>
      <c r="D8" s="326"/>
      <c r="E8" s="326"/>
      <c r="F8" s="326"/>
      <c r="G8" s="326"/>
      <c r="H8" s="326"/>
      <c r="I8" s="326"/>
      <c r="J8" s="326"/>
      <c r="K8" s="326"/>
      <c r="L8" s="327"/>
    </row>
    <row r="9" spans="1:12" ht="30" customHeight="1">
      <c r="A9" s="325"/>
      <c r="B9" s="326"/>
      <c r="C9" s="326"/>
      <c r="D9" s="326"/>
      <c r="E9" s="326"/>
      <c r="F9" s="326"/>
      <c r="G9" s="326"/>
      <c r="H9" s="326"/>
      <c r="I9" s="326"/>
      <c r="J9" s="326"/>
      <c r="K9" s="326"/>
      <c r="L9" s="327"/>
    </row>
    <row r="10" spans="1:12" ht="30" customHeight="1">
      <c r="A10" s="325"/>
      <c r="B10" s="326"/>
      <c r="C10" s="326"/>
      <c r="D10" s="326"/>
      <c r="E10" s="326"/>
      <c r="F10" s="326"/>
      <c r="G10" s="326"/>
      <c r="H10" s="326"/>
      <c r="I10" s="326"/>
      <c r="J10" s="326"/>
      <c r="K10" s="326"/>
      <c r="L10" s="327"/>
    </row>
    <row r="11" spans="1:12" ht="30" customHeight="1">
      <c r="A11" s="325"/>
      <c r="B11" s="326"/>
      <c r="C11" s="326"/>
      <c r="D11" s="326"/>
      <c r="E11" s="326"/>
      <c r="F11" s="326"/>
      <c r="G11" s="326"/>
      <c r="H11" s="326"/>
      <c r="I11" s="326"/>
      <c r="J11" s="326"/>
      <c r="K11" s="326"/>
      <c r="L11" s="327"/>
    </row>
    <row r="12" spans="1:12" ht="30" customHeight="1">
      <c r="A12" s="325"/>
      <c r="B12" s="326"/>
      <c r="C12" s="326"/>
      <c r="D12" s="326"/>
      <c r="E12" s="326"/>
      <c r="F12" s="326"/>
      <c r="G12" s="326"/>
      <c r="H12" s="326"/>
      <c r="I12" s="326"/>
      <c r="J12" s="326"/>
      <c r="K12" s="326"/>
      <c r="L12" s="327"/>
    </row>
    <row r="13" spans="1:12" ht="30" customHeight="1">
      <c r="A13" s="325"/>
      <c r="B13" s="326"/>
      <c r="C13" s="326"/>
      <c r="D13" s="326"/>
      <c r="E13" s="326"/>
      <c r="F13" s="326"/>
      <c r="G13" s="326"/>
      <c r="H13" s="326"/>
      <c r="I13" s="326"/>
      <c r="J13" s="326"/>
      <c r="K13" s="326"/>
      <c r="L13" s="327"/>
    </row>
    <row r="14" spans="1:12" ht="30" customHeight="1">
      <c r="A14" s="325"/>
      <c r="B14" s="326"/>
      <c r="C14" s="326"/>
      <c r="D14" s="326"/>
      <c r="E14" s="326"/>
      <c r="F14" s="326"/>
      <c r="G14" s="326"/>
      <c r="H14" s="326"/>
      <c r="I14" s="326"/>
      <c r="J14" s="326"/>
      <c r="K14" s="326"/>
      <c r="L14" s="327"/>
    </row>
    <row r="15" spans="1:12" ht="30" customHeight="1">
      <c r="A15" s="325"/>
      <c r="B15" s="326"/>
      <c r="C15" s="326"/>
      <c r="D15" s="326"/>
      <c r="E15" s="326"/>
      <c r="F15" s="326"/>
      <c r="G15" s="326"/>
      <c r="H15" s="326"/>
      <c r="I15" s="326"/>
      <c r="J15" s="326"/>
      <c r="K15" s="326"/>
      <c r="L15" s="327"/>
    </row>
    <row r="16" spans="1:12" ht="30" customHeight="1">
      <c r="A16" s="325"/>
      <c r="B16" s="326"/>
      <c r="C16" s="326"/>
      <c r="D16" s="326"/>
      <c r="E16" s="326"/>
      <c r="F16" s="326"/>
      <c r="G16" s="326"/>
      <c r="H16" s="326"/>
      <c r="I16" s="326"/>
      <c r="J16" s="326"/>
      <c r="K16" s="326"/>
      <c r="L16" s="327"/>
    </row>
    <row r="17" spans="1:12" ht="30" customHeight="1">
      <c r="A17" s="325"/>
      <c r="B17" s="326"/>
      <c r="C17" s="326"/>
      <c r="D17" s="326"/>
      <c r="E17" s="326"/>
      <c r="F17" s="326"/>
      <c r="G17" s="326"/>
      <c r="H17" s="326"/>
      <c r="I17" s="326"/>
      <c r="J17" s="326"/>
      <c r="K17" s="326"/>
      <c r="L17" s="327"/>
    </row>
    <row r="18" spans="1:12" ht="30" customHeight="1">
      <c r="A18" s="325"/>
      <c r="B18" s="326"/>
      <c r="C18" s="326"/>
      <c r="D18" s="326"/>
      <c r="E18" s="326"/>
      <c r="F18" s="326"/>
      <c r="G18" s="326"/>
      <c r="H18" s="326"/>
      <c r="I18" s="326"/>
      <c r="J18" s="326"/>
      <c r="K18" s="326"/>
      <c r="L18" s="327"/>
    </row>
    <row r="19" spans="1:12" ht="30" customHeight="1">
      <c r="A19" s="325"/>
      <c r="B19" s="326"/>
      <c r="C19" s="326"/>
      <c r="D19" s="326"/>
      <c r="E19" s="326"/>
      <c r="F19" s="326"/>
      <c r="G19" s="326"/>
      <c r="H19" s="326"/>
      <c r="I19" s="326"/>
      <c r="J19" s="326"/>
      <c r="K19" s="326"/>
      <c r="L19" s="327"/>
    </row>
    <row r="20" spans="1:12" ht="30" customHeight="1">
      <c r="A20" s="325"/>
      <c r="B20" s="326"/>
      <c r="C20" s="326"/>
      <c r="D20" s="326"/>
      <c r="E20" s="326"/>
      <c r="F20" s="326"/>
      <c r="G20" s="326"/>
      <c r="H20" s="326"/>
      <c r="I20" s="326"/>
      <c r="J20" s="326"/>
      <c r="K20" s="326"/>
      <c r="L20" s="327"/>
    </row>
    <row r="21" spans="1:12" ht="30" customHeight="1">
      <c r="A21" s="325"/>
      <c r="B21" s="326"/>
      <c r="C21" s="326"/>
      <c r="D21" s="326"/>
      <c r="E21" s="326"/>
      <c r="F21" s="326"/>
      <c r="G21" s="326"/>
      <c r="H21" s="326"/>
      <c r="I21" s="326"/>
      <c r="J21" s="326"/>
      <c r="K21" s="326"/>
      <c r="L21" s="327"/>
    </row>
    <row r="22" spans="1:12" ht="30" customHeight="1">
      <c r="A22" s="325"/>
      <c r="B22" s="326"/>
      <c r="C22" s="326"/>
      <c r="D22" s="326"/>
      <c r="E22" s="326"/>
      <c r="F22" s="326"/>
      <c r="G22" s="326"/>
      <c r="H22" s="326"/>
      <c r="I22" s="326"/>
      <c r="J22" s="326"/>
      <c r="K22" s="326"/>
      <c r="L22" s="327"/>
    </row>
    <row r="23" spans="1:12" ht="30" customHeight="1">
      <c r="A23" s="325"/>
      <c r="B23" s="326"/>
      <c r="C23" s="326"/>
      <c r="D23" s="326"/>
      <c r="E23" s="326"/>
      <c r="F23" s="326"/>
      <c r="G23" s="326"/>
      <c r="H23" s="326"/>
      <c r="I23" s="326"/>
      <c r="J23" s="326"/>
      <c r="K23" s="326"/>
      <c r="L23" s="327"/>
    </row>
    <row r="24" spans="1:12" ht="30" customHeight="1">
      <c r="A24" s="325"/>
      <c r="B24" s="326"/>
      <c r="C24" s="326"/>
      <c r="D24" s="326"/>
      <c r="E24" s="326"/>
      <c r="F24" s="326"/>
      <c r="G24" s="326"/>
      <c r="H24" s="326"/>
      <c r="I24" s="326"/>
      <c r="J24" s="326"/>
      <c r="K24" s="326"/>
      <c r="L24" s="327"/>
    </row>
    <row r="25" spans="1:12" ht="30" customHeight="1">
      <c r="A25" s="325"/>
      <c r="B25" s="326"/>
      <c r="C25" s="326"/>
      <c r="D25" s="326"/>
      <c r="E25" s="326"/>
      <c r="F25" s="326"/>
      <c r="G25" s="326"/>
      <c r="H25" s="326"/>
      <c r="I25" s="326"/>
      <c r="J25" s="326"/>
      <c r="K25" s="326"/>
      <c r="L25" s="327"/>
    </row>
    <row r="26" spans="1:12" ht="30" customHeight="1">
      <c r="A26" s="325"/>
      <c r="B26" s="326"/>
      <c r="C26" s="326"/>
      <c r="D26" s="326"/>
      <c r="E26" s="326"/>
      <c r="F26" s="326"/>
      <c r="G26" s="326"/>
      <c r="H26" s="326"/>
      <c r="I26" s="326"/>
      <c r="J26" s="326"/>
      <c r="K26" s="326"/>
      <c r="L26" s="327"/>
    </row>
    <row r="27" spans="1:12" ht="30" customHeight="1">
      <c r="A27" s="325"/>
      <c r="B27" s="326"/>
      <c r="C27" s="326"/>
      <c r="D27" s="326"/>
      <c r="E27" s="326"/>
      <c r="F27" s="326"/>
      <c r="G27" s="326"/>
      <c r="H27" s="326"/>
      <c r="I27" s="326"/>
      <c r="J27" s="326"/>
      <c r="K27" s="326"/>
      <c r="L27" s="327"/>
    </row>
    <row r="28" spans="1:12" ht="30" customHeight="1">
      <c r="A28" s="325"/>
      <c r="B28" s="326"/>
      <c r="C28" s="326"/>
      <c r="D28" s="326"/>
      <c r="E28" s="326"/>
      <c r="F28" s="326"/>
      <c r="G28" s="326"/>
      <c r="H28" s="326"/>
      <c r="I28" s="326"/>
      <c r="J28" s="326"/>
      <c r="K28" s="326"/>
      <c r="L28" s="327"/>
    </row>
    <row r="29" spans="1:12" ht="30" customHeight="1">
      <c r="A29" s="325"/>
      <c r="B29" s="326"/>
      <c r="C29" s="326"/>
      <c r="D29" s="326"/>
      <c r="E29" s="326"/>
      <c r="F29" s="326"/>
      <c r="G29" s="326"/>
      <c r="H29" s="326"/>
      <c r="I29" s="326"/>
      <c r="J29" s="326"/>
      <c r="K29" s="326"/>
      <c r="L29" s="327"/>
    </row>
    <row r="30" spans="1:12" ht="30" customHeight="1">
      <c r="A30" s="325"/>
      <c r="B30" s="326"/>
      <c r="C30" s="326"/>
      <c r="D30" s="326"/>
      <c r="E30" s="326"/>
      <c r="F30" s="326"/>
      <c r="G30" s="326"/>
      <c r="H30" s="326"/>
      <c r="I30" s="326"/>
      <c r="J30" s="326"/>
      <c r="K30" s="326"/>
      <c r="L30" s="327"/>
    </row>
    <row r="31" spans="1:12" ht="30" customHeight="1">
      <c r="A31" s="325"/>
      <c r="B31" s="326"/>
      <c r="C31" s="326"/>
      <c r="D31" s="326"/>
      <c r="E31" s="326"/>
      <c r="F31" s="326"/>
      <c r="G31" s="326"/>
      <c r="H31" s="326"/>
      <c r="I31" s="326"/>
      <c r="J31" s="326"/>
      <c r="K31" s="326"/>
      <c r="L31" s="327"/>
    </row>
    <row r="32" spans="1:12" ht="30" customHeight="1">
      <c r="A32" s="325"/>
      <c r="B32" s="326"/>
      <c r="C32" s="326"/>
      <c r="D32" s="326"/>
      <c r="E32" s="326"/>
      <c r="F32" s="326"/>
      <c r="G32" s="326"/>
      <c r="H32" s="326"/>
      <c r="I32" s="326"/>
      <c r="J32" s="326"/>
      <c r="K32" s="326"/>
      <c r="L32" s="327"/>
    </row>
    <row r="33" spans="1:12" ht="30" customHeight="1">
      <c r="A33" s="325"/>
      <c r="B33" s="326"/>
      <c r="C33" s="326"/>
      <c r="D33" s="326"/>
      <c r="E33" s="326"/>
      <c r="F33" s="326"/>
      <c r="G33" s="326"/>
      <c r="H33" s="326"/>
      <c r="I33" s="326"/>
      <c r="J33" s="326"/>
      <c r="K33" s="326"/>
      <c r="L33" s="327"/>
    </row>
    <row r="34" spans="1:12" ht="30" customHeight="1">
      <c r="A34" s="325"/>
      <c r="B34" s="326"/>
      <c r="C34" s="326"/>
      <c r="D34" s="326"/>
      <c r="E34" s="326"/>
      <c r="F34" s="326"/>
      <c r="G34" s="326"/>
      <c r="H34" s="326"/>
      <c r="I34" s="326"/>
      <c r="J34" s="326"/>
      <c r="K34" s="326"/>
      <c r="L34" s="327"/>
    </row>
    <row r="35" spans="1:12" ht="30" customHeight="1">
      <c r="A35" s="325"/>
      <c r="B35" s="326"/>
      <c r="C35" s="326"/>
      <c r="D35" s="326"/>
      <c r="E35" s="326"/>
      <c r="F35" s="326"/>
      <c r="G35" s="326"/>
      <c r="H35" s="326"/>
      <c r="I35" s="326"/>
      <c r="J35" s="326"/>
      <c r="K35" s="326"/>
      <c r="L35" s="327"/>
    </row>
    <row r="36" spans="1:12" ht="30" customHeight="1">
      <c r="A36" s="325"/>
      <c r="B36" s="326"/>
      <c r="C36" s="326"/>
      <c r="D36" s="326"/>
      <c r="E36" s="326"/>
      <c r="F36" s="326"/>
      <c r="G36" s="326"/>
      <c r="H36" s="326"/>
      <c r="I36" s="326"/>
      <c r="J36" s="326"/>
      <c r="K36" s="326"/>
      <c r="L36" s="327"/>
    </row>
    <row r="37" spans="1:12" ht="30" customHeight="1">
      <c r="A37" s="325"/>
      <c r="B37" s="326"/>
      <c r="C37" s="326"/>
      <c r="D37" s="326"/>
      <c r="E37" s="326"/>
      <c r="F37" s="326"/>
      <c r="G37" s="326"/>
      <c r="H37" s="326"/>
      <c r="I37" s="326"/>
      <c r="J37" s="326"/>
      <c r="K37" s="326"/>
      <c r="L37" s="327"/>
    </row>
    <row r="38" spans="1:12" ht="30" customHeight="1">
      <c r="A38" s="325"/>
      <c r="B38" s="326"/>
      <c r="C38" s="326"/>
      <c r="D38" s="326"/>
      <c r="E38" s="326"/>
      <c r="F38" s="326"/>
      <c r="G38" s="326"/>
      <c r="H38" s="326"/>
      <c r="I38" s="326"/>
      <c r="J38" s="326"/>
      <c r="K38" s="326"/>
      <c r="L38" s="327"/>
    </row>
    <row r="39" spans="1:12" ht="30" customHeight="1">
      <c r="A39" s="325"/>
      <c r="B39" s="326"/>
      <c r="C39" s="326"/>
      <c r="D39" s="326"/>
      <c r="E39" s="326"/>
      <c r="F39" s="326"/>
      <c r="G39" s="326"/>
      <c r="H39" s="326"/>
      <c r="I39" s="326"/>
      <c r="J39" s="326"/>
      <c r="K39" s="326"/>
      <c r="L39" s="327"/>
    </row>
    <row r="40" spans="1:12" ht="30" customHeight="1">
      <c r="A40" s="325"/>
      <c r="B40" s="326"/>
      <c r="C40" s="326"/>
      <c r="D40" s="326"/>
      <c r="E40" s="326"/>
      <c r="F40" s="326"/>
      <c r="G40" s="326"/>
      <c r="H40" s="326"/>
      <c r="I40" s="326"/>
      <c r="J40" s="326"/>
      <c r="K40" s="326"/>
      <c r="L40" s="327"/>
    </row>
    <row r="41" spans="1:12" ht="30" customHeight="1">
      <c r="A41" s="325"/>
      <c r="B41" s="326"/>
      <c r="C41" s="326"/>
      <c r="D41" s="326"/>
      <c r="E41" s="326"/>
      <c r="F41" s="326"/>
      <c r="G41" s="326"/>
      <c r="H41" s="326"/>
      <c r="I41" s="326"/>
      <c r="J41" s="326"/>
      <c r="K41" s="326"/>
      <c r="L41" s="327"/>
    </row>
    <row r="42" spans="1:12" ht="30" customHeight="1">
      <c r="A42" s="325"/>
      <c r="B42" s="326"/>
      <c r="C42" s="326"/>
      <c r="D42" s="326"/>
      <c r="E42" s="326"/>
      <c r="F42" s="326"/>
      <c r="G42" s="326"/>
      <c r="H42" s="326"/>
      <c r="I42" s="326"/>
      <c r="J42" s="326"/>
      <c r="K42" s="326"/>
      <c r="L42" s="327"/>
    </row>
    <row r="43" spans="1:12" ht="30" customHeight="1">
      <c r="A43" s="325"/>
      <c r="B43" s="326"/>
      <c r="C43" s="326"/>
      <c r="D43" s="326"/>
      <c r="E43" s="326"/>
      <c r="F43" s="326"/>
      <c r="G43" s="326"/>
      <c r="H43" s="326"/>
      <c r="I43" s="326"/>
      <c r="J43" s="326"/>
      <c r="K43" s="326"/>
      <c r="L43" s="327"/>
    </row>
    <row r="44" spans="1:12" ht="30" customHeight="1">
      <c r="A44" s="325"/>
      <c r="B44" s="326"/>
      <c r="C44" s="326"/>
      <c r="D44" s="326"/>
      <c r="E44" s="326"/>
      <c r="F44" s="326"/>
      <c r="G44" s="326"/>
      <c r="H44" s="326"/>
      <c r="I44" s="326"/>
      <c r="J44" s="326"/>
      <c r="K44" s="326"/>
      <c r="L44" s="327"/>
    </row>
    <row r="45" spans="1:12" ht="30" customHeight="1">
      <c r="A45" s="325"/>
      <c r="B45" s="326"/>
      <c r="C45" s="326"/>
      <c r="D45" s="326"/>
      <c r="E45" s="326"/>
      <c r="F45" s="326"/>
      <c r="G45" s="326"/>
      <c r="H45" s="326"/>
      <c r="I45" s="326"/>
      <c r="J45" s="326"/>
      <c r="K45" s="326"/>
      <c r="L45" s="327"/>
    </row>
    <row r="46" spans="1:12" ht="30" customHeight="1">
      <c r="A46" s="325"/>
      <c r="B46" s="326"/>
      <c r="C46" s="326"/>
      <c r="D46" s="326"/>
      <c r="E46" s="326"/>
      <c r="F46" s="326"/>
      <c r="G46" s="326"/>
      <c r="H46" s="326"/>
      <c r="I46" s="326"/>
      <c r="J46" s="326"/>
      <c r="K46" s="326"/>
      <c r="L46" s="327"/>
    </row>
    <row r="47" spans="1:12" ht="30" customHeight="1">
      <c r="A47" s="325"/>
      <c r="B47" s="326"/>
      <c r="C47" s="326"/>
      <c r="D47" s="326"/>
      <c r="E47" s="326"/>
      <c r="F47" s="326"/>
      <c r="G47" s="326"/>
      <c r="H47" s="326"/>
      <c r="I47" s="326"/>
      <c r="J47" s="326"/>
      <c r="K47" s="326"/>
      <c r="L47" s="327"/>
    </row>
    <row r="48" spans="1:12" ht="30" customHeight="1">
      <c r="A48" s="325"/>
      <c r="B48" s="326"/>
      <c r="C48" s="326"/>
      <c r="D48" s="326"/>
      <c r="E48" s="326"/>
      <c r="F48" s="326"/>
      <c r="G48" s="326"/>
      <c r="H48" s="326"/>
      <c r="I48" s="326"/>
      <c r="J48" s="326"/>
      <c r="K48" s="326"/>
      <c r="L48" s="327"/>
    </row>
    <row r="49" spans="1:12" ht="30" customHeight="1">
      <c r="A49" s="325"/>
      <c r="B49" s="326"/>
      <c r="C49" s="326"/>
      <c r="D49" s="326"/>
      <c r="E49" s="326"/>
      <c r="F49" s="326"/>
      <c r="G49" s="326"/>
      <c r="H49" s="326"/>
      <c r="I49" s="326"/>
      <c r="J49" s="326"/>
      <c r="K49" s="326"/>
      <c r="L49" s="327"/>
    </row>
    <row r="50" spans="1:12" ht="30" customHeight="1">
      <c r="A50" s="325"/>
      <c r="B50" s="326"/>
      <c r="C50" s="326"/>
      <c r="D50" s="326"/>
      <c r="E50" s="326"/>
      <c r="F50" s="326"/>
      <c r="G50" s="326"/>
      <c r="H50" s="326"/>
      <c r="I50" s="326"/>
      <c r="J50" s="326"/>
      <c r="K50" s="326"/>
      <c r="L50" s="327"/>
    </row>
    <row r="51" spans="1:12" ht="30" customHeight="1">
      <c r="A51" s="325"/>
      <c r="B51" s="326"/>
      <c r="C51" s="326"/>
      <c r="D51" s="326"/>
      <c r="E51" s="326"/>
      <c r="F51" s="326"/>
      <c r="G51" s="326"/>
      <c r="H51" s="326"/>
      <c r="I51" s="326"/>
      <c r="J51" s="326"/>
      <c r="K51" s="326"/>
      <c r="L51" s="327"/>
    </row>
    <row r="52" spans="1:12" ht="30" customHeight="1" thickBot="1">
      <c r="A52" s="304"/>
      <c r="B52" s="305"/>
      <c r="C52" s="305"/>
      <c r="D52" s="305"/>
      <c r="E52" s="305"/>
      <c r="F52" s="305"/>
      <c r="G52" s="305"/>
      <c r="H52" s="305"/>
      <c r="I52" s="305"/>
      <c r="J52" s="305"/>
      <c r="K52" s="305"/>
      <c r="L52" s="306"/>
    </row>
  </sheetData>
  <mergeCells count="11">
    <mergeCell ref="A1:L1"/>
    <mergeCell ref="A5:L52"/>
    <mergeCell ref="B2:D2"/>
    <mergeCell ref="B3:D3"/>
    <mergeCell ref="B4:D4"/>
    <mergeCell ref="J2:L2"/>
    <mergeCell ref="J3:L3"/>
    <mergeCell ref="J4:L4"/>
    <mergeCell ref="F2:H2"/>
    <mergeCell ref="F3:H3"/>
    <mergeCell ref="F4:H4"/>
  </mergeCells>
  <pageMargins left="0.7" right="0.7" top="0.75" bottom="0.75" header="0.3" footer="0.3"/>
  <pageSetup paperSize="9"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59999389629810485"/>
    <pageSetUpPr fitToPage="1"/>
  </sheetPr>
  <dimension ref="A1:U83"/>
  <sheetViews>
    <sheetView showGridLines="0" view="pageBreakPreview" zoomScale="85" zoomScaleNormal="100" zoomScaleSheetLayoutView="85" workbookViewId="0">
      <selection activeCell="C24" sqref="C24"/>
    </sheetView>
  </sheetViews>
  <sheetFormatPr defaultColWidth="8.85546875" defaultRowHeight="15"/>
  <cols>
    <col min="1" max="1" width="16.28515625" customWidth="1"/>
    <col min="2" max="2" width="75.28515625" customWidth="1"/>
    <col min="3" max="3" width="78.85546875" customWidth="1"/>
    <col min="4" max="16" width="12.7109375" customWidth="1"/>
    <col min="17" max="17" width="11.28515625" customWidth="1"/>
    <col min="18" max="21" width="17.85546875" customWidth="1"/>
  </cols>
  <sheetData>
    <row r="1" spans="1:21" ht="8.1" customHeight="1" thickBot="1">
      <c r="A1" s="9"/>
      <c r="B1" s="9"/>
      <c r="C1" s="9"/>
      <c r="D1" s="9"/>
      <c r="E1" s="9"/>
      <c r="F1" s="9"/>
      <c r="G1" s="9"/>
      <c r="H1" s="9"/>
      <c r="I1" s="9"/>
      <c r="J1" s="9"/>
      <c r="K1" s="9"/>
      <c r="L1" s="9"/>
      <c r="M1" s="9"/>
      <c r="N1" s="9"/>
      <c r="O1" s="9"/>
      <c r="P1" s="9"/>
      <c r="Q1" s="9"/>
      <c r="R1" s="9"/>
      <c r="S1" s="9"/>
      <c r="T1" s="9"/>
      <c r="U1" s="9"/>
    </row>
    <row r="2" spans="1:21" ht="21.75" thickBot="1">
      <c r="A2" s="31" t="s">
        <v>1</v>
      </c>
      <c r="B2" s="682"/>
      <c r="C2" s="352" t="s">
        <v>1425</v>
      </c>
      <c r="D2" s="353"/>
      <c r="E2" s="353"/>
      <c r="F2" s="353"/>
      <c r="G2" s="353"/>
      <c r="H2" s="353"/>
      <c r="I2" s="353"/>
      <c r="J2" s="353"/>
      <c r="K2" s="353"/>
      <c r="L2" s="353"/>
      <c r="M2" s="353"/>
      <c r="N2" s="353"/>
      <c r="O2" s="353"/>
      <c r="P2" s="353"/>
      <c r="Q2" s="353"/>
      <c r="R2" s="343"/>
      <c r="S2" s="344"/>
      <c r="T2" s="344"/>
      <c r="U2" s="345"/>
    </row>
    <row r="3" spans="1:21" ht="25.5">
      <c r="A3" s="28" t="s">
        <v>46</v>
      </c>
      <c r="B3" s="683"/>
      <c r="C3" s="29"/>
      <c r="D3" s="30" t="s">
        <v>47</v>
      </c>
      <c r="E3" s="375"/>
      <c r="F3" s="376"/>
      <c r="G3" s="376"/>
      <c r="H3" s="376"/>
      <c r="I3" s="376"/>
      <c r="J3" s="376"/>
      <c r="K3" s="376"/>
      <c r="L3" s="376"/>
      <c r="M3" s="376"/>
      <c r="N3" s="376"/>
      <c r="O3" s="376"/>
      <c r="P3" s="376"/>
      <c r="Q3" s="376"/>
      <c r="R3" s="346"/>
      <c r="S3" s="347"/>
      <c r="T3" s="347"/>
      <c r="U3" s="348"/>
    </row>
    <row r="4" spans="1:21" ht="15" customHeight="1">
      <c r="A4" s="28" t="s">
        <v>3</v>
      </c>
      <c r="B4" s="684"/>
      <c r="C4" s="23" t="s">
        <v>1422</v>
      </c>
      <c r="D4" s="24" t="s">
        <v>2</v>
      </c>
      <c r="E4" s="377" t="s">
        <v>1424</v>
      </c>
      <c r="F4" s="378"/>
      <c r="G4" s="378"/>
      <c r="H4" s="378"/>
      <c r="I4" s="378"/>
      <c r="J4" s="378"/>
      <c r="K4" s="378"/>
      <c r="L4" s="378"/>
      <c r="M4" s="378"/>
      <c r="N4" s="378"/>
      <c r="O4" s="378"/>
      <c r="P4" s="378"/>
      <c r="Q4" s="378"/>
      <c r="R4" s="346"/>
      <c r="S4" s="347"/>
      <c r="T4" s="347"/>
      <c r="U4" s="348"/>
    </row>
    <row r="5" spans="1:21" ht="15.75" thickBot="1">
      <c r="A5" s="28" t="s">
        <v>5</v>
      </c>
      <c r="B5" s="684"/>
      <c r="C5" s="23" t="s">
        <v>1423</v>
      </c>
      <c r="D5" s="24" t="s">
        <v>4</v>
      </c>
      <c r="E5" s="379" t="s">
        <v>1421</v>
      </c>
      <c r="F5" s="380"/>
      <c r="G5" s="380"/>
      <c r="H5" s="380"/>
      <c r="I5" s="380"/>
      <c r="J5" s="380"/>
      <c r="K5" s="380"/>
      <c r="L5" s="380"/>
      <c r="M5" s="380"/>
      <c r="N5" s="380"/>
      <c r="O5" s="380"/>
      <c r="P5" s="380"/>
      <c r="Q5" s="380"/>
      <c r="R5" s="346"/>
      <c r="S5" s="347"/>
      <c r="T5" s="347"/>
      <c r="U5" s="348"/>
    </row>
    <row r="6" spans="1:21" ht="15.95" customHeight="1" thickBot="1">
      <c r="A6" s="35" t="s">
        <v>48</v>
      </c>
      <c r="B6" s="685"/>
      <c r="C6" s="27"/>
      <c r="D6" s="371" t="s">
        <v>49</v>
      </c>
      <c r="E6" s="372"/>
      <c r="F6" s="372"/>
      <c r="G6" s="372"/>
      <c r="H6" s="372"/>
      <c r="I6" s="372"/>
      <c r="J6" s="372"/>
      <c r="K6" s="372"/>
      <c r="L6" s="372"/>
      <c r="M6" s="372"/>
      <c r="N6" s="372"/>
      <c r="O6" s="372"/>
      <c r="P6" s="372"/>
      <c r="Q6" s="372"/>
      <c r="R6" s="349"/>
      <c r="S6" s="350"/>
      <c r="T6" s="350"/>
      <c r="U6" s="351"/>
    </row>
    <row r="7" spans="1:21" ht="15" customHeight="1" thickBot="1">
      <c r="A7" s="161" t="s">
        <v>50</v>
      </c>
      <c r="B7" s="686"/>
      <c r="C7" s="172">
        <v>45455</v>
      </c>
      <c r="D7" s="373"/>
      <c r="E7" s="374"/>
      <c r="F7" s="374"/>
      <c r="G7" s="374"/>
      <c r="H7" s="374"/>
      <c r="I7" s="374"/>
      <c r="J7" s="374"/>
      <c r="K7" s="374"/>
      <c r="L7" s="374"/>
      <c r="M7" s="374"/>
      <c r="N7" s="374"/>
      <c r="O7" s="374"/>
      <c r="P7" s="374"/>
      <c r="Q7" s="374"/>
      <c r="R7" s="354" t="s">
        <v>51</v>
      </c>
      <c r="S7" s="355"/>
      <c r="T7" s="355"/>
      <c r="U7" s="356"/>
    </row>
    <row r="8" spans="1:21">
      <c r="A8" s="339" t="s">
        <v>52</v>
      </c>
      <c r="B8" s="688" t="s">
        <v>1426</v>
      </c>
      <c r="C8" s="341" t="s">
        <v>53</v>
      </c>
      <c r="D8" s="363" t="s">
        <v>54</v>
      </c>
      <c r="E8" s="363" t="s">
        <v>55</v>
      </c>
      <c r="F8" s="363" t="s">
        <v>56</v>
      </c>
      <c r="G8" s="363" t="s">
        <v>57</v>
      </c>
      <c r="H8" s="369" t="s">
        <v>58</v>
      </c>
      <c r="I8" s="363" t="s">
        <v>59</v>
      </c>
      <c r="J8" s="363" t="s">
        <v>60</v>
      </c>
      <c r="K8" s="363" t="s">
        <v>61</v>
      </c>
      <c r="L8" s="363" t="s">
        <v>62</v>
      </c>
      <c r="M8" s="367" t="s">
        <v>63</v>
      </c>
      <c r="N8" s="367" t="s">
        <v>64</v>
      </c>
      <c r="O8" s="367" t="s">
        <v>65</v>
      </c>
      <c r="P8" s="381" t="s">
        <v>66</v>
      </c>
      <c r="Q8" s="365" t="s">
        <v>67</v>
      </c>
      <c r="R8" s="357"/>
      <c r="S8" s="357"/>
      <c r="T8" s="357"/>
      <c r="U8" s="358"/>
    </row>
    <row r="9" spans="1:21" ht="15.75" thickBot="1">
      <c r="A9" s="340"/>
      <c r="B9" s="689"/>
      <c r="C9" s="342"/>
      <c r="D9" s="364"/>
      <c r="E9" s="364"/>
      <c r="F9" s="364"/>
      <c r="G9" s="364"/>
      <c r="H9" s="370"/>
      <c r="I9" s="364"/>
      <c r="J9" s="364"/>
      <c r="K9" s="364"/>
      <c r="L9" s="364"/>
      <c r="M9" s="368"/>
      <c r="N9" s="368"/>
      <c r="O9" s="368"/>
      <c r="P9" s="382"/>
      <c r="Q9" s="366"/>
      <c r="R9" s="357"/>
      <c r="S9" s="357"/>
      <c r="T9" s="357"/>
      <c r="U9" s="358"/>
    </row>
    <row r="10" spans="1:21" ht="20.100000000000001" customHeight="1">
      <c r="A10" s="1" t="str">
        <f>IFERROR(VLOOKUP(C10,POM!B:C,2,FALSE),"")</f>
        <v>A001</v>
      </c>
      <c r="B10" s="687" t="s">
        <v>1427</v>
      </c>
      <c r="C10" s="5" t="s">
        <v>592</v>
      </c>
      <c r="D10" s="38">
        <f>E10-$M10</f>
        <v>54.5</v>
      </c>
      <c r="E10" s="38">
        <f>F10-$M10</f>
        <v>55.75</v>
      </c>
      <c r="F10" s="38">
        <f>G10-$N10</f>
        <v>57</v>
      </c>
      <c r="G10" s="38">
        <f>H10-$O10</f>
        <v>59.5</v>
      </c>
      <c r="H10" s="160">
        <v>62.5</v>
      </c>
      <c r="I10" s="38">
        <f>H10+$O10</f>
        <v>65.5</v>
      </c>
      <c r="J10" s="38">
        <f>I10+$O10</f>
        <v>68.5</v>
      </c>
      <c r="K10" s="38">
        <f>J10+$P10</f>
        <v>72</v>
      </c>
      <c r="L10" s="38">
        <f>K10+$P10</f>
        <v>75.5</v>
      </c>
      <c r="M10" s="152">
        <f>IFERROR(VLOOKUP($C10,POM!$B:$J,3,FALSE),"0")</f>
        <v>1.25</v>
      </c>
      <c r="N10" s="152">
        <f>IFERROR(VLOOKUP($C10,POM!$B:$J,4,FALSE),"0")</f>
        <v>2.5</v>
      </c>
      <c r="O10" s="152">
        <f>IFERROR(VLOOKUP($C10,POM!$B:$J,5,FALSE),"0")</f>
        <v>3</v>
      </c>
      <c r="P10" s="152">
        <f>IFERROR(VLOOKUP($C10,POM!$B:$J,6,FALSE),"0")</f>
        <v>3.5</v>
      </c>
      <c r="Q10" s="173">
        <f>IFERROR(VLOOKUP($C10,POM!$B:$J,8,FALSE),"0")</f>
        <v>1.25</v>
      </c>
      <c r="R10" s="357"/>
      <c r="S10" s="357"/>
      <c r="T10" s="357"/>
      <c r="U10" s="358"/>
    </row>
    <row r="11" spans="1:21" ht="20.100000000000001" customHeight="1">
      <c r="A11" s="1" t="str">
        <f>IFERROR(VLOOKUP(C11,POM!B:C,2,FALSE),"")</f>
        <v>A002</v>
      </c>
      <c r="B11" s="1" t="s">
        <v>1428</v>
      </c>
      <c r="C11" s="4" t="s">
        <v>594</v>
      </c>
      <c r="D11" s="2">
        <f t="shared" ref="D11:E11" si="0">E11-$M11</f>
        <v>54.5</v>
      </c>
      <c r="E11" s="2">
        <f t="shared" si="0"/>
        <v>55.75</v>
      </c>
      <c r="F11" s="2">
        <f t="shared" ref="F11:F63" si="1">G11-$N11</f>
        <v>57</v>
      </c>
      <c r="G11" s="2">
        <f t="shared" ref="G11:G63" si="2">H11-$O11</f>
        <v>59.5</v>
      </c>
      <c r="H11" s="160">
        <v>62.5</v>
      </c>
      <c r="I11" s="2">
        <f t="shared" ref="I11:J11" si="3">H11+$O11</f>
        <v>65.5</v>
      </c>
      <c r="J11" s="2">
        <f t="shared" si="3"/>
        <v>68.5</v>
      </c>
      <c r="K11" s="2">
        <f t="shared" ref="K11:L11" si="4">J11+$P11</f>
        <v>72</v>
      </c>
      <c r="L11" s="2">
        <f t="shared" si="4"/>
        <v>75.5</v>
      </c>
      <c r="M11" s="152">
        <f>IFERROR(VLOOKUP($C11,POM!$B:$J,3,FALSE),"0")</f>
        <v>1.25</v>
      </c>
      <c r="N11" s="152">
        <f>IFERROR(VLOOKUP($C11,POM!$B:$J,4,FALSE),"0")</f>
        <v>2.5</v>
      </c>
      <c r="O11" s="152">
        <f>IFERROR(VLOOKUP($C11,POM!$B:$J,5,FALSE),"0")</f>
        <v>3</v>
      </c>
      <c r="P11" s="152">
        <f>IFERROR(VLOOKUP($C11,POM!$B:$J,6,FALSE),"0")</f>
        <v>3.5</v>
      </c>
      <c r="Q11" s="173">
        <f>IFERROR(VLOOKUP($C11,POM!$B:$J,8,FALSE),"0")</f>
        <v>1.25</v>
      </c>
      <c r="R11" s="357"/>
      <c r="S11" s="357"/>
      <c r="T11" s="357"/>
      <c r="U11" s="358"/>
    </row>
    <row r="12" spans="1:21" ht="20.100000000000001" customHeight="1">
      <c r="A12" s="1" t="str">
        <f>IFERROR(VLOOKUP(C12,POM!B:C,2,FALSE),"")</f>
        <v>A008</v>
      </c>
      <c r="B12" s="1" t="s">
        <v>1429</v>
      </c>
      <c r="C12" s="4" t="s">
        <v>601</v>
      </c>
      <c r="D12" s="2">
        <f t="shared" ref="D12:E12" si="5">E12-$M12</f>
        <v>71</v>
      </c>
      <c r="E12" s="2">
        <f t="shared" si="5"/>
        <v>71.5</v>
      </c>
      <c r="F12" s="2">
        <f t="shared" si="1"/>
        <v>72</v>
      </c>
      <c r="G12" s="2">
        <f t="shared" si="2"/>
        <v>73</v>
      </c>
      <c r="H12" s="160">
        <v>74.5</v>
      </c>
      <c r="I12" s="2">
        <f t="shared" ref="I12:J12" si="6">H12+$O12</f>
        <v>76</v>
      </c>
      <c r="J12" s="2">
        <f t="shared" si="6"/>
        <v>77.5</v>
      </c>
      <c r="K12" s="2">
        <f t="shared" ref="K12:L12" si="7">J12+$P12</f>
        <v>79.25</v>
      </c>
      <c r="L12" s="2">
        <f t="shared" si="7"/>
        <v>81</v>
      </c>
      <c r="M12" s="152">
        <f>IFERROR(VLOOKUP($C12,POM!$B:$J,3,FALSE),"0")</f>
        <v>0.5</v>
      </c>
      <c r="N12" s="152">
        <f>IFERROR(VLOOKUP($C12,POM!$B:$J,4,FALSE),"0")</f>
        <v>1</v>
      </c>
      <c r="O12" s="152">
        <f>IFERROR(VLOOKUP($C12,POM!$B:$J,5,FALSE),"0")</f>
        <v>1.5</v>
      </c>
      <c r="P12" s="152">
        <f>IFERROR(VLOOKUP($C12,POM!$B:$J,6,FALSE),"0")</f>
        <v>1.75</v>
      </c>
      <c r="Q12" s="173">
        <f>IFERROR(VLOOKUP($C12,POM!$B:$J,8,FALSE),"0")</f>
        <v>0.5</v>
      </c>
      <c r="R12" s="357"/>
      <c r="S12" s="357"/>
      <c r="T12" s="357"/>
      <c r="U12" s="358"/>
    </row>
    <row r="13" spans="1:21" ht="20.100000000000001" customHeight="1">
      <c r="A13" s="1" t="str">
        <f>IFERROR(VLOOKUP(C13,POM!B:C,2,FALSE),"")</f>
        <v>A008</v>
      </c>
      <c r="B13" s="1" t="s">
        <v>1430</v>
      </c>
      <c r="C13" s="4" t="s">
        <v>601</v>
      </c>
      <c r="D13" s="2">
        <f t="shared" ref="D13:E13" si="8">E13-$M13</f>
        <v>71</v>
      </c>
      <c r="E13" s="2">
        <f t="shared" si="8"/>
        <v>71.5</v>
      </c>
      <c r="F13" s="2">
        <f t="shared" si="1"/>
        <v>72</v>
      </c>
      <c r="G13" s="2">
        <f t="shared" si="2"/>
        <v>73</v>
      </c>
      <c r="H13" s="160">
        <v>74.5</v>
      </c>
      <c r="I13" s="2">
        <f t="shared" ref="I13:J13" si="9">H13+$O13</f>
        <v>76</v>
      </c>
      <c r="J13" s="2">
        <f t="shared" si="9"/>
        <v>77.5</v>
      </c>
      <c r="K13" s="2">
        <f t="shared" ref="K13:L13" si="10">J13+$P13</f>
        <v>79.25</v>
      </c>
      <c r="L13" s="2">
        <f t="shared" si="10"/>
        <v>81</v>
      </c>
      <c r="M13" s="152">
        <f>IFERROR(VLOOKUP($C13,POM!$B:$J,3,FALSE),"0")</f>
        <v>0.5</v>
      </c>
      <c r="N13" s="152">
        <f>IFERROR(VLOOKUP($C13,POM!$B:$J,4,FALSE),"0")</f>
        <v>1</v>
      </c>
      <c r="O13" s="152">
        <f>IFERROR(VLOOKUP($C13,POM!$B:$J,5,FALSE),"0")</f>
        <v>1.5</v>
      </c>
      <c r="P13" s="152">
        <f>IFERROR(VLOOKUP($C13,POM!$B:$J,6,FALSE),"0")</f>
        <v>1.75</v>
      </c>
      <c r="Q13" s="173">
        <f>IFERROR(VLOOKUP($C13,POM!$B:$J,8,FALSE),"0")</f>
        <v>0.5</v>
      </c>
      <c r="R13" s="357"/>
      <c r="S13" s="357"/>
      <c r="T13" s="357"/>
      <c r="U13" s="358"/>
    </row>
    <row r="14" spans="1:21" ht="20.100000000000001" customHeight="1">
      <c r="A14" s="1" t="str">
        <f>IFERROR(VLOOKUP(C14,POM!B:C,2,FALSE),"")</f>
        <v>A010</v>
      </c>
      <c r="B14" s="1" t="s">
        <v>1431</v>
      </c>
      <c r="C14" s="4" t="s">
        <v>605</v>
      </c>
      <c r="D14" s="2">
        <f t="shared" ref="D14:E14" si="11">E14-$M14</f>
        <v>2</v>
      </c>
      <c r="E14" s="2">
        <f t="shared" si="11"/>
        <v>2</v>
      </c>
      <c r="F14" s="2">
        <f t="shared" si="1"/>
        <v>2</v>
      </c>
      <c r="G14" s="2">
        <f t="shared" si="2"/>
        <v>2</v>
      </c>
      <c r="H14" s="160">
        <f>IFERROR(VLOOKUP($C14,POM!$B:$J,9,FALSE),"0")</f>
        <v>2</v>
      </c>
      <c r="I14" s="2">
        <f t="shared" ref="I14:J14" si="12">H14+$O14</f>
        <v>2</v>
      </c>
      <c r="J14" s="2">
        <f t="shared" si="12"/>
        <v>2</v>
      </c>
      <c r="K14" s="2">
        <f t="shared" ref="K14:L14" si="13">J14+$P14</f>
        <v>2</v>
      </c>
      <c r="L14" s="2">
        <f t="shared" si="13"/>
        <v>2</v>
      </c>
      <c r="M14" s="152">
        <f>IFERROR(VLOOKUP($C14,POM!$B:$J,3,FALSE),"0")</f>
        <v>0</v>
      </c>
      <c r="N14" s="152">
        <f>IFERROR(VLOOKUP($C14,POM!$B:$J,4,FALSE),"0")</f>
        <v>0</v>
      </c>
      <c r="O14" s="152">
        <f>IFERROR(VLOOKUP($C14,POM!$B:$J,5,FALSE),"0")</f>
        <v>0</v>
      </c>
      <c r="P14" s="152">
        <f>IFERROR(VLOOKUP($C14,POM!$B:$J,6,FALSE),"0")</f>
        <v>0</v>
      </c>
      <c r="Q14" s="173">
        <f>IFERROR(VLOOKUP($C14,POM!$B:$J,8,FALSE),"0")</f>
        <v>0.3</v>
      </c>
      <c r="R14" s="357"/>
      <c r="S14" s="357"/>
      <c r="T14" s="357"/>
      <c r="U14" s="358"/>
    </row>
    <row r="15" spans="1:21" ht="20.100000000000001" customHeight="1">
      <c r="A15" s="1" t="str">
        <f>IFERROR(VLOOKUP(C15,POM!B:C,2,FALSE),"")</f>
        <v>A011</v>
      </c>
      <c r="B15" s="1" t="s">
        <v>1432</v>
      </c>
      <c r="C15" s="4" t="s">
        <v>607</v>
      </c>
      <c r="D15" s="2">
        <f>E15-$M15</f>
        <v>16.999999999999996</v>
      </c>
      <c r="E15" s="2">
        <f t="shared" ref="E15" si="14">F15-$M15</f>
        <v>17.299999999999997</v>
      </c>
      <c r="F15" s="2">
        <f t="shared" si="1"/>
        <v>17.599999999999998</v>
      </c>
      <c r="G15" s="2">
        <f t="shared" si="2"/>
        <v>18.2</v>
      </c>
      <c r="H15" s="160">
        <v>19</v>
      </c>
      <c r="I15" s="2">
        <f t="shared" ref="I15:J15" si="15">H15+$O15</f>
        <v>19.8</v>
      </c>
      <c r="J15" s="2">
        <f t="shared" si="15"/>
        <v>20.6</v>
      </c>
      <c r="K15" s="2">
        <f t="shared" ref="K15:L15" si="16">J15+$P15</f>
        <v>21.6</v>
      </c>
      <c r="L15" s="2">
        <f t="shared" si="16"/>
        <v>22.6</v>
      </c>
      <c r="M15" s="152">
        <f>IFERROR(VLOOKUP($C15,POM!$B:$J,3,FALSE),"0")</f>
        <v>0.3</v>
      </c>
      <c r="N15" s="152">
        <f>IFERROR(VLOOKUP($C15,POM!$B:$J,4,FALSE),"0")</f>
        <v>0.6</v>
      </c>
      <c r="O15" s="152">
        <f>IFERROR(VLOOKUP($C15,POM!$B:$J,5,FALSE),"0")</f>
        <v>0.8</v>
      </c>
      <c r="P15" s="152">
        <f>IFERROR(VLOOKUP($C15,POM!$B:$J,6,FALSE),"0")</f>
        <v>1</v>
      </c>
      <c r="Q15" s="173">
        <f>IFERROR(VLOOKUP($C15,POM!$B:$J,8,FALSE),"0")</f>
        <v>0.3</v>
      </c>
      <c r="R15" s="357"/>
      <c r="S15" s="357"/>
      <c r="T15" s="357"/>
      <c r="U15" s="358"/>
    </row>
    <row r="16" spans="1:21" ht="20.100000000000001" customHeight="1">
      <c r="A16" s="1" t="str">
        <f>IFERROR(VLOOKUP(C16,POM!B:C,2,FALSE),"")</f>
        <v>A012</v>
      </c>
      <c r="B16" s="1" t="s">
        <v>1433</v>
      </c>
      <c r="C16" s="4" t="s">
        <v>609</v>
      </c>
      <c r="D16" s="2">
        <f t="shared" ref="D16:E16" si="17">E16-$M16</f>
        <v>11.5</v>
      </c>
      <c r="E16" s="2">
        <f t="shared" si="17"/>
        <v>12</v>
      </c>
      <c r="F16" s="2">
        <f t="shared" si="1"/>
        <v>12.5</v>
      </c>
      <c r="G16" s="2">
        <f t="shared" si="2"/>
        <v>13</v>
      </c>
      <c r="H16" s="160">
        <v>13.5</v>
      </c>
      <c r="I16" s="2">
        <f t="shared" ref="I16:J16" si="18">H16+$O16</f>
        <v>14</v>
      </c>
      <c r="J16" s="2">
        <f t="shared" si="18"/>
        <v>14.5</v>
      </c>
      <c r="K16" s="2">
        <f t="shared" ref="K16:L16" si="19">J16+$P16</f>
        <v>15.2</v>
      </c>
      <c r="L16" s="2">
        <f t="shared" si="19"/>
        <v>15.899999999999999</v>
      </c>
      <c r="M16" s="152">
        <f>IFERROR(VLOOKUP($C16,POM!$B:$J,3,FALSE),"0")</f>
        <v>0.5</v>
      </c>
      <c r="N16" s="152">
        <f>IFERROR(VLOOKUP($C16,POM!$B:$J,4,FALSE),"0")</f>
        <v>0.5</v>
      </c>
      <c r="O16" s="152">
        <f>IFERROR(VLOOKUP($C16,POM!$B:$J,5,FALSE),"0")</f>
        <v>0.5</v>
      </c>
      <c r="P16" s="152">
        <f>IFERROR(VLOOKUP($C16,POM!$B:$J,6,FALSE),"0")</f>
        <v>0.7</v>
      </c>
      <c r="Q16" s="173">
        <f>IFERROR(VLOOKUP($C16,POM!$B:$J,8,FALSE),"0")</f>
        <v>0.3</v>
      </c>
      <c r="R16" s="357"/>
      <c r="S16" s="357"/>
      <c r="T16" s="357"/>
      <c r="U16" s="358"/>
    </row>
    <row r="17" spans="1:21" ht="20.100000000000001" customHeight="1">
      <c r="A17" s="1" t="str">
        <f>IFERROR(VLOOKUP(C17,POM!B:C,2,FALSE),"")</f>
        <v>A013</v>
      </c>
      <c r="B17" s="1" t="s">
        <v>1434</v>
      </c>
      <c r="C17" s="4" t="s">
        <v>611</v>
      </c>
      <c r="D17" s="2">
        <f t="shared" ref="D17:E17" si="20">E17-$M17</f>
        <v>2</v>
      </c>
      <c r="E17" s="2">
        <f t="shared" si="20"/>
        <v>2</v>
      </c>
      <c r="F17" s="2">
        <f t="shared" si="1"/>
        <v>2</v>
      </c>
      <c r="G17" s="2">
        <f t="shared" si="2"/>
        <v>2</v>
      </c>
      <c r="H17" s="160">
        <v>2</v>
      </c>
      <c r="I17" s="2">
        <f t="shared" ref="I17:J17" si="21">H17+$O17</f>
        <v>2</v>
      </c>
      <c r="J17" s="2">
        <f t="shared" si="21"/>
        <v>2</v>
      </c>
      <c r="K17" s="2">
        <f t="shared" ref="K17:L17" si="22">J17+$P17</f>
        <v>2</v>
      </c>
      <c r="L17" s="2">
        <f t="shared" si="22"/>
        <v>2</v>
      </c>
      <c r="M17" s="152">
        <f>IFERROR(VLOOKUP($C17,POM!$B:$J,3,FALSE),"0")</f>
        <v>0</v>
      </c>
      <c r="N17" s="152">
        <f>IFERROR(VLOOKUP($C17,POM!$B:$J,4,FALSE),"0")</f>
        <v>0</v>
      </c>
      <c r="O17" s="152">
        <f>IFERROR(VLOOKUP($C17,POM!$B:$J,5,FALSE),"0")</f>
        <v>0</v>
      </c>
      <c r="P17" s="152">
        <f>IFERROR(VLOOKUP($C17,POM!$B:$J,6,FALSE),"0")</f>
        <v>0</v>
      </c>
      <c r="Q17" s="173">
        <f>IFERROR(VLOOKUP($C17,POM!$B:$J,8,FALSE),"0")</f>
        <v>0.3</v>
      </c>
      <c r="R17" s="357"/>
      <c r="S17" s="357"/>
      <c r="T17" s="357"/>
      <c r="U17" s="358"/>
    </row>
    <row r="18" spans="1:21" ht="20.100000000000001" customHeight="1">
      <c r="A18" s="1" t="str">
        <f>IFERROR(VLOOKUP(C18,POM!B:C,2,FALSE),"")</f>
        <v>A014</v>
      </c>
      <c r="B18" s="1" t="s">
        <v>1435</v>
      </c>
      <c r="C18" s="4" t="s">
        <v>613</v>
      </c>
      <c r="D18" s="2">
        <f t="shared" ref="D18:E18" si="23">E18-$M18</f>
        <v>8</v>
      </c>
      <c r="E18" s="2">
        <f t="shared" si="23"/>
        <v>8</v>
      </c>
      <c r="F18" s="2">
        <f t="shared" si="1"/>
        <v>8</v>
      </c>
      <c r="G18" s="2">
        <f t="shared" si="2"/>
        <v>8</v>
      </c>
      <c r="H18" s="160">
        <v>8</v>
      </c>
      <c r="I18" s="2">
        <f t="shared" ref="I18:J18" si="24">H18+$O18</f>
        <v>8</v>
      </c>
      <c r="J18" s="2">
        <f t="shared" si="24"/>
        <v>8</v>
      </c>
      <c r="K18" s="2">
        <f t="shared" ref="K18:L18" si="25">J18+$P18</f>
        <v>8</v>
      </c>
      <c r="L18" s="2">
        <f t="shared" si="25"/>
        <v>8</v>
      </c>
      <c r="M18" s="152">
        <f>IFERROR(VLOOKUP($C18,POM!$B:$J,3,FALSE),"0")</f>
        <v>0</v>
      </c>
      <c r="N18" s="152">
        <f>IFERROR(VLOOKUP($C18,POM!$B:$J,4,FALSE),"0")</f>
        <v>0</v>
      </c>
      <c r="O18" s="152">
        <f>IFERROR(VLOOKUP($C18,POM!$B:$J,5,FALSE),"0")</f>
        <v>0</v>
      </c>
      <c r="P18" s="152">
        <f>IFERROR(VLOOKUP($C18,POM!$B:$J,6,FALSE),"0")</f>
        <v>0</v>
      </c>
      <c r="Q18" s="173">
        <f>IFERROR(VLOOKUP($C18,POM!$B:$J,8,FALSE),"0")</f>
        <v>0.2</v>
      </c>
      <c r="R18" s="357"/>
      <c r="S18" s="357"/>
      <c r="T18" s="357"/>
      <c r="U18" s="358"/>
    </row>
    <row r="19" spans="1:21" ht="20.100000000000001" customHeight="1">
      <c r="A19" s="1" t="str">
        <f>IFERROR(VLOOKUP(C19,POM!B:C,2,FALSE),"")</f>
        <v>A017</v>
      </c>
      <c r="B19" s="1" t="s">
        <v>1436</v>
      </c>
      <c r="C19" s="4" t="s">
        <v>1212</v>
      </c>
      <c r="D19" s="2">
        <f t="shared" ref="D19:D20" si="26">E19-$M19</f>
        <v>7.5</v>
      </c>
      <c r="E19" s="2">
        <f t="shared" ref="E19:E20" si="27">F19-$M19</f>
        <v>7.5</v>
      </c>
      <c r="F19" s="2">
        <f t="shared" ref="F19:F20" si="28">G19-$N19</f>
        <v>7.5</v>
      </c>
      <c r="G19" s="2">
        <f t="shared" ref="G19:G20" si="29">H19-$O19</f>
        <v>7.5</v>
      </c>
      <c r="H19" s="160">
        <v>7.5</v>
      </c>
      <c r="I19" s="2">
        <f t="shared" ref="I19:I20" si="30">H19+$O19</f>
        <v>7.5</v>
      </c>
      <c r="J19" s="2">
        <f t="shared" ref="J19:J20" si="31">I19+$O19</f>
        <v>7.5</v>
      </c>
      <c r="K19" s="2">
        <f t="shared" ref="K19:K20" si="32">J19+$P19</f>
        <v>7.5</v>
      </c>
      <c r="L19" s="2">
        <f t="shared" ref="L19:L20" si="33">K19+$P19</f>
        <v>7.5</v>
      </c>
      <c r="M19" s="152">
        <f>IFERROR(VLOOKUP($C19,POM!$B:$J,3,FALSE),"0")</f>
        <v>0</v>
      </c>
      <c r="N19" s="152">
        <f>IFERROR(VLOOKUP($C19,POM!$B:$J,4,FALSE),"0")</f>
        <v>0</v>
      </c>
      <c r="O19" s="152">
        <f>IFERROR(VLOOKUP($C19,POM!$B:$J,5,FALSE),"0")</f>
        <v>0</v>
      </c>
      <c r="P19" s="152">
        <f>IFERROR(VLOOKUP($C19,POM!$B:$J,6,FALSE),"0")</f>
        <v>0</v>
      </c>
      <c r="Q19" s="173">
        <f>IFERROR(VLOOKUP($C19,POM!$B:$J,8,FALSE),"0")</f>
        <v>0.3</v>
      </c>
      <c r="R19" s="357"/>
      <c r="S19" s="357"/>
      <c r="T19" s="357"/>
      <c r="U19" s="358"/>
    </row>
    <row r="20" spans="1:21" ht="20.100000000000001" customHeight="1">
      <c r="A20" s="1" t="str">
        <f>IFERROR(VLOOKUP(C20,POM!B:C,2,FALSE),"")</f>
        <v>A018</v>
      </c>
      <c r="B20" s="1" t="s">
        <v>1437</v>
      </c>
      <c r="C20" s="4" t="s">
        <v>618</v>
      </c>
      <c r="D20" s="2">
        <f t="shared" si="26"/>
        <v>19</v>
      </c>
      <c r="E20" s="2">
        <f t="shared" si="27"/>
        <v>20</v>
      </c>
      <c r="F20" s="2">
        <f t="shared" si="28"/>
        <v>21</v>
      </c>
      <c r="G20" s="2">
        <f t="shared" si="29"/>
        <v>22.5</v>
      </c>
      <c r="H20" s="160">
        <v>24.5</v>
      </c>
      <c r="I20" s="2">
        <f t="shared" si="30"/>
        <v>26.5</v>
      </c>
      <c r="J20" s="2">
        <f t="shared" si="31"/>
        <v>28.5</v>
      </c>
      <c r="K20" s="2">
        <f t="shared" si="32"/>
        <v>31</v>
      </c>
      <c r="L20" s="2">
        <f t="shared" si="33"/>
        <v>33.5</v>
      </c>
      <c r="M20" s="152">
        <f>IFERROR(VLOOKUP($C20,POM!$B:$J,3,FALSE),"0")</f>
        <v>1</v>
      </c>
      <c r="N20" s="152">
        <f>IFERROR(VLOOKUP($C20,POM!$B:$J,4,FALSE),"0")</f>
        <v>1.5</v>
      </c>
      <c r="O20" s="152">
        <f>IFERROR(VLOOKUP($C20,POM!$B:$J,5,FALSE),"0")</f>
        <v>2</v>
      </c>
      <c r="P20" s="152">
        <f>IFERROR(VLOOKUP($C20,POM!$B:$J,6,FALSE),"0")</f>
        <v>2.5</v>
      </c>
      <c r="Q20" s="173">
        <f>IFERROR(VLOOKUP($C20,POM!$B:$J,8,FALSE),"0")</f>
        <v>1</v>
      </c>
      <c r="R20" s="357"/>
      <c r="S20" s="357"/>
      <c r="T20" s="357"/>
      <c r="U20" s="358"/>
    </row>
    <row r="21" spans="1:21" ht="20.100000000000001" customHeight="1">
      <c r="A21" s="1" t="str">
        <f>IFERROR(VLOOKUP(C21,POM!B:C,2,FALSE),"")</f>
        <v>A020</v>
      </c>
      <c r="B21" s="1" t="s">
        <v>1438</v>
      </c>
      <c r="C21" s="4" t="s">
        <v>622</v>
      </c>
      <c r="D21" s="2">
        <f t="shared" ref="D21:E21" si="34">E21-$M21</f>
        <v>5.5</v>
      </c>
      <c r="E21" s="2">
        <f t="shared" si="34"/>
        <v>5.5</v>
      </c>
      <c r="F21" s="2">
        <f t="shared" si="1"/>
        <v>5.5</v>
      </c>
      <c r="G21" s="2">
        <f t="shared" si="2"/>
        <v>5.5</v>
      </c>
      <c r="H21" s="160">
        <v>5.5</v>
      </c>
      <c r="I21" s="2">
        <f t="shared" ref="I21:J21" si="35">H21+$O21</f>
        <v>5.5</v>
      </c>
      <c r="J21" s="2">
        <f t="shared" si="35"/>
        <v>5.5</v>
      </c>
      <c r="K21" s="2">
        <f t="shared" ref="K21:L21" si="36">J21+$P21</f>
        <v>5.5</v>
      </c>
      <c r="L21" s="2">
        <f t="shared" si="36"/>
        <v>5.5</v>
      </c>
      <c r="M21" s="151">
        <f>IFERROR(VLOOKUP($C21,POM!$B:$J,3,FALSE),"0")</f>
        <v>0</v>
      </c>
      <c r="N21" s="151">
        <f>IFERROR(VLOOKUP($C21,POM!$B:$J,4,FALSE),"0")</f>
        <v>0</v>
      </c>
      <c r="O21" s="151">
        <f>IFERROR(VLOOKUP($C21,POM!$B:$J,5,FALSE),"0")</f>
        <v>0</v>
      </c>
      <c r="P21" s="151">
        <f>IFERROR(VLOOKUP($C21,POM!$B:$J,6,FALSE),"0")</f>
        <v>0</v>
      </c>
      <c r="Q21" s="173">
        <f>IFERROR(VLOOKUP($C21,POM!$B:$J,8,FALSE),"0")</f>
        <v>0.3</v>
      </c>
      <c r="R21" s="357"/>
      <c r="S21" s="357"/>
      <c r="T21" s="357"/>
      <c r="U21" s="358"/>
    </row>
    <row r="22" spans="1:21" ht="20.100000000000001" customHeight="1">
      <c r="A22" s="1" t="str">
        <f>IFERROR(VLOOKUP(C22,POM!B:C,2,FALSE),"")</f>
        <v>A021</v>
      </c>
      <c r="B22" s="1" t="s">
        <v>1439</v>
      </c>
      <c r="C22" s="4" t="s">
        <v>1213</v>
      </c>
      <c r="D22" s="2">
        <f t="shared" ref="D22:E22" si="37">E22-$M22</f>
        <v>16.3</v>
      </c>
      <c r="E22" s="2">
        <f t="shared" si="37"/>
        <v>16.3</v>
      </c>
      <c r="F22" s="2">
        <f t="shared" si="1"/>
        <v>16.3</v>
      </c>
      <c r="G22" s="2">
        <f t="shared" si="2"/>
        <v>16.600000000000001</v>
      </c>
      <c r="H22" s="160">
        <v>17</v>
      </c>
      <c r="I22" s="2">
        <f t="shared" ref="I22:J22" si="38">H22+$O22</f>
        <v>17.399999999999999</v>
      </c>
      <c r="J22" s="2">
        <f t="shared" si="38"/>
        <v>17.799999999999997</v>
      </c>
      <c r="K22" s="2">
        <f t="shared" ref="K22:L22" si="39">J22+$P22</f>
        <v>18.399999999999999</v>
      </c>
      <c r="L22" s="2">
        <f t="shared" si="39"/>
        <v>19</v>
      </c>
      <c r="M22" s="151">
        <f>IFERROR(VLOOKUP($C22,POM!$B:$J,3,FALSE),"0")</f>
        <v>0</v>
      </c>
      <c r="N22" s="151">
        <f>IFERROR(VLOOKUP($C22,POM!$B:$J,4,FALSE),"0")</f>
        <v>0.3</v>
      </c>
      <c r="O22" s="151">
        <f>IFERROR(VLOOKUP($C22,POM!$B:$J,5,FALSE),"0")</f>
        <v>0.4</v>
      </c>
      <c r="P22" s="151">
        <f>IFERROR(VLOOKUP($C22,POM!$B:$J,6,FALSE),"0")</f>
        <v>0.6</v>
      </c>
      <c r="Q22" s="173">
        <f>IFERROR(VLOOKUP($C22,POM!$B:$J,8,FALSE),"0")</f>
        <v>0.3</v>
      </c>
      <c r="R22" s="357"/>
      <c r="S22" s="357"/>
      <c r="T22" s="357"/>
      <c r="U22" s="358"/>
    </row>
    <row r="23" spans="1:21" ht="20.100000000000001" customHeight="1">
      <c r="A23" s="1" t="str">
        <f>IFERROR(VLOOKUP(C23,POM!B:C,2,FALSE),"")</f>
        <v>A025</v>
      </c>
      <c r="B23" s="1" t="s">
        <v>1440</v>
      </c>
      <c r="C23" s="4" t="s">
        <v>630</v>
      </c>
      <c r="D23" s="2">
        <f t="shared" ref="D23:E23" si="40">E23-$M23</f>
        <v>48.55</v>
      </c>
      <c r="E23" s="2">
        <f t="shared" si="40"/>
        <v>49.15</v>
      </c>
      <c r="F23" s="2">
        <f t="shared" si="1"/>
        <v>49.75</v>
      </c>
      <c r="G23" s="2">
        <f t="shared" si="2"/>
        <v>51</v>
      </c>
      <c r="H23" s="160">
        <v>52.5</v>
      </c>
      <c r="I23" s="2">
        <f t="shared" ref="I23:J23" si="41">H23+$O23</f>
        <v>54</v>
      </c>
      <c r="J23" s="2">
        <f t="shared" si="41"/>
        <v>55.5</v>
      </c>
      <c r="K23" s="2">
        <f t="shared" ref="K23:L23" si="42">J23+$P23</f>
        <v>57.25</v>
      </c>
      <c r="L23" s="2">
        <f t="shared" si="42"/>
        <v>59</v>
      </c>
      <c r="M23" s="151">
        <f>IFERROR(VLOOKUP($C23,POM!$B:$J,3,FALSE),"0")</f>
        <v>0.6</v>
      </c>
      <c r="N23" s="151">
        <f>IFERROR(VLOOKUP($C23,POM!$B:$J,4,FALSE),"0")</f>
        <v>1.25</v>
      </c>
      <c r="O23" s="151">
        <f>IFERROR(VLOOKUP($C23,POM!$B:$J,5,FALSE),"0")</f>
        <v>1.5</v>
      </c>
      <c r="P23" s="151">
        <f>IFERROR(VLOOKUP($C23,POM!$B:$J,6,FALSE),"0")</f>
        <v>1.75</v>
      </c>
      <c r="Q23" s="173">
        <f>IFERROR(VLOOKUP($C23,POM!$B:$J,8,FALSE),"0")</f>
        <v>0.7</v>
      </c>
      <c r="R23" s="357"/>
      <c r="S23" s="357"/>
      <c r="T23" s="357"/>
      <c r="U23" s="358"/>
    </row>
    <row r="24" spans="1:21" ht="20.100000000000001" customHeight="1">
      <c r="A24" s="1" t="str">
        <f>IFERROR(VLOOKUP(C24,POM!B:C,2,FALSE),"")</f>
        <v>A029</v>
      </c>
      <c r="B24" s="1" t="s">
        <v>1441</v>
      </c>
      <c r="C24" s="4" t="s">
        <v>633</v>
      </c>
      <c r="D24" s="2">
        <f t="shared" ref="D24:E24" si="43">E24-$M24</f>
        <v>49.55</v>
      </c>
      <c r="E24" s="2">
        <f t="shared" si="43"/>
        <v>50.15</v>
      </c>
      <c r="F24" s="2">
        <f t="shared" si="1"/>
        <v>50.75</v>
      </c>
      <c r="G24" s="2">
        <f t="shared" si="2"/>
        <v>52</v>
      </c>
      <c r="H24" s="160">
        <v>53.5</v>
      </c>
      <c r="I24" s="2">
        <f t="shared" ref="I24:J24" si="44">H24+$O24</f>
        <v>55</v>
      </c>
      <c r="J24" s="2">
        <f t="shared" si="44"/>
        <v>56.5</v>
      </c>
      <c r="K24" s="2">
        <f t="shared" ref="K24:L24" si="45">J24+$P24</f>
        <v>58.25</v>
      </c>
      <c r="L24" s="2">
        <f t="shared" si="45"/>
        <v>60</v>
      </c>
      <c r="M24" s="151">
        <f>IFERROR(VLOOKUP($C24,POM!$B:$J,3,FALSE),"0")</f>
        <v>0.6</v>
      </c>
      <c r="N24" s="151">
        <f>IFERROR(VLOOKUP($C24,POM!$B:$J,4,FALSE),"0")</f>
        <v>1.25</v>
      </c>
      <c r="O24" s="151">
        <f>IFERROR(VLOOKUP($C24,POM!$B:$J,5,FALSE),"0")</f>
        <v>1.5</v>
      </c>
      <c r="P24" s="151">
        <f>IFERROR(VLOOKUP($C24,POM!$B:$J,6,FALSE),"0")</f>
        <v>1.75</v>
      </c>
      <c r="Q24" s="173">
        <f>IFERROR(VLOOKUP($C24,POM!$B:$J,8,FALSE),"0")</f>
        <v>0.7</v>
      </c>
      <c r="R24" s="357"/>
      <c r="S24" s="357"/>
      <c r="T24" s="357"/>
      <c r="U24" s="358"/>
    </row>
    <row r="25" spans="1:21" ht="20.100000000000001" customHeight="1">
      <c r="A25" s="1" t="str">
        <f>IFERROR(VLOOKUP(C25,POM!B:C,2,FALSE),"")</f>
        <v>A037</v>
      </c>
      <c r="B25" s="1" t="s">
        <v>1442</v>
      </c>
      <c r="C25" s="4" t="s">
        <v>645</v>
      </c>
      <c r="D25" s="2">
        <f t="shared" ref="D25:E25" si="46">E25-$M25</f>
        <v>23.5</v>
      </c>
      <c r="E25" s="2">
        <f t="shared" si="46"/>
        <v>24</v>
      </c>
      <c r="F25" s="2">
        <f t="shared" si="1"/>
        <v>24.5</v>
      </c>
      <c r="G25" s="2">
        <f t="shared" si="2"/>
        <v>25.5</v>
      </c>
      <c r="H25" s="160">
        <v>26.5</v>
      </c>
      <c r="I25" s="2">
        <f t="shared" ref="I25:J25" si="47">H25+$O25</f>
        <v>27.5</v>
      </c>
      <c r="J25" s="2">
        <f t="shared" si="47"/>
        <v>28.5</v>
      </c>
      <c r="K25" s="2">
        <f t="shared" ref="K25:L25" si="48">J25+$P25</f>
        <v>29.75</v>
      </c>
      <c r="L25" s="2">
        <f t="shared" si="48"/>
        <v>31</v>
      </c>
      <c r="M25" s="151">
        <f>IFERROR(VLOOKUP($C25,POM!$B:$J,3,FALSE),"0")</f>
        <v>0.5</v>
      </c>
      <c r="N25" s="151">
        <f>IFERROR(VLOOKUP($C25,POM!$B:$J,4,FALSE),"0")</f>
        <v>1</v>
      </c>
      <c r="O25" s="151">
        <f>IFERROR(VLOOKUP($C25,POM!$B:$J,5,FALSE),"0")</f>
        <v>1</v>
      </c>
      <c r="P25" s="151">
        <f>IFERROR(VLOOKUP($C25,POM!$B:$J,6,FALSE),"0")</f>
        <v>1.25</v>
      </c>
      <c r="Q25" s="173">
        <f>IFERROR(VLOOKUP($C25,POM!$B:$J,8,FALSE),"0")</f>
        <v>0.6</v>
      </c>
      <c r="R25" s="357"/>
      <c r="S25" s="357"/>
      <c r="T25" s="357"/>
      <c r="U25" s="358"/>
    </row>
    <row r="26" spans="1:21" ht="20.100000000000001" customHeight="1">
      <c r="A26" s="1" t="str">
        <f>IFERROR(VLOOKUP(C26,POM!B:C,2,FALSE),"")</f>
        <v>A038</v>
      </c>
      <c r="B26" s="1" t="s">
        <v>1443</v>
      </c>
      <c r="C26" s="4" t="s">
        <v>647</v>
      </c>
      <c r="D26" s="2">
        <f t="shared" ref="D26:E26" si="49">E26-$M26</f>
        <v>23</v>
      </c>
      <c r="E26" s="2">
        <f t="shared" si="49"/>
        <v>23.5</v>
      </c>
      <c r="F26" s="2">
        <f t="shared" si="1"/>
        <v>24</v>
      </c>
      <c r="G26" s="2">
        <f t="shared" si="2"/>
        <v>25</v>
      </c>
      <c r="H26" s="160">
        <v>26</v>
      </c>
      <c r="I26" s="2">
        <f t="shared" ref="I26:J26" si="50">H26+$O26</f>
        <v>27</v>
      </c>
      <c r="J26" s="2">
        <f t="shared" si="50"/>
        <v>28</v>
      </c>
      <c r="K26" s="2">
        <f t="shared" ref="K26:L26" si="51">J26+$P26</f>
        <v>29.25</v>
      </c>
      <c r="L26" s="2">
        <f t="shared" si="51"/>
        <v>30.5</v>
      </c>
      <c r="M26" s="151">
        <f>IFERROR(VLOOKUP($C26,POM!$B:$J,3,FALSE),"0")</f>
        <v>0.5</v>
      </c>
      <c r="N26" s="151">
        <f>IFERROR(VLOOKUP($C26,POM!$B:$J,4,FALSE),"0")</f>
        <v>1</v>
      </c>
      <c r="O26" s="151">
        <f>IFERROR(VLOOKUP($C26,POM!$B:$J,5,FALSE),"0")</f>
        <v>1</v>
      </c>
      <c r="P26" s="151">
        <f>IFERROR(VLOOKUP($C26,POM!$B:$J,6,FALSE),"0")</f>
        <v>1.25</v>
      </c>
      <c r="Q26" s="173">
        <f>IFERROR(VLOOKUP($C26,POM!$B:$J,8,FALSE),"0")</f>
        <v>0.6</v>
      </c>
      <c r="R26" s="357"/>
      <c r="S26" s="357"/>
      <c r="T26" s="357"/>
      <c r="U26" s="358"/>
    </row>
    <row r="27" spans="1:21" ht="20.100000000000001" customHeight="1">
      <c r="A27" s="1" t="str">
        <f>IFERROR(VLOOKUP(C27,POM!B:C,2,FALSE),"")</f>
        <v>A044</v>
      </c>
      <c r="B27" s="1" t="s">
        <v>1444</v>
      </c>
      <c r="C27" s="4" t="s">
        <v>659</v>
      </c>
      <c r="D27" s="2">
        <f t="shared" ref="D27:E27" si="52">E27-$M27</f>
        <v>19.2</v>
      </c>
      <c r="E27" s="2">
        <f t="shared" si="52"/>
        <v>19.55</v>
      </c>
      <c r="F27" s="2">
        <f t="shared" si="1"/>
        <v>19.900000000000002</v>
      </c>
      <c r="G27" s="2">
        <f t="shared" si="2"/>
        <v>20.6</v>
      </c>
      <c r="H27" s="160">
        <v>21.5</v>
      </c>
      <c r="I27" s="2">
        <f t="shared" ref="I27:J27" si="53">H27+$O27</f>
        <v>22.4</v>
      </c>
      <c r="J27" s="2">
        <f t="shared" si="53"/>
        <v>23.299999999999997</v>
      </c>
      <c r="K27" s="2">
        <f t="shared" ref="K27:L27" si="54">J27+$P27</f>
        <v>24.499999999999996</v>
      </c>
      <c r="L27" s="2">
        <f t="shared" si="54"/>
        <v>25.699999999999996</v>
      </c>
      <c r="M27" s="151">
        <f>IFERROR(VLOOKUP($C27,POM!$B:$J,3,FALSE),"0")</f>
        <v>0.35</v>
      </c>
      <c r="N27" s="151">
        <f>IFERROR(VLOOKUP($C27,POM!$B:$J,4,FALSE),"0")</f>
        <v>0.7</v>
      </c>
      <c r="O27" s="151">
        <f>IFERROR(VLOOKUP($C27,POM!$B:$J,5,FALSE),"0")</f>
        <v>0.9</v>
      </c>
      <c r="P27" s="151">
        <f>IFERROR(VLOOKUP($C27,POM!$B:$J,6,FALSE),"0")</f>
        <v>1.2</v>
      </c>
      <c r="Q27" s="173">
        <f>IFERROR(VLOOKUP($C27,POM!$B:$J,8,FALSE),"0")</f>
        <v>0.4</v>
      </c>
      <c r="R27" s="357"/>
      <c r="S27" s="357"/>
      <c r="T27" s="357"/>
      <c r="U27" s="358"/>
    </row>
    <row r="28" spans="1:21" ht="20.100000000000001" customHeight="1">
      <c r="A28" s="1" t="str">
        <f>IFERROR(VLOOKUP(C28,POM!B:C,2,FALSE),"")</f>
        <v>A046</v>
      </c>
      <c r="B28" s="1" t="s">
        <v>1446</v>
      </c>
      <c r="C28" s="4" t="s">
        <v>1417</v>
      </c>
      <c r="D28" s="2">
        <f t="shared" ref="D28:E28" si="55">E28-$M28</f>
        <v>13.100000000000001</v>
      </c>
      <c r="E28" s="2">
        <f t="shared" si="55"/>
        <v>13.450000000000001</v>
      </c>
      <c r="F28" s="2">
        <f t="shared" si="1"/>
        <v>13.8</v>
      </c>
      <c r="G28" s="2">
        <f t="shared" si="2"/>
        <v>14.3</v>
      </c>
      <c r="H28" s="160">
        <v>15</v>
      </c>
      <c r="I28" s="2">
        <f t="shared" ref="I28:J28" si="56">H28+$O28</f>
        <v>15.7</v>
      </c>
      <c r="J28" s="2">
        <f t="shared" si="56"/>
        <v>16.399999999999999</v>
      </c>
      <c r="K28" s="2">
        <f t="shared" ref="K28:L28" si="57">J28+$P28</f>
        <v>17.299999999999997</v>
      </c>
      <c r="L28" s="2">
        <f t="shared" si="57"/>
        <v>18.199999999999996</v>
      </c>
      <c r="M28" s="151">
        <f>IFERROR(VLOOKUP($C28,POM!$B:$J,3,FALSE),"0")</f>
        <v>0.35</v>
      </c>
      <c r="N28" s="151">
        <f>IFERROR(VLOOKUP($C28,POM!$B:$J,4,FALSE),"0")</f>
        <v>0.5</v>
      </c>
      <c r="O28" s="151">
        <f>IFERROR(VLOOKUP($C28,POM!$B:$J,5,FALSE),"0")</f>
        <v>0.7</v>
      </c>
      <c r="P28" s="151">
        <f>IFERROR(VLOOKUP($C28,POM!$B:$J,6,FALSE),"0")</f>
        <v>0.9</v>
      </c>
      <c r="Q28" s="173">
        <f>IFERROR(VLOOKUP($C28,POM!$B:$J,8,FALSE),"0")</f>
        <v>0.3</v>
      </c>
      <c r="R28" s="357"/>
      <c r="S28" s="357"/>
      <c r="T28" s="357"/>
      <c r="U28" s="358"/>
    </row>
    <row r="29" spans="1:21" ht="20.100000000000001" customHeight="1">
      <c r="A29" s="1" t="str">
        <f>IFERROR(VLOOKUP(C29,POM!B:C,2,FALSE),"")</f>
        <v>A039</v>
      </c>
      <c r="B29" s="1" t="s">
        <v>1445</v>
      </c>
      <c r="C29" s="4" t="s">
        <v>649</v>
      </c>
      <c r="D29" s="2">
        <f t="shared" ref="D29:E29" si="58">E29-$M29</f>
        <v>61</v>
      </c>
      <c r="E29" s="2">
        <f t="shared" si="58"/>
        <v>61.5</v>
      </c>
      <c r="F29" s="2">
        <f t="shared" si="1"/>
        <v>62</v>
      </c>
      <c r="G29" s="2">
        <f t="shared" si="2"/>
        <v>63</v>
      </c>
      <c r="H29" s="160">
        <v>64</v>
      </c>
      <c r="I29" s="2">
        <f t="shared" ref="I29:J29" si="59">H29+$O29</f>
        <v>65</v>
      </c>
      <c r="J29" s="2">
        <f t="shared" si="59"/>
        <v>66</v>
      </c>
      <c r="K29" s="2">
        <f t="shared" ref="K29:L29" si="60">J29+$P29</f>
        <v>67.25</v>
      </c>
      <c r="L29" s="2">
        <f t="shared" si="60"/>
        <v>68.5</v>
      </c>
      <c r="M29" s="151">
        <f>IFERROR(VLOOKUP($C29,POM!$B:$J,3,FALSE),"0")</f>
        <v>0.5</v>
      </c>
      <c r="N29" s="151">
        <f>IFERROR(VLOOKUP($C29,POM!$B:$J,4,FALSE),"0")</f>
        <v>1</v>
      </c>
      <c r="O29" s="151">
        <f>IFERROR(VLOOKUP($C29,POM!$B:$J,5,FALSE),"0")</f>
        <v>1</v>
      </c>
      <c r="P29" s="151">
        <f>IFERROR(VLOOKUP($C29,POM!$B:$J,6,FALSE),"0")</f>
        <v>1.25</v>
      </c>
      <c r="Q29" s="173">
        <f>IFERROR(VLOOKUP($C29,POM!$B:$J,8,FALSE),"0")</f>
        <v>0.6</v>
      </c>
      <c r="R29" s="357"/>
      <c r="S29" s="357"/>
      <c r="T29" s="357"/>
      <c r="U29" s="358"/>
    </row>
    <row r="30" spans="1:21" ht="20.100000000000001" customHeight="1">
      <c r="A30" s="1" t="str">
        <f>IFERROR(VLOOKUP(C30,POM!B:C,2,FALSE),"")</f>
        <v>A048</v>
      </c>
      <c r="B30" s="1" t="s">
        <v>1447</v>
      </c>
      <c r="C30" s="4" t="s">
        <v>663</v>
      </c>
      <c r="D30" s="2">
        <f t="shared" ref="D30:E30" si="61">E30-$M30</f>
        <v>6.1000000000000005</v>
      </c>
      <c r="E30" s="2">
        <f t="shared" si="61"/>
        <v>6.45</v>
      </c>
      <c r="F30" s="2">
        <f t="shared" si="1"/>
        <v>6.8</v>
      </c>
      <c r="G30" s="2">
        <f t="shared" si="2"/>
        <v>7.3</v>
      </c>
      <c r="H30" s="160">
        <v>8</v>
      </c>
      <c r="I30" s="2">
        <f t="shared" ref="I30:J30" si="62">H30+$O30</f>
        <v>8.6999999999999993</v>
      </c>
      <c r="J30" s="2">
        <f t="shared" si="62"/>
        <v>9.3999999999999986</v>
      </c>
      <c r="K30" s="2">
        <f t="shared" ref="K30:L30" si="63">J30+$P30</f>
        <v>10.299999999999999</v>
      </c>
      <c r="L30" s="2">
        <f t="shared" si="63"/>
        <v>11.2</v>
      </c>
      <c r="M30" s="151">
        <f>IFERROR(VLOOKUP($C30,POM!$B:$J,3,FALSE),"0")</f>
        <v>0.35</v>
      </c>
      <c r="N30" s="151">
        <f>IFERROR(VLOOKUP($C30,POM!$B:$J,4,FALSE),"0")</f>
        <v>0.5</v>
      </c>
      <c r="O30" s="151">
        <f>IFERROR(VLOOKUP($C30,POM!$B:$J,5,FALSE),"0")</f>
        <v>0.7</v>
      </c>
      <c r="P30" s="151">
        <f>IFERROR(VLOOKUP($C30,POM!$B:$J,6,FALSE),"0")</f>
        <v>0.9</v>
      </c>
      <c r="Q30" s="173">
        <f>IFERROR(VLOOKUP($C30,POM!$B:$J,8,FALSE),"0")</f>
        <v>0.3</v>
      </c>
      <c r="R30" s="357"/>
      <c r="S30" s="357"/>
      <c r="T30" s="357"/>
      <c r="U30" s="358"/>
    </row>
    <row r="31" spans="1:21" ht="20.100000000000001" customHeight="1">
      <c r="A31" s="1" t="str">
        <f>IFERROR(VLOOKUP(C31,POM!B:C,2,FALSE),"")</f>
        <v>A052</v>
      </c>
      <c r="B31" s="1" t="s">
        <v>1448</v>
      </c>
      <c r="C31" s="4" t="s">
        <v>671</v>
      </c>
      <c r="D31" s="2">
        <f t="shared" ref="D31:E31" si="64">E31-$M31</f>
        <v>5.5</v>
      </c>
      <c r="E31" s="2">
        <f t="shared" si="64"/>
        <v>5.5</v>
      </c>
      <c r="F31" s="2">
        <f t="shared" si="1"/>
        <v>5.5</v>
      </c>
      <c r="G31" s="2">
        <f t="shared" si="2"/>
        <v>5.5</v>
      </c>
      <c r="H31" s="160">
        <v>5.5</v>
      </c>
      <c r="I31" s="2">
        <f t="shared" ref="I31:J31" si="65">H31+$O31</f>
        <v>5.5</v>
      </c>
      <c r="J31" s="2">
        <f t="shared" si="65"/>
        <v>5.5</v>
      </c>
      <c r="K31" s="2">
        <f t="shared" ref="K31:L31" si="66">J31+$P31</f>
        <v>5.5</v>
      </c>
      <c r="L31" s="2">
        <f t="shared" si="66"/>
        <v>5.5</v>
      </c>
      <c r="M31" s="151">
        <f>IFERROR(VLOOKUP($C31,POM!$B:$J,3,FALSE),"0")</f>
        <v>0</v>
      </c>
      <c r="N31" s="151">
        <f>IFERROR(VLOOKUP($C31,POM!$B:$J,4,FALSE),"0")</f>
        <v>0</v>
      </c>
      <c r="O31" s="151">
        <f>IFERROR(VLOOKUP($C31,POM!$B:$J,5,FALSE),"0")</f>
        <v>0</v>
      </c>
      <c r="P31" s="151">
        <f>IFERROR(VLOOKUP($C31,POM!$B:$J,6,FALSE),"0")</f>
        <v>0</v>
      </c>
      <c r="Q31" s="173">
        <f>IFERROR(VLOOKUP($C31,POM!$B:$J,8,FALSE),"0")</f>
        <v>0.3</v>
      </c>
      <c r="R31" s="357"/>
      <c r="S31" s="357"/>
      <c r="T31" s="357"/>
      <c r="U31" s="358"/>
    </row>
    <row r="32" spans="1:21" ht="20.100000000000001" customHeight="1">
      <c r="A32" s="1" t="str">
        <f>IFERROR(VLOOKUP(C32,POM!B:C,2,FALSE),"")</f>
        <v>C039</v>
      </c>
      <c r="B32" s="1" t="s">
        <v>1449</v>
      </c>
      <c r="C32" s="4" t="s">
        <v>1290</v>
      </c>
      <c r="D32" s="2">
        <f t="shared" ref="D32:E32" si="67">E32-$M32</f>
        <v>20</v>
      </c>
      <c r="E32" s="2">
        <f t="shared" si="67"/>
        <v>20</v>
      </c>
      <c r="F32" s="2">
        <f t="shared" si="1"/>
        <v>20</v>
      </c>
      <c r="G32" s="2">
        <f t="shared" si="2"/>
        <v>20.5</v>
      </c>
      <c r="H32" s="160">
        <v>21</v>
      </c>
      <c r="I32" s="2">
        <f t="shared" ref="I32:J32" si="68">H32+$O32</f>
        <v>21.5</v>
      </c>
      <c r="J32" s="2">
        <f t="shared" si="68"/>
        <v>22</v>
      </c>
      <c r="K32" s="2">
        <f t="shared" ref="K32:L32" si="69">J32+$P32</f>
        <v>22.75</v>
      </c>
      <c r="L32" s="2">
        <f t="shared" si="69"/>
        <v>23.5</v>
      </c>
      <c r="M32" s="151">
        <f>IFERROR(VLOOKUP($C32,POM!$B:$J,3,FALSE),"0")</f>
        <v>0</v>
      </c>
      <c r="N32" s="151">
        <f>IFERROR(VLOOKUP($C32,POM!$B:$J,4,FALSE),"0")</f>
        <v>0.5</v>
      </c>
      <c r="O32" s="151">
        <f>IFERROR(VLOOKUP($C32,POM!$B:$J,5,FALSE),"0")</f>
        <v>0.5</v>
      </c>
      <c r="P32" s="151">
        <f>IFERROR(VLOOKUP($C32,POM!$B:$J,6,FALSE),"0")</f>
        <v>0.75</v>
      </c>
      <c r="Q32" s="173">
        <f>IFERROR(VLOOKUP($C32,POM!$B:$J,8,FALSE),"0")</f>
        <v>0.3</v>
      </c>
      <c r="R32" s="357"/>
      <c r="S32" s="357"/>
      <c r="T32" s="357"/>
      <c r="U32" s="358"/>
    </row>
    <row r="33" spans="1:21" ht="20.100000000000001" customHeight="1">
      <c r="A33" s="1" t="str">
        <f>IFERROR(VLOOKUP(C33,POM!B:C,2,FALSE),"")</f>
        <v>C044</v>
      </c>
      <c r="B33" s="1" t="s">
        <v>1450</v>
      </c>
      <c r="C33" s="4" t="s">
        <v>1295</v>
      </c>
      <c r="D33" s="2">
        <f t="shared" ref="D33:E33" si="70">E33-$M33</f>
        <v>15</v>
      </c>
      <c r="E33" s="2">
        <f t="shared" si="70"/>
        <v>15</v>
      </c>
      <c r="F33" s="2">
        <f t="shared" si="1"/>
        <v>15</v>
      </c>
      <c r="G33" s="2">
        <f t="shared" si="2"/>
        <v>15</v>
      </c>
      <c r="H33" s="160">
        <v>15</v>
      </c>
      <c r="I33" s="2">
        <f t="shared" ref="I33:J33" si="71">H33+$O33</f>
        <v>15</v>
      </c>
      <c r="J33" s="2">
        <f t="shared" si="71"/>
        <v>15</v>
      </c>
      <c r="K33" s="2">
        <f t="shared" ref="K33:L33" si="72">J33+$P33</f>
        <v>15</v>
      </c>
      <c r="L33" s="2">
        <f t="shared" si="72"/>
        <v>15</v>
      </c>
      <c r="M33" s="151">
        <f>IFERROR(VLOOKUP($C33,POM!$B:$J,3,FALSE),"0")</f>
        <v>0</v>
      </c>
      <c r="N33" s="151">
        <f>IFERROR(VLOOKUP($C33,POM!$B:$J,4,FALSE),"0")</f>
        <v>0</v>
      </c>
      <c r="O33" s="151">
        <f>IFERROR(VLOOKUP($C33,POM!$B:$J,5,FALSE),"0")</f>
        <v>0</v>
      </c>
      <c r="P33" s="151">
        <f>IFERROR(VLOOKUP($C33,POM!$B:$J,6,FALSE),"0")</f>
        <v>0</v>
      </c>
      <c r="Q33" s="173">
        <f>IFERROR(VLOOKUP($C33,POM!$B:$J,8,FALSE),"0")</f>
        <v>0.3</v>
      </c>
      <c r="R33" s="357"/>
      <c r="S33" s="357"/>
      <c r="T33" s="357"/>
      <c r="U33" s="358"/>
    </row>
    <row r="34" spans="1:21" ht="20.100000000000001" hidden="1" customHeight="1">
      <c r="A34" s="1" t="str">
        <f>IFERROR(VLOOKUP(C34,POM!B:C,2,FALSE),"")</f>
        <v/>
      </c>
      <c r="B34" s="1"/>
      <c r="C34" s="4"/>
      <c r="D34" s="2">
        <f t="shared" ref="D34:E34" si="73">E34-$M34</f>
        <v>0</v>
      </c>
      <c r="E34" s="2">
        <f t="shared" si="73"/>
        <v>0</v>
      </c>
      <c r="F34" s="2">
        <f t="shared" si="1"/>
        <v>0</v>
      </c>
      <c r="G34" s="2">
        <f t="shared" si="2"/>
        <v>0</v>
      </c>
      <c r="H34" s="160" t="str">
        <f>IFERROR(VLOOKUP($C34,POM!$B:$J,9,FALSE),"0")</f>
        <v>0</v>
      </c>
      <c r="I34" s="2">
        <f t="shared" ref="I34:J34" si="74">H34+$O34</f>
        <v>0</v>
      </c>
      <c r="J34" s="2">
        <f t="shared" si="74"/>
        <v>0</v>
      </c>
      <c r="K34" s="2">
        <f t="shared" ref="K34:L34" si="75">J34+$P34</f>
        <v>0</v>
      </c>
      <c r="L34" s="2">
        <f t="shared" si="75"/>
        <v>0</v>
      </c>
      <c r="M34" s="151" t="str">
        <f>IFERROR(VLOOKUP($C34,POM!$B:$J,3,FALSE),"0")</f>
        <v>0</v>
      </c>
      <c r="N34" s="151" t="str">
        <f>IFERROR(VLOOKUP($C34,POM!$B:$J,4,FALSE),"0")</f>
        <v>0</v>
      </c>
      <c r="O34" s="151" t="str">
        <f>IFERROR(VLOOKUP($C34,POM!$B:$J,5,FALSE),"0")</f>
        <v>0</v>
      </c>
      <c r="P34" s="151" t="str">
        <f>IFERROR(VLOOKUP($C34,POM!$B:$J,6,FALSE),"0")</f>
        <v>0</v>
      </c>
      <c r="Q34" s="173" t="str">
        <f>IFERROR(VLOOKUP($C34,POM!$B:$J,8,FALSE),"0")</f>
        <v>0</v>
      </c>
      <c r="R34" s="357"/>
      <c r="S34" s="357"/>
      <c r="T34" s="357"/>
      <c r="U34" s="358"/>
    </row>
    <row r="35" spans="1:21" ht="20.100000000000001" hidden="1" customHeight="1">
      <c r="A35" s="1" t="str">
        <f>IFERROR(VLOOKUP(C35,POM!B:C,2,FALSE),"")</f>
        <v/>
      </c>
      <c r="B35" s="1"/>
      <c r="C35" s="4"/>
      <c r="D35" s="2">
        <f t="shared" ref="D35:E35" si="76">E35-$M35</f>
        <v>0</v>
      </c>
      <c r="E35" s="2">
        <f t="shared" si="76"/>
        <v>0</v>
      </c>
      <c r="F35" s="2">
        <f t="shared" si="1"/>
        <v>0</v>
      </c>
      <c r="G35" s="2">
        <f t="shared" si="2"/>
        <v>0</v>
      </c>
      <c r="H35" s="160" t="str">
        <f>IFERROR(VLOOKUP($C35,POM!$B:$J,9,FALSE),"0")</f>
        <v>0</v>
      </c>
      <c r="I35" s="2">
        <f t="shared" ref="I35:J35" si="77">H35+$O35</f>
        <v>0</v>
      </c>
      <c r="J35" s="2">
        <f t="shared" si="77"/>
        <v>0</v>
      </c>
      <c r="K35" s="2">
        <f t="shared" ref="K35:L35" si="78">J35+$P35</f>
        <v>0</v>
      </c>
      <c r="L35" s="2">
        <f t="shared" si="78"/>
        <v>0</v>
      </c>
      <c r="M35" s="151" t="str">
        <f>IFERROR(VLOOKUP($C35,POM!$B:$J,3,FALSE),"0")</f>
        <v>0</v>
      </c>
      <c r="N35" s="151" t="str">
        <f>IFERROR(VLOOKUP($C35,POM!$B:$J,4,FALSE),"0")</f>
        <v>0</v>
      </c>
      <c r="O35" s="151" t="str">
        <f>IFERROR(VLOOKUP($C35,POM!$B:$J,5,FALSE),"0")</f>
        <v>0</v>
      </c>
      <c r="P35" s="151" t="str">
        <f>IFERROR(VLOOKUP($C35,POM!$B:$J,6,FALSE),"0")</f>
        <v>0</v>
      </c>
      <c r="Q35" s="173" t="str">
        <f>IFERROR(VLOOKUP($C35,POM!$B:$J,8,FALSE),"0")</f>
        <v>0</v>
      </c>
      <c r="R35" s="357"/>
      <c r="S35" s="357"/>
      <c r="T35" s="357"/>
      <c r="U35" s="358"/>
    </row>
    <row r="36" spans="1:21" ht="20.100000000000001" hidden="1" customHeight="1">
      <c r="A36" s="1" t="str">
        <f>IFERROR(VLOOKUP(C36,POM!B:C,2,FALSE),"")</f>
        <v/>
      </c>
      <c r="B36" s="1"/>
      <c r="C36" s="4"/>
      <c r="D36" s="2">
        <f t="shared" ref="D36:E36" si="79">E36-$M36</f>
        <v>0</v>
      </c>
      <c r="E36" s="2">
        <f t="shared" si="79"/>
        <v>0</v>
      </c>
      <c r="F36" s="2">
        <f t="shared" si="1"/>
        <v>0</v>
      </c>
      <c r="G36" s="2">
        <f t="shared" si="2"/>
        <v>0</v>
      </c>
      <c r="H36" s="160" t="str">
        <f>IFERROR(VLOOKUP($C36,POM!$B:$J,9,FALSE),"0")</f>
        <v>0</v>
      </c>
      <c r="I36" s="2">
        <f t="shared" ref="I36:J36" si="80">H36+$O36</f>
        <v>0</v>
      </c>
      <c r="J36" s="2">
        <f t="shared" si="80"/>
        <v>0</v>
      </c>
      <c r="K36" s="2">
        <f t="shared" ref="K36:L36" si="81">J36+$P36</f>
        <v>0</v>
      </c>
      <c r="L36" s="2">
        <f t="shared" si="81"/>
        <v>0</v>
      </c>
      <c r="M36" s="151" t="str">
        <f>IFERROR(VLOOKUP($C36,POM!$B:$J,3,FALSE),"0")</f>
        <v>0</v>
      </c>
      <c r="N36" s="151" t="str">
        <f>IFERROR(VLOOKUP($C36,POM!$B:$J,4,FALSE),"0")</f>
        <v>0</v>
      </c>
      <c r="O36" s="151" t="str">
        <f>IFERROR(VLOOKUP($C36,POM!$B:$J,5,FALSE),"0")</f>
        <v>0</v>
      </c>
      <c r="P36" s="151" t="str">
        <f>IFERROR(VLOOKUP($C36,POM!$B:$J,6,FALSE),"0")</f>
        <v>0</v>
      </c>
      <c r="Q36" s="173" t="str">
        <f>IFERROR(VLOOKUP($C36,POM!$B:$J,8,FALSE),"0")</f>
        <v>0</v>
      </c>
      <c r="R36" s="357"/>
      <c r="S36" s="357"/>
      <c r="T36" s="357"/>
      <c r="U36" s="358"/>
    </row>
    <row r="37" spans="1:21" ht="20.100000000000001" hidden="1" customHeight="1">
      <c r="A37" s="1" t="str">
        <f>IFERROR(VLOOKUP(C37,POM!B:C,2,FALSE),"")</f>
        <v/>
      </c>
      <c r="B37" s="1"/>
      <c r="C37" s="4"/>
      <c r="D37" s="2">
        <f t="shared" ref="D37:E37" si="82">E37-$M37</f>
        <v>0</v>
      </c>
      <c r="E37" s="2">
        <f t="shared" si="82"/>
        <v>0</v>
      </c>
      <c r="F37" s="2">
        <f t="shared" si="1"/>
        <v>0</v>
      </c>
      <c r="G37" s="2">
        <f t="shared" si="2"/>
        <v>0</v>
      </c>
      <c r="H37" s="160" t="str">
        <f>IFERROR(VLOOKUP($C37,POM!$B:$J,9,FALSE),"0")</f>
        <v>0</v>
      </c>
      <c r="I37" s="2">
        <f t="shared" ref="I37:J37" si="83">H37+$O37</f>
        <v>0</v>
      </c>
      <c r="J37" s="2">
        <f t="shared" si="83"/>
        <v>0</v>
      </c>
      <c r="K37" s="2">
        <f t="shared" ref="K37:L37" si="84">J37+$P37</f>
        <v>0</v>
      </c>
      <c r="L37" s="2">
        <f t="shared" si="84"/>
        <v>0</v>
      </c>
      <c r="M37" s="151" t="str">
        <f>IFERROR(VLOOKUP($C37,POM!$B:$J,3,FALSE),"0")</f>
        <v>0</v>
      </c>
      <c r="N37" s="151" t="str">
        <f>IFERROR(VLOOKUP($C37,POM!$B:$J,4,FALSE),"0")</f>
        <v>0</v>
      </c>
      <c r="O37" s="151" t="str">
        <f>IFERROR(VLOOKUP($C37,POM!$B:$J,5,FALSE),"0")</f>
        <v>0</v>
      </c>
      <c r="P37" s="151" t="str">
        <f>IFERROR(VLOOKUP($C37,POM!$B:$J,6,FALSE),"0")</f>
        <v>0</v>
      </c>
      <c r="Q37" s="173" t="str">
        <f>IFERROR(VLOOKUP($C37,POM!$B:$J,8,FALSE),"0")</f>
        <v>0</v>
      </c>
      <c r="R37" s="357"/>
      <c r="S37" s="357"/>
      <c r="T37" s="357"/>
      <c r="U37" s="358"/>
    </row>
    <row r="38" spans="1:21" ht="20.100000000000001" hidden="1" customHeight="1">
      <c r="A38" s="1" t="str">
        <f>IFERROR(VLOOKUP(C38,POM!B:C,2,FALSE),"")</f>
        <v/>
      </c>
      <c r="B38" s="1"/>
      <c r="C38" s="4"/>
      <c r="D38" s="2">
        <f t="shared" ref="D38:E38" si="85">E38-$M38</f>
        <v>0</v>
      </c>
      <c r="E38" s="2">
        <f t="shared" si="85"/>
        <v>0</v>
      </c>
      <c r="F38" s="2">
        <f t="shared" si="1"/>
        <v>0</v>
      </c>
      <c r="G38" s="2">
        <f t="shared" si="2"/>
        <v>0</v>
      </c>
      <c r="H38" s="160" t="str">
        <f>IFERROR(VLOOKUP($C38,POM!$B:$J,9,FALSE),"0")</f>
        <v>0</v>
      </c>
      <c r="I38" s="2">
        <f t="shared" ref="I38:J38" si="86">H38+$O38</f>
        <v>0</v>
      </c>
      <c r="J38" s="2">
        <f t="shared" si="86"/>
        <v>0</v>
      </c>
      <c r="K38" s="2">
        <f t="shared" ref="K38:L38" si="87">J38+$P38</f>
        <v>0</v>
      </c>
      <c r="L38" s="2">
        <f t="shared" si="87"/>
        <v>0</v>
      </c>
      <c r="M38" s="151" t="str">
        <f>IFERROR(VLOOKUP($C38,POM!$B:$J,3,FALSE),"0")</f>
        <v>0</v>
      </c>
      <c r="N38" s="151" t="str">
        <f>IFERROR(VLOOKUP($C38,POM!$B:$J,4,FALSE),"0")</f>
        <v>0</v>
      </c>
      <c r="O38" s="151" t="str">
        <f>IFERROR(VLOOKUP($C38,POM!$B:$J,5,FALSE),"0")</f>
        <v>0</v>
      </c>
      <c r="P38" s="151" t="str">
        <f>IFERROR(VLOOKUP($C38,POM!$B:$J,6,FALSE),"0")</f>
        <v>0</v>
      </c>
      <c r="Q38" s="173" t="str">
        <f>IFERROR(VLOOKUP($C38,POM!$B:$J,8,FALSE),"0")</f>
        <v>0</v>
      </c>
      <c r="R38" s="357"/>
      <c r="S38" s="357"/>
      <c r="T38" s="357"/>
      <c r="U38" s="358"/>
    </row>
    <row r="39" spans="1:21" ht="20.100000000000001" hidden="1" customHeight="1">
      <c r="A39" s="1" t="str">
        <f>IFERROR(VLOOKUP(C39,POM!B:C,2,FALSE),"")</f>
        <v/>
      </c>
      <c r="B39" s="1"/>
      <c r="C39" s="4"/>
      <c r="D39" s="2">
        <f t="shared" ref="D39:E39" si="88">E39-$M39</f>
        <v>0</v>
      </c>
      <c r="E39" s="2">
        <f t="shared" si="88"/>
        <v>0</v>
      </c>
      <c r="F39" s="2">
        <f t="shared" si="1"/>
        <v>0</v>
      </c>
      <c r="G39" s="2">
        <f t="shared" si="2"/>
        <v>0</v>
      </c>
      <c r="H39" s="160" t="str">
        <f>IFERROR(VLOOKUP($C39,POM!$B:$J,9,FALSE),"0")</f>
        <v>0</v>
      </c>
      <c r="I39" s="2">
        <f t="shared" ref="I39:J39" si="89">H39+$O39</f>
        <v>0</v>
      </c>
      <c r="J39" s="2">
        <f t="shared" si="89"/>
        <v>0</v>
      </c>
      <c r="K39" s="2">
        <f t="shared" ref="K39:L39" si="90">J39+$P39</f>
        <v>0</v>
      </c>
      <c r="L39" s="2">
        <f t="shared" si="90"/>
        <v>0</v>
      </c>
      <c r="M39" s="151" t="str">
        <f>IFERROR(VLOOKUP($C39,POM!$B:$J,3,FALSE),"0")</f>
        <v>0</v>
      </c>
      <c r="N39" s="151" t="str">
        <f>IFERROR(VLOOKUP($C39,POM!$B:$J,4,FALSE),"0")</f>
        <v>0</v>
      </c>
      <c r="O39" s="151" t="str">
        <f>IFERROR(VLOOKUP($C39,POM!$B:$J,5,FALSE),"0")</f>
        <v>0</v>
      </c>
      <c r="P39" s="151" t="str">
        <f>IFERROR(VLOOKUP($C39,POM!$B:$J,6,FALSE),"0")</f>
        <v>0</v>
      </c>
      <c r="Q39" s="173" t="str">
        <f>IFERROR(VLOOKUP($C39,POM!$B:$J,8,FALSE),"0")</f>
        <v>0</v>
      </c>
      <c r="R39" s="357"/>
      <c r="S39" s="357"/>
      <c r="T39" s="357"/>
      <c r="U39" s="358"/>
    </row>
    <row r="40" spans="1:21" ht="20.100000000000001" hidden="1" customHeight="1">
      <c r="A40" s="1" t="str">
        <f>IFERROR(VLOOKUP(C40,POM!B:C,2,FALSE),"")</f>
        <v/>
      </c>
      <c r="B40" s="1"/>
      <c r="C40" s="4"/>
      <c r="D40" s="2">
        <f t="shared" ref="D40:E40" si="91">E40-$M40</f>
        <v>0</v>
      </c>
      <c r="E40" s="2">
        <f t="shared" si="91"/>
        <v>0</v>
      </c>
      <c r="F40" s="2">
        <f t="shared" si="1"/>
        <v>0</v>
      </c>
      <c r="G40" s="2">
        <f t="shared" si="2"/>
        <v>0</v>
      </c>
      <c r="H40" s="160" t="str">
        <f>IFERROR(VLOOKUP($C40,POM!$B:$J,9,FALSE),"0")</f>
        <v>0</v>
      </c>
      <c r="I40" s="2">
        <f t="shared" ref="I40:J40" si="92">H40+$O40</f>
        <v>0</v>
      </c>
      <c r="J40" s="2">
        <f t="shared" si="92"/>
        <v>0</v>
      </c>
      <c r="K40" s="2">
        <f t="shared" ref="K40:L40" si="93">J40+$P40</f>
        <v>0</v>
      </c>
      <c r="L40" s="2">
        <f t="shared" si="93"/>
        <v>0</v>
      </c>
      <c r="M40" s="151" t="str">
        <f>IFERROR(VLOOKUP($C40,POM!$B:$J,3,FALSE),"0")</f>
        <v>0</v>
      </c>
      <c r="N40" s="151" t="str">
        <f>IFERROR(VLOOKUP($C40,POM!$B:$J,4,FALSE),"0")</f>
        <v>0</v>
      </c>
      <c r="O40" s="151" t="str">
        <f>IFERROR(VLOOKUP($C40,POM!$B:$J,5,FALSE),"0")</f>
        <v>0</v>
      </c>
      <c r="P40" s="151" t="str">
        <f>IFERROR(VLOOKUP($C40,POM!$B:$J,6,FALSE),"0")</f>
        <v>0</v>
      </c>
      <c r="Q40" s="173" t="str">
        <f>IFERROR(VLOOKUP($C40,POM!$B:$J,8,FALSE),"0")</f>
        <v>0</v>
      </c>
      <c r="R40" s="357"/>
      <c r="S40" s="357"/>
      <c r="T40" s="357"/>
      <c r="U40" s="358"/>
    </row>
    <row r="41" spans="1:21" ht="20.100000000000001" hidden="1" customHeight="1">
      <c r="A41" s="1" t="str">
        <f>IFERROR(VLOOKUP(C41,POM!B:C,2,FALSE),"")</f>
        <v/>
      </c>
      <c r="B41" s="1"/>
      <c r="C41" s="4"/>
      <c r="D41" s="2">
        <f t="shared" ref="D41:E41" si="94">E41-$M41</f>
        <v>0</v>
      </c>
      <c r="E41" s="2">
        <f t="shared" si="94"/>
        <v>0</v>
      </c>
      <c r="F41" s="2">
        <f t="shared" si="1"/>
        <v>0</v>
      </c>
      <c r="G41" s="2">
        <f t="shared" si="2"/>
        <v>0</v>
      </c>
      <c r="H41" s="160" t="str">
        <f>IFERROR(VLOOKUP($C41,POM!$B:$J,9,FALSE),"0")</f>
        <v>0</v>
      </c>
      <c r="I41" s="2">
        <f t="shared" ref="I41:J41" si="95">H41+$O41</f>
        <v>0</v>
      </c>
      <c r="J41" s="2">
        <f t="shared" si="95"/>
        <v>0</v>
      </c>
      <c r="K41" s="2">
        <f t="shared" ref="K41:L41" si="96">J41+$P41</f>
        <v>0</v>
      </c>
      <c r="L41" s="2">
        <f t="shared" si="96"/>
        <v>0</v>
      </c>
      <c r="M41" s="151" t="str">
        <f>IFERROR(VLOOKUP($C41,POM!$B:$J,3,FALSE),"0")</f>
        <v>0</v>
      </c>
      <c r="N41" s="151" t="str">
        <f>IFERROR(VLOOKUP($C41,POM!$B:$J,4,FALSE),"0")</f>
        <v>0</v>
      </c>
      <c r="O41" s="151" t="str">
        <f>IFERROR(VLOOKUP($C41,POM!$B:$J,5,FALSE),"0")</f>
        <v>0</v>
      </c>
      <c r="P41" s="151" t="str">
        <f>IFERROR(VLOOKUP($C41,POM!$B:$J,6,FALSE),"0")</f>
        <v>0</v>
      </c>
      <c r="Q41" s="173" t="str">
        <f>IFERROR(VLOOKUP($C41,POM!$B:$J,8,FALSE),"0")</f>
        <v>0</v>
      </c>
      <c r="R41" s="357"/>
      <c r="S41" s="357"/>
      <c r="T41" s="357"/>
      <c r="U41" s="358"/>
    </row>
    <row r="42" spans="1:21" ht="20.100000000000001" hidden="1" customHeight="1">
      <c r="A42" s="178" t="s">
        <v>1186</v>
      </c>
      <c r="B42" s="178"/>
      <c r="C42" s="179" t="s">
        <v>1208</v>
      </c>
      <c r="D42" s="2">
        <f t="shared" ref="D42:E42" si="97">E42-$M42</f>
        <v>0</v>
      </c>
      <c r="E42" s="2">
        <f t="shared" si="97"/>
        <v>0</v>
      </c>
      <c r="F42" s="2">
        <f t="shared" si="1"/>
        <v>0</v>
      </c>
      <c r="G42" s="2">
        <f t="shared" si="2"/>
        <v>0</v>
      </c>
      <c r="H42" s="160" t="str">
        <f>IFERROR(VLOOKUP($C42,POM!$B:$J,9,FALSE),"0")</f>
        <v>0</v>
      </c>
      <c r="I42" s="2">
        <f t="shared" ref="I42:J42" si="98">H42+$O42</f>
        <v>0</v>
      </c>
      <c r="J42" s="2">
        <f t="shared" si="98"/>
        <v>0</v>
      </c>
      <c r="K42" s="2">
        <f t="shared" ref="K42:L42" si="99">J42+$P42</f>
        <v>0</v>
      </c>
      <c r="L42" s="2">
        <f t="shared" si="99"/>
        <v>0</v>
      </c>
      <c r="M42" s="151" t="str">
        <f>IFERROR(VLOOKUP($C42,POM!$B:$J,3,FALSE),"0")</f>
        <v>0</v>
      </c>
      <c r="N42" s="151" t="str">
        <f>IFERROR(VLOOKUP($C42,POM!$B:$J,4,FALSE),"0")</f>
        <v>0</v>
      </c>
      <c r="O42" s="151" t="str">
        <f>IFERROR(VLOOKUP($C42,POM!$B:$J,5,FALSE),"0")</f>
        <v>0</v>
      </c>
      <c r="P42" s="151" t="str">
        <f>IFERROR(VLOOKUP($C42,POM!$B:$J,6,FALSE),"0")</f>
        <v>0</v>
      </c>
      <c r="Q42" s="173" t="str">
        <f>IFERROR(VLOOKUP($C42,POM!$B:$J,8,FALSE),"0")</f>
        <v>0</v>
      </c>
      <c r="R42" s="357"/>
      <c r="S42" s="357"/>
      <c r="T42" s="357"/>
      <c r="U42" s="358"/>
    </row>
    <row r="43" spans="1:21" ht="20.100000000000001" hidden="1" customHeight="1">
      <c r="A43" s="178" t="s">
        <v>1187</v>
      </c>
      <c r="B43" s="178"/>
      <c r="C43" s="179"/>
      <c r="D43" s="2">
        <f t="shared" ref="D43:E43" si="100">E43-$M43</f>
        <v>0</v>
      </c>
      <c r="E43" s="2">
        <f t="shared" si="100"/>
        <v>0</v>
      </c>
      <c r="F43" s="2">
        <f t="shared" si="1"/>
        <v>0</v>
      </c>
      <c r="G43" s="2">
        <f t="shared" si="2"/>
        <v>0</v>
      </c>
      <c r="H43" s="160" t="str">
        <f>IFERROR(VLOOKUP($C43,POM!$B:$J,9,FALSE),"0")</f>
        <v>0</v>
      </c>
      <c r="I43" s="2">
        <f t="shared" ref="I43:J43" si="101">H43+$O43</f>
        <v>0</v>
      </c>
      <c r="J43" s="2">
        <f t="shared" si="101"/>
        <v>0</v>
      </c>
      <c r="K43" s="2">
        <f t="shared" ref="K43:L43" si="102">J43+$P43</f>
        <v>0</v>
      </c>
      <c r="L43" s="2">
        <f t="shared" si="102"/>
        <v>0</v>
      </c>
      <c r="M43" s="151" t="str">
        <f>IFERROR(VLOOKUP($C43,POM!$B:$J,3,FALSE),"0")</f>
        <v>0</v>
      </c>
      <c r="N43" s="151" t="str">
        <f>IFERROR(VLOOKUP($C43,POM!$B:$J,4,FALSE),"0")</f>
        <v>0</v>
      </c>
      <c r="O43" s="151" t="str">
        <f>IFERROR(VLOOKUP($C43,POM!$B:$J,5,FALSE),"0")</f>
        <v>0</v>
      </c>
      <c r="P43" s="151" t="str">
        <f>IFERROR(VLOOKUP($C43,POM!$B:$J,6,FALSE),"0")</f>
        <v>0</v>
      </c>
      <c r="Q43" s="173" t="str">
        <f>IFERROR(VLOOKUP($C43,POM!$B:$J,8,FALSE),"0")</f>
        <v>0</v>
      </c>
      <c r="R43" s="357"/>
      <c r="S43" s="357"/>
      <c r="T43" s="357"/>
      <c r="U43" s="358"/>
    </row>
    <row r="44" spans="1:21" ht="20.100000000000001" hidden="1" customHeight="1">
      <c r="A44" s="178" t="s">
        <v>1188</v>
      </c>
      <c r="B44" s="178"/>
      <c r="C44" s="179"/>
      <c r="D44" s="2">
        <f t="shared" ref="D44:E44" si="103">E44-$M44</f>
        <v>0</v>
      </c>
      <c r="E44" s="2">
        <f t="shared" si="103"/>
        <v>0</v>
      </c>
      <c r="F44" s="2">
        <f t="shared" si="1"/>
        <v>0</v>
      </c>
      <c r="G44" s="2">
        <f t="shared" si="2"/>
        <v>0</v>
      </c>
      <c r="H44" s="160" t="str">
        <f>IFERROR(VLOOKUP($C44,POM!$B:$J,9,FALSE),"0")</f>
        <v>0</v>
      </c>
      <c r="I44" s="2">
        <f t="shared" ref="I44:J44" si="104">H44+$O44</f>
        <v>0</v>
      </c>
      <c r="J44" s="2">
        <f t="shared" si="104"/>
        <v>0</v>
      </c>
      <c r="K44" s="2">
        <f t="shared" ref="K44:L44" si="105">J44+$P44</f>
        <v>0</v>
      </c>
      <c r="L44" s="2">
        <f t="shared" si="105"/>
        <v>0</v>
      </c>
      <c r="M44" s="151" t="str">
        <f>IFERROR(VLOOKUP($C44,POM!$B:$J,3,FALSE),"0")</f>
        <v>0</v>
      </c>
      <c r="N44" s="151" t="str">
        <f>IFERROR(VLOOKUP($C44,POM!$B:$J,4,FALSE),"0")</f>
        <v>0</v>
      </c>
      <c r="O44" s="151" t="str">
        <f>IFERROR(VLOOKUP($C44,POM!$B:$J,5,FALSE),"0")</f>
        <v>0</v>
      </c>
      <c r="P44" s="151" t="str">
        <f>IFERROR(VLOOKUP($C44,POM!$B:$J,6,FALSE),"0")</f>
        <v>0</v>
      </c>
      <c r="Q44" s="173" t="str">
        <f>IFERROR(VLOOKUP($C44,POM!$B:$J,8,FALSE),"0")</f>
        <v>0</v>
      </c>
      <c r="R44" s="357"/>
      <c r="S44" s="357"/>
      <c r="T44" s="357"/>
      <c r="U44" s="358"/>
    </row>
    <row r="45" spans="1:21" ht="20.100000000000001" hidden="1" customHeight="1">
      <c r="A45" s="178" t="s">
        <v>1189</v>
      </c>
      <c r="B45" s="178"/>
      <c r="C45" s="179"/>
      <c r="D45" s="2">
        <f t="shared" ref="D45:E45" si="106">E45-$M45</f>
        <v>0</v>
      </c>
      <c r="E45" s="2">
        <f t="shared" si="106"/>
        <v>0</v>
      </c>
      <c r="F45" s="2">
        <f t="shared" si="1"/>
        <v>0</v>
      </c>
      <c r="G45" s="2">
        <f t="shared" si="2"/>
        <v>0</v>
      </c>
      <c r="H45" s="160" t="str">
        <f>IFERROR(VLOOKUP($C45,POM!$B:$J,9,FALSE),"0")</f>
        <v>0</v>
      </c>
      <c r="I45" s="2">
        <f t="shared" ref="I45:J45" si="107">H45+$O45</f>
        <v>0</v>
      </c>
      <c r="J45" s="2">
        <f t="shared" si="107"/>
        <v>0</v>
      </c>
      <c r="K45" s="2">
        <f t="shared" ref="K45:L45" si="108">J45+$P45</f>
        <v>0</v>
      </c>
      <c r="L45" s="2">
        <f t="shared" si="108"/>
        <v>0</v>
      </c>
      <c r="M45" s="151" t="str">
        <f>IFERROR(VLOOKUP($C45,POM!$B:$J,3,FALSE),"0")</f>
        <v>0</v>
      </c>
      <c r="N45" s="151" t="str">
        <f>IFERROR(VLOOKUP($C45,POM!$B:$J,4,FALSE),"0")</f>
        <v>0</v>
      </c>
      <c r="O45" s="151" t="str">
        <f>IFERROR(VLOOKUP($C45,POM!$B:$J,5,FALSE),"0")</f>
        <v>0</v>
      </c>
      <c r="P45" s="151" t="str">
        <f>IFERROR(VLOOKUP($C45,POM!$B:$J,6,FALSE),"0")</f>
        <v>0</v>
      </c>
      <c r="Q45" s="173" t="str">
        <f>IFERROR(VLOOKUP($C45,POM!$B:$J,8,FALSE),"0")</f>
        <v>0</v>
      </c>
      <c r="R45" s="357"/>
      <c r="S45" s="357"/>
      <c r="T45" s="357"/>
      <c r="U45" s="358"/>
    </row>
    <row r="46" spans="1:21" ht="20.100000000000001" hidden="1" customHeight="1">
      <c r="A46" s="178" t="s">
        <v>1190</v>
      </c>
      <c r="B46" s="178"/>
      <c r="C46" s="179"/>
      <c r="D46" s="2">
        <f t="shared" ref="D46:E46" si="109">E46-$M46</f>
        <v>0</v>
      </c>
      <c r="E46" s="2">
        <f t="shared" si="109"/>
        <v>0</v>
      </c>
      <c r="F46" s="2">
        <f t="shared" si="1"/>
        <v>0</v>
      </c>
      <c r="G46" s="2">
        <f t="shared" si="2"/>
        <v>0</v>
      </c>
      <c r="H46" s="160" t="str">
        <f>IFERROR(VLOOKUP($C46,POM!$B:$J,9,FALSE),"0")</f>
        <v>0</v>
      </c>
      <c r="I46" s="2">
        <f t="shared" ref="I46:J46" si="110">H46+$O46</f>
        <v>0</v>
      </c>
      <c r="J46" s="2">
        <f t="shared" si="110"/>
        <v>0</v>
      </c>
      <c r="K46" s="2">
        <f t="shared" ref="K46:L46" si="111">J46+$P46</f>
        <v>0</v>
      </c>
      <c r="L46" s="2">
        <f t="shared" si="111"/>
        <v>0</v>
      </c>
      <c r="M46" s="151" t="str">
        <f>IFERROR(VLOOKUP($C46,POM!$B:$J,3,FALSE),"0")</f>
        <v>0</v>
      </c>
      <c r="N46" s="151" t="str">
        <f>IFERROR(VLOOKUP($C46,POM!$B:$J,4,FALSE),"0")</f>
        <v>0</v>
      </c>
      <c r="O46" s="151" t="str">
        <f>IFERROR(VLOOKUP($C46,POM!$B:$J,5,FALSE),"0")</f>
        <v>0</v>
      </c>
      <c r="P46" s="151" t="str">
        <f>IFERROR(VLOOKUP($C46,POM!$B:$J,6,FALSE),"0")</f>
        <v>0</v>
      </c>
      <c r="Q46" s="173" t="str">
        <f>IFERROR(VLOOKUP($C46,POM!$B:$J,8,FALSE),"0")</f>
        <v>0</v>
      </c>
      <c r="R46" s="359"/>
      <c r="S46" s="357"/>
      <c r="T46" s="357"/>
      <c r="U46" s="358"/>
    </row>
    <row r="47" spans="1:21" ht="20.100000000000001" hidden="1" customHeight="1">
      <c r="A47" s="178" t="s">
        <v>1191</v>
      </c>
      <c r="B47" s="178"/>
      <c r="C47" s="179"/>
      <c r="D47" s="2">
        <f t="shared" ref="D47:E47" si="112">E47-$M47</f>
        <v>0</v>
      </c>
      <c r="E47" s="2">
        <f t="shared" si="112"/>
        <v>0</v>
      </c>
      <c r="F47" s="2">
        <f t="shared" si="1"/>
        <v>0</v>
      </c>
      <c r="G47" s="2">
        <f t="shared" si="2"/>
        <v>0</v>
      </c>
      <c r="H47" s="160" t="str">
        <f>IFERROR(VLOOKUP($C47,POM!$B:$J,9,FALSE),"0")</f>
        <v>0</v>
      </c>
      <c r="I47" s="2">
        <f t="shared" ref="I47:J47" si="113">H47+$O47</f>
        <v>0</v>
      </c>
      <c r="J47" s="2">
        <f t="shared" si="113"/>
        <v>0</v>
      </c>
      <c r="K47" s="2">
        <f t="shared" ref="K47:L47" si="114">J47+$P47</f>
        <v>0</v>
      </c>
      <c r="L47" s="2">
        <f t="shared" si="114"/>
        <v>0</v>
      </c>
      <c r="M47" s="151" t="str">
        <f>IFERROR(VLOOKUP($C47,POM!$B:$J,3,FALSE),"0")</f>
        <v>0</v>
      </c>
      <c r="N47" s="151" t="str">
        <f>IFERROR(VLOOKUP($C47,POM!$B:$J,4,FALSE),"0")</f>
        <v>0</v>
      </c>
      <c r="O47" s="151" t="str">
        <f>IFERROR(VLOOKUP($C47,POM!$B:$J,5,FALSE),"0")</f>
        <v>0</v>
      </c>
      <c r="P47" s="151" t="str">
        <f>IFERROR(VLOOKUP($C47,POM!$B:$J,6,FALSE),"0")</f>
        <v>0</v>
      </c>
      <c r="Q47" s="173" t="str">
        <f>IFERROR(VLOOKUP($C47,POM!$B:$J,8,FALSE),"0")</f>
        <v>0</v>
      </c>
      <c r="R47" s="359"/>
      <c r="S47" s="357"/>
      <c r="T47" s="357"/>
      <c r="U47" s="358"/>
    </row>
    <row r="48" spans="1:21" ht="20.100000000000001" hidden="1" customHeight="1">
      <c r="A48" s="178" t="s">
        <v>1192</v>
      </c>
      <c r="B48" s="178"/>
      <c r="C48" s="179"/>
      <c r="D48" s="2">
        <f t="shared" ref="D48:E48" si="115">E48-$M48</f>
        <v>0</v>
      </c>
      <c r="E48" s="2">
        <f t="shared" si="115"/>
        <v>0</v>
      </c>
      <c r="F48" s="2">
        <f t="shared" si="1"/>
        <v>0</v>
      </c>
      <c r="G48" s="2">
        <f t="shared" si="2"/>
        <v>0</v>
      </c>
      <c r="H48" s="160" t="str">
        <f>IFERROR(VLOOKUP($C48,POM!$B:$J,9,FALSE),"0")</f>
        <v>0</v>
      </c>
      <c r="I48" s="2">
        <f t="shared" ref="I48:J48" si="116">H48+$O48</f>
        <v>0</v>
      </c>
      <c r="J48" s="2">
        <f t="shared" si="116"/>
        <v>0</v>
      </c>
      <c r="K48" s="2">
        <f t="shared" ref="K48:L48" si="117">J48+$P48</f>
        <v>0</v>
      </c>
      <c r="L48" s="2">
        <f t="shared" si="117"/>
        <v>0</v>
      </c>
      <c r="M48" s="151" t="str">
        <f>IFERROR(VLOOKUP($C48,POM!$B:$J,3,FALSE),"0")</f>
        <v>0</v>
      </c>
      <c r="N48" s="151" t="str">
        <f>IFERROR(VLOOKUP($C48,POM!$B:$J,4,FALSE),"0")</f>
        <v>0</v>
      </c>
      <c r="O48" s="151" t="str">
        <f>IFERROR(VLOOKUP($C48,POM!$B:$J,5,FALSE),"0")</f>
        <v>0</v>
      </c>
      <c r="P48" s="151" t="str">
        <f>IFERROR(VLOOKUP($C48,POM!$B:$J,6,FALSE),"0")</f>
        <v>0</v>
      </c>
      <c r="Q48" s="173" t="str">
        <f>IFERROR(VLOOKUP($C48,POM!$B:$J,8,FALSE),"0")</f>
        <v>0</v>
      </c>
      <c r="R48" s="359"/>
      <c r="S48" s="357"/>
      <c r="T48" s="357"/>
      <c r="U48" s="358"/>
    </row>
    <row r="49" spans="1:21" ht="20.100000000000001" hidden="1" customHeight="1">
      <c r="A49" s="178" t="s">
        <v>1193</v>
      </c>
      <c r="B49" s="178"/>
      <c r="C49" s="179"/>
      <c r="D49" s="2">
        <f t="shared" ref="D49:E49" si="118">E49-$M49</f>
        <v>0</v>
      </c>
      <c r="E49" s="2">
        <f t="shared" si="118"/>
        <v>0</v>
      </c>
      <c r="F49" s="2">
        <f t="shared" si="1"/>
        <v>0</v>
      </c>
      <c r="G49" s="2">
        <f t="shared" si="2"/>
        <v>0</v>
      </c>
      <c r="H49" s="160" t="str">
        <f>IFERROR(VLOOKUP($C49,POM!$B:$J,9,FALSE),"0")</f>
        <v>0</v>
      </c>
      <c r="I49" s="2">
        <f t="shared" ref="I49:J49" si="119">H49+$O49</f>
        <v>0</v>
      </c>
      <c r="J49" s="2">
        <f t="shared" si="119"/>
        <v>0</v>
      </c>
      <c r="K49" s="2">
        <f t="shared" ref="K49:L49" si="120">J49+$P49</f>
        <v>0</v>
      </c>
      <c r="L49" s="2">
        <f t="shared" si="120"/>
        <v>0</v>
      </c>
      <c r="M49" s="151" t="str">
        <f>IFERROR(VLOOKUP($C49,POM!$B:$J,3,FALSE),"0")</f>
        <v>0</v>
      </c>
      <c r="N49" s="151" t="str">
        <f>IFERROR(VLOOKUP($C49,POM!$B:$J,4,FALSE),"0")</f>
        <v>0</v>
      </c>
      <c r="O49" s="151" t="str">
        <f>IFERROR(VLOOKUP($C49,POM!$B:$J,5,FALSE),"0")</f>
        <v>0</v>
      </c>
      <c r="P49" s="151" t="str">
        <f>IFERROR(VLOOKUP($C49,POM!$B:$J,6,FALSE),"0")</f>
        <v>0</v>
      </c>
      <c r="Q49" s="173" t="str">
        <f>IFERROR(VLOOKUP($C49,POM!$B:$J,8,FALSE),"0")</f>
        <v>0</v>
      </c>
      <c r="R49" s="359"/>
      <c r="S49" s="357"/>
      <c r="T49" s="357"/>
      <c r="U49" s="358"/>
    </row>
    <row r="50" spans="1:21" ht="20.100000000000001" hidden="1" customHeight="1">
      <c r="A50" s="178" t="s">
        <v>1194</v>
      </c>
      <c r="B50" s="178"/>
      <c r="C50" s="179"/>
      <c r="D50" s="2">
        <f t="shared" ref="D50:E50" si="121">E50-$M50</f>
        <v>0</v>
      </c>
      <c r="E50" s="2">
        <f t="shared" si="121"/>
        <v>0</v>
      </c>
      <c r="F50" s="2">
        <f t="shared" si="1"/>
        <v>0</v>
      </c>
      <c r="G50" s="2">
        <f t="shared" si="2"/>
        <v>0</v>
      </c>
      <c r="H50" s="160" t="str">
        <f>IFERROR(VLOOKUP($C50,POM!$B:$J,9,FALSE),"0")</f>
        <v>0</v>
      </c>
      <c r="I50" s="2">
        <f t="shared" ref="I50:J50" si="122">H50+$O50</f>
        <v>0</v>
      </c>
      <c r="J50" s="2">
        <f t="shared" si="122"/>
        <v>0</v>
      </c>
      <c r="K50" s="2">
        <f t="shared" ref="K50:L50" si="123">J50+$P50</f>
        <v>0</v>
      </c>
      <c r="L50" s="2">
        <f t="shared" si="123"/>
        <v>0</v>
      </c>
      <c r="M50" s="151" t="str">
        <f>IFERROR(VLOOKUP($C50,POM!$B:$J,3,FALSE),"0")</f>
        <v>0</v>
      </c>
      <c r="N50" s="151" t="str">
        <f>IFERROR(VLOOKUP($C50,POM!$B:$J,4,FALSE),"0")</f>
        <v>0</v>
      </c>
      <c r="O50" s="151" t="str">
        <f>IFERROR(VLOOKUP($C50,POM!$B:$J,5,FALSE),"0")</f>
        <v>0</v>
      </c>
      <c r="P50" s="151" t="str">
        <f>IFERROR(VLOOKUP($C50,POM!$B:$J,6,FALSE),"0")</f>
        <v>0</v>
      </c>
      <c r="Q50" s="173" t="str">
        <f>IFERROR(VLOOKUP($C50,POM!$B:$J,8,FALSE),"0")</f>
        <v>0</v>
      </c>
      <c r="R50" s="359"/>
      <c r="S50" s="357"/>
      <c r="T50" s="357"/>
      <c r="U50" s="358"/>
    </row>
    <row r="51" spans="1:21" ht="20.100000000000001" hidden="1" customHeight="1">
      <c r="A51" s="178" t="s">
        <v>1195</v>
      </c>
      <c r="B51" s="178"/>
      <c r="C51" s="179"/>
      <c r="D51" s="2">
        <f t="shared" ref="D51:E51" si="124">E51-$M51</f>
        <v>0</v>
      </c>
      <c r="E51" s="2">
        <f t="shared" si="124"/>
        <v>0</v>
      </c>
      <c r="F51" s="2">
        <f t="shared" si="1"/>
        <v>0</v>
      </c>
      <c r="G51" s="2">
        <f t="shared" si="2"/>
        <v>0</v>
      </c>
      <c r="H51" s="160" t="str">
        <f>IFERROR(VLOOKUP($C51,POM!$B:$J,9,FALSE),"0")</f>
        <v>0</v>
      </c>
      <c r="I51" s="2">
        <f t="shared" ref="I51:J51" si="125">H51+$O51</f>
        <v>0</v>
      </c>
      <c r="J51" s="2">
        <f t="shared" si="125"/>
        <v>0</v>
      </c>
      <c r="K51" s="2">
        <f t="shared" ref="K51:L51" si="126">J51+$P51</f>
        <v>0</v>
      </c>
      <c r="L51" s="2">
        <f t="shared" si="126"/>
        <v>0</v>
      </c>
      <c r="M51" s="151" t="str">
        <f>IFERROR(VLOOKUP($C51,POM!$B:$J,3,FALSE),"0")</f>
        <v>0</v>
      </c>
      <c r="N51" s="151" t="str">
        <f>IFERROR(VLOOKUP($C51,POM!$B:$J,4,FALSE),"0")</f>
        <v>0</v>
      </c>
      <c r="O51" s="151" t="str">
        <f>IFERROR(VLOOKUP($C51,POM!$B:$J,5,FALSE),"0")</f>
        <v>0</v>
      </c>
      <c r="P51" s="151" t="str">
        <f>IFERROR(VLOOKUP($C51,POM!$B:$J,6,FALSE),"0")</f>
        <v>0</v>
      </c>
      <c r="Q51" s="173" t="str">
        <f>IFERROR(VLOOKUP($C51,POM!$B:$J,8,FALSE),"0")</f>
        <v>0</v>
      </c>
      <c r="R51" s="359"/>
      <c r="S51" s="357"/>
      <c r="T51" s="357"/>
      <c r="U51" s="358"/>
    </row>
    <row r="52" spans="1:21" ht="20.100000000000001" hidden="1" customHeight="1">
      <c r="A52" s="178" t="s">
        <v>1196</v>
      </c>
      <c r="B52" s="178"/>
      <c r="C52" s="179"/>
      <c r="D52" s="2">
        <f t="shared" ref="D52:E52" si="127">E52-$M52</f>
        <v>0</v>
      </c>
      <c r="E52" s="2">
        <f t="shared" si="127"/>
        <v>0</v>
      </c>
      <c r="F52" s="2">
        <f t="shared" si="1"/>
        <v>0</v>
      </c>
      <c r="G52" s="2">
        <f t="shared" si="2"/>
        <v>0</v>
      </c>
      <c r="H52" s="160" t="str">
        <f>IFERROR(VLOOKUP($C52,POM!$B:$J,9,FALSE),"0")</f>
        <v>0</v>
      </c>
      <c r="I52" s="2">
        <f t="shared" ref="I52:J52" si="128">H52+$O52</f>
        <v>0</v>
      </c>
      <c r="J52" s="2">
        <f t="shared" si="128"/>
        <v>0</v>
      </c>
      <c r="K52" s="2">
        <f t="shared" ref="K52:L52" si="129">J52+$P52</f>
        <v>0</v>
      </c>
      <c r="L52" s="2">
        <f t="shared" si="129"/>
        <v>0</v>
      </c>
      <c r="M52" s="151" t="str">
        <f>IFERROR(VLOOKUP($C52,POM!$B:$J,3,FALSE),"0")</f>
        <v>0</v>
      </c>
      <c r="N52" s="151" t="str">
        <f>IFERROR(VLOOKUP($C52,POM!$B:$J,4,FALSE),"0")</f>
        <v>0</v>
      </c>
      <c r="O52" s="151" t="str">
        <f>IFERROR(VLOOKUP($C52,POM!$B:$J,5,FALSE),"0")</f>
        <v>0</v>
      </c>
      <c r="P52" s="151" t="str">
        <f>IFERROR(VLOOKUP($C52,POM!$B:$J,6,FALSE),"0")</f>
        <v>0</v>
      </c>
      <c r="Q52" s="173" t="str">
        <f>IFERROR(VLOOKUP($C52,POM!$B:$J,8,FALSE),"0")</f>
        <v>0</v>
      </c>
      <c r="R52" s="359"/>
      <c r="S52" s="357"/>
      <c r="T52" s="357"/>
      <c r="U52" s="358"/>
    </row>
    <row r="53" spans="1:21" ht="20.100000000000001" hidden="1" customHeight="1">
      <c r="A53" s="178" t="s">
        <v>1197</v>
      </c>
      <c r="B53" s="178"/>
      <c r="C53" s="179"/>
      <c r="D53" s="2">
        <f t="shared" ref="D53:E53" si="130">E53-$M53</f>
        <v>0</v>
      </c>
      <c r="E53" s="2">
        <f t="shared" si="130"/>
        <v>0</v>
      </c>
      <c r="F53" s="2">
        <f t="shared" si="1"/>
        <v>0</v>
      </c>
      <c r="G53" s="2">
        <f t="shared" si="2"/>
        <v>0</v>
      </c>
      <c r="H53" s="160" t="str">
        <f>IFERROR(VLOOKUP($C53,POM!$B:$J,9,FALSE),"0")</f>
        <v>0</v>
      </c>
      <c r="I53" s="2">
        <f t="shared" ref="I53:J53" si="131">H53+$O53</f>
        <v>0</v>
      </c>
      <c r="J53" s="2">
        <f t="shared" si="131"/>
        <v>0</v>
      </c>
      <c r="K53" s="2">
        <f t="shared" ref="K53:L53" si="132">J53+$P53</f>
        <v>0</v>
      </c>
      <c r="L53" s="2">
        <f t="shared" si="132"/>
        <v>0</v>
      </c>
      <c r="M53" s="151" t="str">
        <f>IFERROR(VLOOKUP($C53,POM!$B:$J,3,FALSE),"0")</f>
        <v>0</v>
      </c>
      <c r="N53" s="151" t="str">
        <f>IFERROR(VLOOKUP($C53,POM!$B:$J,4,FALSE),"0")</f>
        <v>0</v>
      </c>
      <c r="O53" s="151" t="str">
        <f>IFERROR(VLOOKUP($C53,POM!$B:$J,5,FALSE),"0")</f>
        <v>0</v>
      </c>
      <c r="P53" s="151" t="str">
        <f>IFERROR(VLOOKUP($C53,POM!$B:$J,6,FALSE),"0")</f>
        <v>0</v>
      </c>
      <c r="Q53" s="173" t="str">
        <f>IFERROR(VLOOKUP($C53,POM!$B:$J,8,FALSE),"0")</f>
        <v>0</v>
      </c>
      <c r="R53" s="359"/>
      <c r="S53" s="357"/>
      <c r="T53" s="357"/>
      <c r="U53" s="358"/>
    </row>
    <row r="54" spans="1:21" ht="20.100000000000001" hidden="1" customHeight="1">
      <c r="A54" s="178" t="s">
        <v>1198</v>
      </c>
      <c r="B54" s="178"/>
      <c r="C54" s="179"/>
      <c r="D54" s="2">
        <f t="shared" ref="D54:E54" si="133">E54-$M54</f>
        <v>0</v>
      </c>
      <c r="E54" s="2">
        <f t="shared" si="133"/>
        <v>0</v>
      </c>
      <c r="F54" s="2">
        <f t="shared" si="1"/>
        <v>0</v>
      </c>
      <c r="G54" s="2">
        <f t="shared" si="2"/>
        <v>0</v>
      </c>
      <c r="H54" s="160" t="str">
        <f>IFERROR(VLOOKUP($C54,POM!$B:$J,9,FALSE),"0")</f>
        <v>0</v>
      </c>
      <c r="I54" s="2">
        <f t="shared" ref="I54:J54" si="134">H54+$O54</f>
        <v>0</v>
      </c>
      <c r="J54" s="2">
        <f t="shared" si="134"/>
        <v>0</v>
      </c>
      <c r="K54" s="2">
        <f t="shared" ref="K54:L54" si="135">J54+$P54</f>
        <v>0</v>
      </c>
      <c r="L54" s="2">
        <f t="shared" si="135"/>
        <v>0</v>
      </c>
      <c r="M54" s="151" t="str">
        <f>IFERROR(VLOOKUP($C54,POM!$B:$J,3,FALSE),"0")</f>
        <v>0</v>
      </c>
      <c r="N54" s="151" t="str">
        <f>IFERROR(VLOOKUP($C54,POM!$B:$J,4,FALSE),"0")</f>
        <v>0</v>
      </c>
      <c r="O54" s="151" t="str">
        <f>IFERROR(VLOOKUP($C54,POM!$B:$J,5,FALSE),"0")</f>
        <v>0</v>
      </c>
      <c r="P54" s="151" t="str">
        <f>IFERROR(VLOOKUP($C54,POM!$B:$J,6,FALSE),"0")</f>
        <v>0</v>
      </c>
      <c r="Q54" s="173" t="str">
        <f>IFERROR(VLOOKUP($C54,POM!$B:$J,8,FALSE),"0")</f>
        <v>0</v>
      </c>
      <c r="R54" s="359"/>
      <c r="S54" s="357"/>
      <c r="T54" s="357"/>
      <c r="U54" s="358"/>
    </row>
    <row r="55" spans="1:21" ht="20.100000000000001" hidden="1" customHeight="1">
      <c r="A55" s="178" t="s">
        <v>1199</v>
      </c>
      <c r="B55" s="178"/>
      <c r="C55" s="179"/>
      <c r="D55" s="2">
        <f t="shared" ref="D55:E55" si="136">E55-$M55</f>
        <v>0</v>
      </c>
      <c r="E55" s="2">
        <f t="shared" si="136"/>
        <v>0</v>
      </c>
      <c r="F55" s="2">
        <f t="shared" si="1"/>
        <v>0</v>
      </c>
      <c r="G55" s="2">
        <f t="shared" si="2"/>
        <v>0</v>
      </c>
      <c r="H55" s="160" t="str">
        <f>IFERROR(VLOOKUP($C55,POM!$B:$J,9,FALSE),"0")</f>
        <v>0</v>
      </c>
      <c r="I55" s="2">
        <f t="shared" ref="I55:J55" si="137">H55+$O55</f>
        <v>0</v>
      </c>
      <c r="J55" s="2">
        <f t="shared" si="137"/>
        <v>0</v>
      </c>
      <c r="K55" s="2">
        <f t="shared" ref="K55:L55" si="138">J55+$P55</f>
        <v>0</v>
      </c>
      <c r="L55" s="2">
        <f t="shared" si="138"/>
        <v>0</v>
      </c>
      <c r="M55" s="151" t="str">
        <f>IFERROR(VLOOKUP($C55,POM!$B:$J,3,FALSE),"0")</f>
        <v>0</v>
      </c>
      <c r="N55" s="151" t="str">
        <f>IFERROR(VLOOKUP($C55,POM!$B:$J,4,FALSE),"0")</f>
        <v>0</v>
      </c>
      <c r="O55" s="151" t="str">
        <f>IFERROR(VLOOKUP($C55,POM!$B:$J,5,FALSE),"0")</f>
        <v>0</v>
      </c>
      <c r="P55" s="151" t="str">
        <f>IFERROR(VLOOKUP($C55,POM!$B:$J,6,FALSE),"0")</f>
        <v>0</v>
      </c>
      <c r="Q55" s="173" t="str">
        <f>IFERROR(VLOOKUP($C55,POM!$B:$J,8,FALSE),"0")</f>
        <v>0</v>
      </c>
      <c r="R55" s="359"/>
      <c r="S55" s="357"/>
      <c r="T55" s="357"/>
      <c r="U55" s="358"/>
    </row>
    <row r="56" spans="1:21" ht="20.100000000000001" hidden="1" customHeight="1">
      <c r="A56" s="178" t="s">
        <v>1200</v>
      </c>
      <c r="B56" s="178"/>
      <c r="C56" s="179"/>
      <c r="D56" s="2">
        <f t="shared" ref="D56:E56" si="139">E56-$M56</f>
        <v>0</v>
      </c>
      <c r="E56" s="2">
        <f t="shared" si="139"/>
        <v>0</v>
      </c>
      <c r="F56" s="2">
        <f t="shared" si="1"/>
        <v>0</v>
      </c>
      <c r="G56" s="2">
        <f t="shared" si="2"/>
        <v>0</v>
      </c>
      <c r="H56" s="160" t="str">
        <f>IFERROR(VLOOKUP($C56,POM!$B:$J,9,FALSE),"0")</f>
        <v>0</v>
      </c>
      <c r="I56" s="2">
        <f t="shared" ref="I56:J56" si="140">H56+$O56</f>
        <v>0</v>
      </c>
      <c r="J56" s="2">
        <f t="shared" si="140"/>
        <v>0</v>
      </c>
      <c r="K56" s="2">
        <f t="shared" ref="K56:L56" si="141">J56+$P56</f>
        <v>0</v>
      </c>
      <c r="L56" s="2">
        <f t="shared" si="141"/>
        <v>0</v>
      </c>
      <c r="M56" s="151" t="str">
        <f>IFERROR(VLOOKUP($C56,POM!$B:$J,3,FALSE),"0")</f>
        <v>0</v>
      </c>
      <c r="N56" s="151" t="str">
        <f>IFERROR(VLOOKUP($C56,POM!$B:$J,4,FALSE),"0")</f>
        <v>0</v>
      </c>
      <c r="O56" s="151" t="str">
        <f>IFERROR(VLOOKUP($C56,POM!$B:$J,5,FALSE),"0")</f>
        <v>0</v>
      </c>
      <c r="P56" s="151" t="str">
        <f>IFERROR(VLOOKUP($C56,POM!$B:$J,6,FALSE),"0")</f>
        <v>0</v>
      </c>
      <c r="Q56" s="173" t="str">
        <f>IFERROR(VLOOKUP($C56,POM!$B:$J,8,FALSE),"0")</f>
        <v>0</v>
      </c>
      <c r="R56" s="359"/>
      <c r="S56" s="357"/>
      <c r="T56" s="357"/>
      <c r="U56" s="358"/>
    </row>
    <row r="57" spans="1:21" ht="20.100000000000001" hidden="1" customHeight="1">
      <c r="A57" s="178" t="s">
        <v>1201</v>
      </c>
      <c r="B57" s="178"/>
      <c r="C57" s="179"/>
      <c r="D57" s="2">
        <f t="shared" ref="D57:E57" si="142">E57-$M57</f>
        <v>0</v>
      </c>
      <c r="E57" s="2">
        <f t="shared" si="142"/>
        <v>0</v>
      </c>
      <c r="F57" s="2">
        <f t="shared" si="1"/>
        <v>0</v>
      </c>
      <c r="G57" s="2">
        <f t="shared" si="2"/>
        <v>0</v>
      </c>
      <c r="H57" s="160" t="str">
        <f>IFERROR(VLOOKUP($C57,POM!$B:$J,9,FALSE),"0")</f>
        <v>0</v>
      </c>
      <c r="I57" s="2">
        <f t="shared" ref="I57:J57" si="143">H57+$O57</f>
        <v>0</v>
      </c>
      <c r="J57" s="2">
        <f t="shared" si="143"/>
        <v>0</v>
      </c>
      <c r="K57" s="2">
        <f t="shared" ref="K57:L57" si="144">J57+$P57</f>
        <v>0</v>
      </c>
      <c r="L57" s="2">
        <f t="shared" si="144"/>
        <v>0</v>
      </c>
      <c r="M57" s="151" t="str">
        <f>IFERROR(VLOOKUP($C57,POM!$B:$J,3,FALSE),"0")</f>
        <v>0</v>
      </c>
      <c r="N57" s="151" t="str">
        <f>IFERROR(VLOOKUP($C57,POM!$B:$J,4,FALSE),"0")</f>
        <v>0</v>
      </c>
      <c r="O57" s="151" t="str">
        <f>IFERROR(VLOOKUP($C57,POM!$B:$J,5,FALSE),"0")</f>
        <v>0</v>
      </c>
      <c r="P57" s="151" t="str">
        <f>IFERROR(VLOOKUP($C57,POM!$B:$J,6,FALSE),"0")</f>
        <v>0</v>
      </c>
      <c r="Q57" s="173" t="str">
        <f>IFERROR(VLOOKUP($C57,POM!$B:$J,8,FALSE),"0")</f>
        <v>0</v>
      </c>
      <c r="R57" s="359"/>
      <c r="S57" s="357"/>
      <c r="T57" s="357"/>
      <c r="U57" s="358"/>
    </row>
    <row r="58" spans="1:21" ht="20.100000000000001" hidden="1" customHeight="1">
      <c r="A58" s="178" t="s">
        <v>1202</v>
      </c>
      <c r="B58" s="178"/>
      <c r="C58" s="179"/>
      <c r="D58" s="2">
        <f t="shared" ref="D58:E58" si="145">E58-$M58</f>
        <v>0</v>
      </c>
      <c r="E58" s="2">
        <f t="shared" si="145"/>
        <v>0</v>
      </c>
      <c r="F58" s="2">
        <f t="shared" si="1"/>
        <v>0</v>
      </c>
      <c r="G58" s="2">
        <f t="shared" si="2"/>
        <v>0</v>
      </c>
      <c r="H58" s="160" t="str">
        <f>IFERROR(VLOOKUP($C58,POM!$B:$J,9,FALSE),"0")</f>
        <v>0</v>
      </c>
      <c r="I58" s="2">
        <f t="shared" ref="I58:J58" si="146">H58+$O58</f>
        <v>0</v>
      </c>
      <c r="J58" s="2">
        <f t="shared" si="146"/>
        <v>0</v>
      </c>
      <c r="K58" s="2">
        <f t="shared" ref="K58:L58" si="147">J58+$P58</f>
        <v>0</v>
      </c>
      <c r="L58" s="2">
        <f t="shared" si="147"/>
        <v>0</v>
      </c>
      <c r="M58" s="151" t="str">
        <f>IFERROR(VLOOKUP($C58,POM!$B:$J,3,FALSE),"0")</f>
        <v>0</v>
      </c>
      <c r="N58" s="151" t="str">
        <f>IFERROR(VLOOKUP($C58,POM!$B:$J,4,FALSE),"0")</f>
        <v>0</v>
      </c>
      <c r="O58" s="151" t="str">
        <f>IFERROR(VLOOKUP($C58,POM!$B:$J,5,FALSE),"0")</f>
        <v>0</v>
      </c>
      <c r="P58" s="151" t="str">
        <f>IFERROR(VLOOKUP($C58,POM!$B:$J,6,FALSE),"0")</f>
        <v>0</v>
      </c>
      <c r="Q58" s="173" t="str">
        <f>IFERROR(VLOOKUP($C58,POM!$B:$J,8,FALSE),"0")</f>
        <v>0</v>
      </c>
      <c r="R58" s="359"/>
      <c r="S58" s="357"/>
      <c r="T58" s="357"/>
      <c r="U58" s="358"/>
    </row>
    <row r="59" spans="1:21" ht="20.100000000000001" hidden="1" customHeight="1">
      <c r="A59" s="178" t="s">
        <v>1203</v>
      </c>
      <c r="B59" s="178"/>
      <c r="C59" s="179"/>
      <c r="D59" s="2">
        <f t="shared" ref="D59:E59" si="148">E59-$M59</f>
        <v>0</v>
      </c>
      <c r="E59" s="2">
        <f t="shared" si="148"/>
        <v>0</v>
      </c>
      <c r="F59" s="2">
        <f t="shared" si="1"/>
        <v>0</v>
      </c>
      <c r="G59" s="2">
        <f t="shared" si="2"/>
        <v>0</v>
      </c>
      <c r="H59" s="160" t="str">
        <f>IFERROR(VLOOKUP($C59,POM!$B:$J,9,FALSE),"0")</f>
        <v>0</v>
      </c>
      <c r="I59" s="2">
        <f t="shared" ref="I59:J59" si="149">H59+$O59</f>
        <v>0</v>
      </c>
      <c r="J59" s="2">
        <f t="shared" si="149"/>
        <v>0</v>
      </c>
      <c r="K59" s="2">
        <f t="shared" ref="K59:L59" si="150">J59+$P59</f>
        <v>0</v>
      </c>
      <c r="L59" s="2">
        <f t="shared" si="150"/>
        <v>0</v>
      </c>
      <c r="M59" s="151" t="str">
        <f>IFERROR(VLOOKUP($C59,POM!$B:$J,3,FALSE),"0")</f>
        <v>0</v>
      </c>
      <c r="N59" s="151" t="str">
        <f>IFERROR(VLOOKUP($C59,POM!$B:$J,4,FALSE),"0")</f>
        <v>0</v>
      </c>
      <c r="O59" s="151" t="str">
        <f>IFERROR(VLOOKUP($C59,POM!$B:$J,5,FALSE),"0")</f>
        <v>0</v>
      </c>
      <c r="P59" s="151" t="str">
        <f>IFERROR(VLOOKUP($C59,POM!$B:$J,6,FALSE),"0")</f>
        <v>0</v>
      </c>
      <c r="Q59" s="173" t="str">
        <f>IFERROR(VLOOKUP($C59,POM!$B:$J,8,FALSE),"0")</f>
        <v>0</v>
      </c>
      <c r="R59" s="359"/>
      <c r="S59" s="357"/>
      <c r="T59" s="357"/>
      <c r="U59" s="358"/>
    </row>
    <row r="60" spans="1:21" ht="20.100000000000001" hidden="1" customHeight="1">
      <c r="A60" s="178" t="s">
        <v>1204</v>
      </c>
      <c r="B60" s="178"/>
      <c r="C60" s="179"/>
      <c r="D60" s="2">
        <f t="shared" ref="D60:E60" si="151">E60-$M60</f>
        <v>0</v>
      </c>
      <c r="E60" s="2">
        <f t="shared" si="151"/>
        <v>0</v>
      </c>
      <c r="F60" s="2">
        <f t="shared" si="1"/>
        <v>0</v>
      </c>
      <c r="G60" s="2">
        <f t="shared" si="2"/>
        <v>0</v>
      </c>
      <c r="H60" s="160" t="str">
        <f>IFERROR(VLOOKUP($C60,POM!$B:$J,9,FALSE),"0")</f>
        <v>0</v>
      </c>
      <c r="I60" s="2">
        <f t="shared" ref="I60:J60" si="152">H60+$O60</f>
        <v>0</v>
      </c>
      <c r="J60" s="2">
        <f t="shared" si="152"/>
        <v>0</v>
      </c>
      <c r="K60" s="2">
        <f t="shared" ref="K60:L60" si="153">J60+$P60</f>
        <v>0</v>
      </c>
      <c r="L60" s="2">
        <f t="shared" si="153"/>
        <v>0</v>
      </c>
      <c r="M60" s="151" t="str">
        <f>IFERROR(VLOOKUP($C60,POM!$B:$J,3,FALSE),"0")</f>
        <v>0</v>
      </c>
      <c r="N60" s="151" t="str">
        <f>IFERROR(VLOOKUP($C60,POM!$B:$J,4,FALSE),"0")</f>
        <v>0</v>
      </c>
      <c r="O60" s="151" t="str">
        <f>IFERROR(VLOOKUP($C60,POM!$B:$J,5,FALSE),"0")</f>
        <v>0</v>
      </c>
      <c r="P60" s="151" t="str">
        <f>IFERROR(VLOOKUP($C60,POM!$B:$J,6,FALSE),"0")</f>
        <v>0</v>
      </c>
      <c r="Q60" s="173" t="str">
        <f>IFERROR(VLOOKUP($C60,POM!$B:$J,8,FALSE),"0")</f>
        <v>0</v>
      </c>
      <c r="R60" s="359"/>
      <c r="S60" s="357"/>
      <c r="T60" s="357"/>
      <c r="U60" s="358"/>
    </row>
    <row r="61" spans="1:21" ht="20.100000000000001" hidden="1" customHeight="1">
      <c r="A61" s="178" t="s">
        <v>1205</v>
      </c>
      <c r="B61" s="178"/>
      <c r="C61" s="179"/>
      <c r="D61" s="2">
        <f t="shared" ref="D61:E61" si="154">E61-$M61</f>
        <v>0</v>
      </c>
      <c r="E61" s="2">
        <f t="shared" si="154"/>
        <v>0</v>
      </c>
      <c r="F61" s="2">
        <f t="shared" si="1"/>
        <v>0</v>
      </c>
      <c r="G61" s="2">
        <f t="shared" si="2"/>
        <v>0</v>
      </c>
      <c r="H61" s="160" t="str">
        <f>IFERROR(VLOOKUP($C61,POM!$B:$J,9,FALSE),"0")</f>
        <v>0</v>
      </c>
      <c r="I61" s="2">
        <f t="shared" ref="I61:J61" si="155">H61+$O61</f>
        <v>0</v>
      </c>
      <c r="J61" s="2">
        <f t="shared" si="155"/>
        <v>0</v>
      </c>
      <c r="K61" s="2">
        <f t="shared" ref="K61:L61" si="156">J61+$P61</f>
        <v>0</v>
      </c>
      <c r="L61" s="2">
        <f t="shared" si="156"/>
        <v>0</v>
      </c>
      <c r="M61" s="151" t="str">
        <f>IFERROR(VLOOKUP($C61,POM!$B:$J,3,FALSE),"0")</f>
        <v>0</v>
      </c>
      <c r="N61" s="151" t="str">
        <f>IFERROR(VLOOKUP($C61,POM!$B:$J,4,FALSE),"0")</f>
        <v>0</v>
      </c>
      <c r="O61" s="151" t="str">
        <f>IFERROR(VLOOKUP($C61,POM!$B:$J,5,FALSE),"0")</f>
        <v>0</v>
      </c>
      <c r="P61" s="151" t="str">
        <f>IFERROR(VLOOKUP($C61,POM!$B:$J,6,FALSE),"0")</f>
        <v>0</v>
      </c>
      <c r="Q61" s="173" t="str">
        <f>IFERROR(VLOOKUP($C61,POM!$B:$J,8,FALSE),"0")</f>
        <v>0</v>
      </c>
      <c r="R61" s="359"/>
      <c r="S61" s="357"/>
      <c r="T61" s="357"/>
      <c r="U61" s="358"/>
    </row>
    <row r="62" spans="1:21" ht="20.100000000000001" hidden="1" customHeight="1">
      <c r="A62" s="178" t="s">
        <v>1206</v>
      </c>
      <c r="B62" s="178"/>
      <c r="C62" s="179"/>
      <c r="D62" s="2">
        <f t="shared" ref="D62:E62" si="157">E62-$M62</f>
        <v>0</v>
      </c>
      <c r="E62" s="2">
        <f t="shared" si="157"/>
        <v>0</v>
      </c>
      <c r="F62" s="2">
        <f t="shared" si="1"/>
        <v>0</v>
      </c>
      <c r="G62" s="2">
        <f t="shared" si="2"/>
        <v>0</v>
      </c>
      <c r="H62" s="160" t="str">
        <f>IFERROR(VLOOKUP($C62,POM!$B:$J,9,FALSE),"0")</f>
        <v>0</v>
      </c>
      <c r="I62" s="2">
        <f t="shared" ref="I62:J62" si="158">H62+$O62</f>
        <v>0</v>
      </c>
      <c r="J62" s="2">
        <f t="shared" si="158"/>
        <v>0</v>
      </c>
      <c r="K62" s="2">
        <f t="shared" ref="K62:L62" si="159">J62+$P62</f>
        <v>0</v>
      </c>
      <c r="L62" s="2">
        <f t="shared" si="159"/>
        <v>0</v>
      </c>
      <c r="M62" s="151" t="str">
        <f>IFERROR(VLOOKUP($C62,POM!$B:$J,3,FALSE),"0")</f>
        <v>0</v>
      </c>
      <c r="N62" s="151" t="str">
        <f>IFERROR(VLOOKUP($C62,POM!$B:$J,4,FALSE),"0")</f>
        <v>0</v>
      </c>
      <c r="O62" s="151" t="str">
        <f>IFERROR(VLOOKUP($C62,POM!$B:$J,5,FALSE),"0")</f>
        <v>0</v>
      </c>
      <c r="P62" s="151" t="str">
        <f>IFERROR(VLOOKUP($C62,POM!$B:$J,6,FALSE),"0")</f>
        <v>0</v>
      </c>
      <c r="Q62" s="173" t="str">
        <f>IFERROR(VLOOKUP($C62,POM!$B:$J,8,FALSE),"0")</f>
        <v>0</v>
      </c>
      <c r="R62" s="359"/>
      <c r="S62" s="357"/>
      <c r="T62" s="357"/>
      <c r="U62" s="358"/>
    </row>
    <row r="63" spans="1:21" ht="20.100000000000001" hidden="1" customHeight="1" thickBot="1">
      <c r="A63" s="178" t="s">
        <v>1207</v>
      </c>
      <c r="B63" s="178"/>
      <c r="C63" s="179"/>
      <c r="D63" s="2">
        <f t="shared" ref="D63:E63" si="160">E63-$M63</f>
        <v>0</v>
      </c>
      <c r="E63" s="2">
        <f t="shared" si="160"/>
        <v>0</v>
      </c>
      <c r="F63" s="2">
        <f t="shared" si="1"/>
        <v>0</v>
      </c>
      <c r="G63" s="2">
        <f t="shared" si="2"/>
        <v>0</v>
      </c>
      <c r="H63" s="160" t="str">
        <f>IFERROR(VLOOKUP($C63,POM!$B:$J,9,FALSE),"0")</f>
        <v>0</v>
      </c>
      <c r="I63" s="2">
        <f t="shared" ref="I63:J63" si="161">H63+$O63</f>
        <v>0</v>
      </c>
      <c r="J63" s="2">
        <f t="shared" si="161"/>
        <v>0</v>
      </c>
      <c r="K63" s="2">
        <f t="shared" ref="K63:L63" si="162">J63+$P63</f>
        <v>0</v>
      </c>
      <c r="L63" s="2">
        <f t="shared" si="162"/>
        <v>0</v>
      </c>
      <c r="M63" s="151" t="str">
        <f>IFERROR(VLOOKUP($C63,POM!$B:$J,3,FALSE),"0")</f>
        <v>0</v>
      </c>
      <c r="N63" s="151" t="str">
        <f>IFERROR(VLOOKUP($C63,POM!$B:$J,4,FALSE),"0")</f>
        <v>0</v>
      </c>
      <c r="O63" s="151" t="str">
        <f>IFERROR(VLOOKUP($C63,POM!$B:$J,5,FALSE),"0")</f>
        <v>0</v>
      </c>
      <c r="P63" s="151" t="str">
        <f>IFERROR(VLOOKUP($C63,POM!$B:$J,6,FALSE),"0")</f>
        <v>0</v>
      </c>
      <c r="Q63" s="173" t="str">
        <f>IFERROR(VLOOKUP($C63,POM!$B:$J,8,FALSE),"0")</f>
        <v>0</v>
      </c>
      <c r="R63" s="360"/>
      <c r="S63" s="361"/>
      <c r="T63" s="361"/>
      <c r="U63" s="362"/>
    </row>
    <row r="64" spans="1:21">
      <c r="A64" s="15" t="s">
        <v>44</v>
      </c>
      <c r="B64" s="15"/>
      <c r="C64" s="9"/>
      <c r="D64" s="9"/>
      <c r="E64" s="9"/>
      <c r="F64" s="9"/>
      <c r="G64" s="9"/>
      <c r="H64" s="9"/>
      <c r="I64" s="9"/>
      <c r="J64" s="9"/>
      <c r="K64" s="9"/>
      <c r="L64" s="9"/>
      <c r="M64" s="9"/>
      <c r="N64" s="9"/>
      <c r="O64" s="9"/>
      <c r="P64" s="9"/>
      <c r="Q64" s="9"/>
      <c r="R64" s="9"/>
      <c r="S64" s="9"/>
      <c r="T64" s="9"/>
      <c r="U64" s="9"/>
    </row>
    <row r="65" spans="14:14">
      <c r="N65" s="39"/>
    </row>
    <row r="66" spans="14:14">
      <c r="N66" s="39"/>
    </row>
    <row r="67" spans="14:14">
      <c r="N67" s="39"/>
    </row>
    <row r="68" spans="14:14">
      <c r="N68" s="39"/>
    </row>
    <row r="69" spans="14:14">
      <c r="N69" s="39"/>
    </row>
    <row r="70" spans="14:14">
      <c r="N70" s="39"/>
    </row>
    <row r="71" spans="14:14">
      <c r="N71" s="39"/>
    </row>
    <row r="72" spans="14:14">
      <c r="N72" s="39"/>
    </row>
    <row r="73" spans="14:14">
      <c r="N73" s="39"/>
    </row>
    <row r="74" spans="14:14">
      <c r="N74" s="39"/>
    </row>
    <row r="75" spans="14:14">
      <c r="N75" s="39"/>
    </row>
    <row r="76" spans="14:14">
      <c r="N76" s="39"/>
    </row>
    <row r="77" spans="14:14">
      <c r="N77" s="39"/>
    </row>
    <row r="78" spans="14:14">
      <c r="N78" s="39"/>
    </row>
    <row r="79" spans="14:14">
      <c r="N79" s="39"/>
    </row>
    <row r="80" spans="14:14">
      <c r="N80" s="39"/>
    </row>
    <row r="81" spans="14:14">
      <c r="N81" s="39"/>
    </row>
    <row r="82" spans="14:14">
      <c r="N82" s="39"/>
    </row>
    <row r="83" spans="14:14">
      <c r="N83" s="39"/>
    </row>
  </sheetData>
  <mergeCells count="24">
    <mergeCell ref="B8:B9"/>
    <mergeCell ref="D6:Q7"/>
    <mergeCell ref="E3:Q3"/>
    <mergeCell ref="E4:Q4"/>
    <mergeCell ref="E5:Q5"/>
    <mergeCell ref="K8:K9"/>
    <mergeCell ref="P8:P9"/>
    <mergeCell ref="L8:L9"/>
    <mergeCell ref="A8:A9"/>
    <mergeCell ref="C8:C9"/>
    <mergeCell ref="R2:U6"/>
    <mergeCell ref="C2:Q2"/>
    <mergeCell ref="R7:U63"/>
    <mergeCell ref="E8:E9"/>
    <mergeCell ref="F8:F9"/>
    <mergeCell ref="G8:G9"/>
    <mergeCell ref="Q8:Q9"/>
    <mergeCell ref="N8:N9"/>
    <mergeCell ref="O8:O9"/>
    <mergeCell ref="D8:D9"/>
    <mergeCell ref="J8:J9"/>
    <mergeCell ref="H8:H9"/>
    <mergeCell ref="I8:I9"/>
    <mergeCell ref="M8:M9"/>
  </mergeCells>
  <phoneticPr fontId="32" type="noConversion"/>
  <pageMargins left="0.25" right="0.25" top="0.75" bottom="0.75" header="0.3" footer="0.3"/>
  <pageSetup paperSize="9" scale="3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E61A4-74E9-C54E-926E-754B15C444CB}">
          <x14:formula1>
            <xm:f>POM!$B$4:$B$183</xm:f>
          </x14:formula1>
          <xm:sqref>C10:C41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2447D-FF54-BD48-9D44-3E5508A92B47}">
  <sheetPr codeName="Sheet8">
    <tabColor theme="9" tint="0.59999389629810485"/>
    <pageSetUpPr fitToPage="1"/>
  </sheetPr>
  <dimension ref="A1:K107"/>
  <sheetViews>
    <sheetView showGridLines="0" view="pageBreakPreview" zoomScale="70" zoomScaleNormal="80" zoomScaleSheetLayoutView="70" workbookViewId="0">
      <selection activeCell="D7" sqref="D7:D8"/>
    </sheetView>
  </sheetViews>
  <sheetFormatPr defaultColWidth="8.85546875" defaultRowHeight="15"/>
  <cols>
    <col min="1" max="1" width="13" customWidth="1"/>
    <col min="2" max="2" width="78.85546875" customWidth="1"/>
    <col min="3" max="3" width="17" customWidth="1"/>
    <col min="4" max="4" width="12" customWidth="1"/>
    <col min="5" max="6" width="11.85546875" customWidth="1"/>
    <col min="7" max="7" width="19.140625" customWidth="1"/>
    <col min="8" max="8" width="12" style="40" customWidth="1"/>
    <col min="9" max="9" width="11.85546875" customWidth="1"/>
    <col min="10" max="10" width="117.28515625" customWidth="1"/>
  </cols>
  <sheetData>
    <row r="1" spans="1:10" ht="9.9499999999999993" customHeight="1" thickBot="1">
      <c r="A1" s="9"/>
      <c r="B1" s="9"/>
      <c r="C1" s="9"/>
      <c r="D1" s="9"/>
      <c r="E1" s="9"/>
      <c r="F1" s="9"/>
      <c r="G1" s="9"/>
      <c r="H1" s="48"/>
      <c r="I1" s="9"/>
      <c r="J1" s="9"/>
    </row>
    <row r="2" spans="1:10" s="90" customFormat="1" ht="32.1" customHeight="1" thickBot="1">
      <c r="A2" s="135" t="s">
        <v>1</v>
      </c>
      <c r="B2" s="98" t="str">
        <f>'SIZE SPEC'!C2</f>
        <v>LS RETRO FOOTBALL TOP</v>
      </c>
      <c r="C2" s="135" t="s">
        <v>68</v>
      </c>
      <c r="D2" s="436" t="s">
        <v>69</v>
      </c>
      <c r="E2" s="437"/>
      <c r="F2" s="437"/>
      <c r="G2" s="437"/>
      <c r="H2" s="437"/>
      <c r="I2" s="438"/>
      <c r="J2" s="344"/>
    </row>
    <row r="3" spans="1:10" s="93" customFormat="1" ht="18.95" customHeight="1" thickBot="1">
      <c r="A3" s="134" t="s">
        <v>3</v>
      </c>
      <c r="B3" s="175">
        <f>'SIZE SPEC'!C3</f>
        <v>0</v>
      </c>
      <c r="C3" s="91" t="s">
        <v>70</v>
      </c>
      <c r="D3" s="447"/>
      <c r="E3" s="448"/>
      <c r="F3" s="448"/>
      <c r="G3" s="449"/>
      <c r="H3" s="448"/>
      <c r="I3" s="450"/>
      <c r="J3" s="347"/>
    </row>
    <row r="4" spans="1:10" s="93" customFormat="1" ht="18.95" customHeight="1">
      <c r="A4" s="94" t="s">
        <v>71</v>
      </c>
      <c r="B4" s="176" t="str">
        <f>'SIZE SPEC'!C4</f>
        <v>TBC</v>
      </c>
      <c r="C4" s="92" t="s">
        <v>2</v>
      </c>
      <c r="D4" s="451">
        <f>'SIZE SPEC'!F4</f>
        <v>0</v>
      </c>
      <c r="E4" s="452"/>
      <c r="F4" s="453"/>
      <c r="G4" s="95" t="s">
        <v>72</v>
      </c>
      <c r="H4" s="460"/>
      <c r="I4" s="461"/>
      <c r="J4" s="347"/>
    </row>
    <row r="5" spans="1:10" s="93" customFormat="1" ht="18.95" customHeight="1">
      <c r="A5" s="94" t="s">
        <v>48</v>
      </c>
      <c r="B5" s="176" t="str">
        <f>'SIZE SPEC'!C5</f>
        <v>SC25</v>
      </c>
      <c r="C5" s="92" t="s">
        <v>73</v>
      </c>
      <c r="D5" s="454"/>
      <c r="E5" s="455"/>
      <c r="F5" s="456"/>
      <c r="G5" s="92" t="s">
        <v>4</v>
      </c>
      <c r="H5" s="451">
        <f>'SIZE SPEC'!F5</f>
        <v>0</v>
      </c>
      <c r="I5" s="462"/>
      <c r="J5" s="347"/>
    </row>
    <row r="6" spans="1:10" s="93" customFormat="1" ht="18.95" customHeight="1" thickBot="1">
      <c r="A6" s="96" t="s">
        <v>46</v>
      </c>
      <c r="B6" s="177"/>
      <c r="C6" s="107" t="s">
        <v>74</v>
      </c>
      <c r="D6" s="457"/>
      <c r="E6" s="458"/>
      <c r="F6" s="459"/>
      <c r="G6" s="107" t="s">
        <v>75</v>
      </c>
      <c r="H6" s="383"/>
      <c r="I6" s="384"/>
      <c r="J6" s="350"/>
    </row>
    <row r="7" spans="1:10" ht="15" customHeight="1" thickBot="1">
      <c r="A7" s="387" t="s">
        <v>76</v>
      </c>
      <c r="B7" s="388"/>
      <c r="C7" s="389" t="s">
        <v>77</v>
      </c>
      <c r="D7" s="391" t="s">
        <v>58</v>
      </c>
      <c r="E7" s="393" t="s">
        <v>78</v>
      </c>
      <c r="F7" s="395" t="s">
        <v>79</v>
      </c>
      <c r="G7" s="441" t="s">
        <v>80</v>
      </c>
      <c r="H7" s="443" t="s">
        <v>81</v>
      </c>
      <c r="I7" s="445" t="s">
        <v>82</v>
      </c>
      <c r="J7" s="385" t="s">
        <v>83</v>
      </c>
    </row>
    <row r="8" spans="1:10" ht="12" customHeight="1" thickBot="1">
      <c r="A8" s="19" t="s">
        <v>52</v>
      </c>
      <c r="B8" s="19" t="s">
        <v>53</v>
      </c>
      <c r="C8" s="390"/>
      <c r="D8" s="392"/>
      <c r="E8" s="394"/>
      <c r="F8" s="396"/>
      <c r="G8" s="442"/>
      <c r="H8" s="444"/>
      <c r="I8" s="446"/>
      <c r="J8" s="386"/>
    </row>
    <row r="9" spans="1:10" ht="20.100000000000001" customHeight="1">
      <c r="A9" s="163" t="str">
        <f>'SIZE SPEC'!A10</f>
        <v>A001</v>
      </c>
      <c r="B9" s="163" t="str">
        <f>'SIZE SPEC'!C10</f>
        <v>CHEST WIDTH - FROM 2.5CM UNDER ARMHOLE PT</v>
      </c>
      <c r="C9" s="162">
        <f>'SIZE SPEC'!Q10</f>
        <v>1.25</v>
      </c>
      <c r="D9" s="220" t="s">
        <v>1396</v>
      </c>
      <c r="E9" s="124"/>
      <c r="F9" s="125" t="e">
        <f>E9-D9</f>
        <v>#VALUE!</v>
      </c>
      <c r="G9" s="126"/>
      <c r="H9" s="127"/>
      <c r="I9" s="130">
        <f>H9-E9</f>
        <v>0</v>
      </c>
      <c r="J9" s="66"/>
    </row>
    <row r="10" spans="1:10" ht="20.100000000000001" customHeight="1">
      <c r="A10" s="163" t="str">
        <f>'SIZE SPEC'!A11</f>
        <v>A002</v>
      </c>
      <c r="B10" s="163" t="str">
        <f>'SIZE SPEC'!C11</f>
        <v>HEM WIDTH - RELAXED - AT BOTTOM EDGE</v>
      </c>
      <c r="C10" s="162">
        <f>'SIZE SPEC'!Q11</f>
        <v>1.25</v>
      </c>
      <c r="D10" s="129"/>
      <c r="E10" s="124"/>
      <c r="F10" s="125">
        <f t="shared" ref="F10" si="0">E10-D10</f>
        <v>0</v>
      </c>
      <c r="G10" s="126"/>
      <c r="H10" s="127"/>
      <c r="I10" s="130">
        <f t="shared" ref="I10" si="1">H10-E10</f>
        <v>0</v>
      </c>
      <c r="J10" s="41"/>
    </row>
    <row r="11" spans="1:10" ht="20.100000000000001" customHeight="1">
      <c r="A11" s="163" t="str">
        <f>'SIZE SPEC'!A12</f>
        <v>A008</v>
      </c>
      <c r="B11" s="163" t="str">
        <f>'SIZE SPEC'!C12</f>
        <v>BODY LENGTH - FROM SNP TO HEM EDGE</v>
      </c>
      <c r="C11" s="162">
        <f>'SIZE SPEC'!Q12</f>
        <v>0.5</v>
      </c>
      <c r="D11" s="129"/>
      <c r="E11" s="124"/>
      <c r="F11" s="125">
        <f t="shared" ref="F11:F60" si="2">E11-D11</f>
        <v>0</v>
      </c>
      <c r="G11" s="126"/>
      <c r="H11" s="127"/>
      <c r="I11" s="130">
        <f t="shared" ref="I11:I60" si="3">H11-E11</f>
        <v>0</v>
      </c>
      <c r="J11" s="41"/>
    </row>
    <row r="12" spans="1:10" ht="20.100000000000001" customHeight="1">
      <c r="A12" s="163" t="str">
        <f>'SIZE SPEC'!A13</f>
        <v>A008</v>
      </c>
      <c r="B12" s="163" t="str">
        <f>'SIZE SPEC'!C13</f>
        <v>BODY LENGTH - FROM SNP TO HEM EDGE</v>
      </c>
      <c r="C12" s="162">
        <f>'SIZE SPEC'!Q13</f>
        <v>0.5</v>
      </c>
      <c r="D12" s="129"/>
      <c r="E12" s="124"/>
      <c r="F12" s="125">
        <f t="shared" si="2"/>
        <v>0</v>
      </c>
      <c r="G12" s="126"/>
      <c r="H12" s="127"/>
      <c r="I12" s="130">
        <f t="shared" si="3"/>
        <v>0</v>
      </c>
      <c r="J12" s="41"/>
    </row>
    <row r="13" spans="1:10" ht="20.100000000000001" customHeight="1">
      <c r="A13" s="163" t="str">
        <f>'SIZE SPEC'!A14</f>
        <v>A010</v>
      </c>
      <c r="B13" s="163" t="str">
        <f>'SIZE SPEC'!C14</f>
        <v>HEM TRIM DEPTH - FROM HEM SEAM TO HEM EDGE</v>
      </c>
      <c r="C13" s="162">
        <f>'SIZE SPEC'!Q14</f>
        <v>0.3</v>
      </c>
      <c r="D13" s="129"/>
      <c r="E13" s="124"/>
      <c r="F13" s="125">
        <f t="shared" si="2"/>
        <v>0</v>
      </c>
      <c r="G13" s="126"/>
      <c r="H13" s="127"/>
      <c r="I13" s="130">
        <f t="shared" si="3"/>
        <v>0</v>
      </c>
      <c r="J13" s="41"/>
    </row>
    <row r="14" spans="1:10" ht="20.100000000000001" customHeight="1">
      <c r="A14" s="163" t="str">
        <f>'SIZE SPEC'!A15</f>
        <v>A011</v>
      </c>
      <c r="B14" s="163" t="str">
        <f>'SIZE SPEC'!C15</f>
        <v>BACK NECK WIDTH - FROM SNP TO SNP - SEAM TO SEAM</v>
      </c>
      <c r="C14" s="162">
        <f>'SIZE SPEC'!Q15</f>
        <v>0.3</v>
      </c>
      <c r="D14" s="129"/>
      <c r="E14" s="124"/>
      <c r="F14" s="125">
        <f t="shared" si="2"/>
        <v>0</v>
      </c>
      <c r="G14" s="126"/>
      <c r="H14" s="127"/>
      <c r="I14" s="130">
        <f t="shared" si="3"/>
        <v>0</v>
      </c>
      <c r="J14" s="41"/>
    </row>
    <row r="15" spans="1:10" ht="20.100000000000001" customHeight="1">
      <c r="A15" s="163" t="str">
        <f>'SIZE SPEC'!A16</f>
        <v>A012</v>
      </c>
      <c r="B15" s="163" t="str">
        <f>'SIZE SPEC'!C16</f>
        <v>FRONT NECK DROP - FROM SNP TO SEAM</v>
      </c>
      <c r="C15" s="162">
        <f>'SIZE SPEC'!Q16</f>
        <v>0.3</v>
      </c>
      <c r="D15" s="129"/>
      <c r="E15" s="124"/>
      <c r="F15" s="125">
        <f t="shared" si="2"/>
        <v>0</v>
      </c>
      <c r="G15" s="126"/>
      <c r="H15" s="127"/>
      <c r="I15" s="130">
        <f t="shared" si="3"/>
        <v>0</v>
      </c>
      <c r="J15" s="41"/>
    </row>
    <row r="16" spans="1:10" ht="20.100000000000001" customHeight="1">
      <c r="A16" s="163" t="str">
        <f>'SIZE SPEC'!A17</f>
        <v>A013</v>
      </c>
      <c r="B16" s="163" t="str">
        <f>'SIZE SPEC'!C17</f>
        <v>BACK NECK DROP - FROM SNP TO SEAM</v>
      </c>
      <c r="C16" s="162">
        <f>'SIZE SPEC'!Q17</f>
        <v>0.3</v>
      </c>
      <c r="D16" s="129"/>
      <c r="E16" s="124"/>
      <c r="F16" s="125">
        <f t="shared" si="2"/>
        <v>0</v>
      </c>
      <c r="G16" s="126"/>
      <c r="H16" s="127"/>
      <c r="I16" s="130">
        <f t="shared" si="3"/>
        <v>0</v>
      </c>
      <c r="J16" s="41"/>
    </row>
    <row r="17" spans="1:10" ht="20.100000000000001" customHeight="1">
      <c r="A17" s="163" t="str">
        <f>'SIZE SPEC'!A18</f>
        <v>A014</v>
      </c>
      <c r="B17" s="163" t="str">
        <f>'SIZE SPEC'!C18</f>
        <v>COLLAR DEPTH - AT CB</v>
      </c>
      <c r="C17" s="162">
        <f>'SIZE SPEC'!Q18</f>
        <v>0.2</v>
      </c>
      <c r="D17" s="129"/>
      <c r="E17" s="124"/>
      <c r="F17" s="125">
        <f t="shared" si="2"/>
        <v>0</v>
      </c>
      <c r="G17" s="126"/>
      <c r="H17" s="127"/>
      <c r="I17" s="130">
        <f t="shared" si="3"/>
        <v>0</v>
      </c>
      <c r="J17" s="41"/>
    </row>
    <row r="18" spans="1:10" ht="20.100000000000001" customHeight="1">
      <c r="A18" s="163" t="str">
        <f>'SIZE SPEC'!A21</f>
        <v>A020</v>
      </c>
      <c r="B18" s="163" t="str">
        <f>'SIZE SPEC'!C21</f>
        <v>SHOULDER ANGLE DROP LENGTH - FROM SNP</v>
      </c>
      <c r="C18" s="162">
        <f>'SIZE SPEC'!Q21</f>
        <v>0.3</v>
      </c>
      <c r="D18" s="129"/>
      <c r="E18" s="124"/>
      <c r="F18" s="125">
        <f t="shared" si="2"/>
        <v>0</v>
      </c>
      <c r="G18" s="126"/>
      <c r="H18" s="127"/>
      <c r="I18" s="130">
        <f t="shared" si="3"/>
        <v>0</v>
      </c>
      <c r="J18" s="41"/>
    </row>
    <row r="19" spans="1:10" ht="20.100000000000001" customHeight="1">
      <c r="A19" s="163" t="str">
        <f>'SIZE SPEC'!A22</f>
        <v>A021</v>
      </c>
      <c r="B19" s="163" t="str">
        <f>'SIZE SPEC'!C22</f>
        <v>SHOULDER LENGTH - ALONG SHOULDER SEAM - SET IN SLEEVE</v>
      </c>
      <c r="C19" s="162">
        <f>'SIZE SPEC'!Q22</f>
        <v>0.3</v>
      </c>
      <c r="D19" s="129"/>
      <c r="E19" s="124"/>
      <c r="F19" s="125">
        <f t="shared" si="2"/>
        <v>0</v>
      </c>
      <c r="G19" s="126"/>
      <c r="H19" s="127"/>
      <c r="I19" s="130">
        <f t="shared" si="3"/>
        <v>0</v>
      </c>
      <c r="J19" s="41"/>
    </row>
    <row r="20" spans="1:10" ht="20.100000000000001" customHeight="1">
      <c r="A20" s="163" t="str">
        <f>'SIZE SPEC'!A23</f>
        <v>A025</v>
      </c>
      <c r="B20" s="163" t="str">
        <f>'SIZE SPEC'!C23</f>
        <v>CROSS FRONT - STANDARD - 16CM BELOW SNP STRAIGHT</v>
      </c>
      <c r="C20" s="162">
        <f>'SIZE SPEC'!Q23</f>
        <v>0.7</v>
      </c>
      <c r="D20" s="129"/>
      <c r="E20" s="124"/>
      <c r="F20" s="125">
        <f t="shared" si="2"/>
        <v>0</v>
      </c>
      <c r="G20" s="126"/>
      <c r="H20" s="127"/>
      <c r="I20" s="130">
        <f t="shared" si="3"/>
        <v>0</v>
      </c>
      <c r="J20" s="41"/>
    </row>
    <row r="21" spans="1:10" ht="20.100000000000001" customHeight="1">
      <c r="A21" s="163" t="str">
        <f>'SIZE SPEC'!A24</f>
        <v>A029</v>
      </c>
      <c r="B21" s="163" t="str">
        <f>'SIZE SPEC'!C24</f>
        <v>CROSS BACK - STANDARD - 16CM BELOW SNP STRAIGHT</v>
      </c>
      <c r="C21" s="162">
        <f>'SIZE SPEC'!Q24</f>
        <v>0.7</v>
      </c>
      <c r="D21" s="129"/>
      <c r="E21" s="124"/>
      <c r="F21" s="125">
        <f t="shared" si="2"/>
        <v>0</v>
      </c>
      <c r="G21" s="126"/>
      <c r="H21" s="127"/>
      <c r="I21" s="130">
        <f t="shared" si="3"/>
        <v>0</v>
      </c>
      <c r="J21" s="41"/>
    </row>
    <row r="22" spans="1:10" ht="20.100000000000001" customHeight="1">
      <c r="A22" s="163" t="str">
        <f>'SIZE SPEC'!A25</f>
        <v>A037</v>
      </c>
      <c r="B22" s="163" t="str">
        <f>'SIZE SPEC'!C25</f>
        <v>ARMHOLE - SHOULDER PT TO UNDERARM PT - STRAIGHT</v>
      </c>
      <c r="C22" s="162">
        <f>'SIZE SPEC'!Q25</f>
        <v>0.6</v>
      </c>
      <c r="D22" s="129"/>
      <c r="E22" s="124"/>
      <c r="F22" s="125">
        <f t="shared" si="2"/>
        <v>0</v>
      </c>
      <c r="G22" s="126"/>
      <c r="H22" s="127"/>
      <c r="I22" s="130">
        <f t="shared" si="3"/>
        <v>0</v>
      </c>
      <c r="J22" s="41"/>
    </row>
    <row r="23" spans="1:10" ht="20.100000000000001" customHeight="1">
      <c r="A23" s="163" t="str">
        <f>'SIZE SPEC'!A26</f>
        <v>A038</v>
      </c>
      <c r="B23" s="163" t="str">
        <f>'SIZE SPEC'!C26</f>
        <v>BICEP WIDTH - 2.5CM BELOW UNDERARM PT - STRAIGHT</v>
      </c>
      <c r="C23" s="162">
        <f>'SIZE SPEC'!Q26</f>
        <v>0.6</v>
      </c>
      <c r="D23" s="129"/>
      <c r="E23" s="124"/>
      <c r="F23" s="125">
        <f t="shared" si="2"/>
        <v>0</v>
      </c>
      <c r="G23" s="126"/>
      <c r="H23" s="127"/>
      <c r="I23" s="130">
        <f t="shared" si="3"/>
        <v>0</v>
      </c>
      <c r="J23" s="41"/>
    </row>
    <row r="24" spans="1:10" ht="20.100000000000001" customHeight="1">
      <c r="A24" s="163" t="str">
        <f>'SIZE SPEC'!A27</f>
        <v>A044</v>
      </c>
      <c r="B24" s="163" t="str">
        <f>'SIZE SPEC'!C27</f>
        <v>ELBOW WIDTH - 21CM FROM UNDERARM PT - STRAIGHT</v>
      </c>
      <c r="C24" s="162">
        <f>'SIZE SPEC'!Q27</f>
        <v>0.4</v>
      </c>
      <c r="D24" s="129"/>
      <c r="E24" s="124"/>
      <c r="F24" s="125">
        <f t="shared" si="2"/>
        <v>0</v>
      </c>
      <c r="G24" s="126"/>
      <c r="H24" s="127"/>
      <c r="I24" s="130">
        <f t="shared" si="3"/>
        <v>0</v>
      </c>
      <c r="J24" s="41"/>
    </row>
    <row r="25" spans="1:10" ht="20.100000000000001" customHeight="1">
      <c r="A25" s="163" t="str">
        <f>'SIZE SPEC'!A28</f>
        <v>A046</v>
      </c>
      <c r="B25" s="163" t="str">
        <f>'SIZE SPEC'!C28</f>
        <v>SLEEVE WIDTH - 4CM UP FROM CUFF SEAM - STRAIGHT</v>
      </c>
      <c r="C25" s="162">
        <f>'SIZE SPEC'!Q28</f>
        <v>0.3</v>
      </c>
      <c r="D25" s="129"/>
      <c r="E25" s="124"/>
      <c r="F25" s="125">
        <f t="shared" si="2"/>
        <v>0</v>
      </c>
      <c r="G25" s="126"/>
      <c r="H25" s="127"/>
      <c r="I25" s="130">
        <f t="shared" si="3"/>
        <v>0</v>
      </c>
      <c r="J25" s="41"/>
    </row>
    <row r="26" spans="1:10" ht="20.100000000000001" customHeight="1">
      <c r="A26" s="163" t="str">
        <f>'SIZE SPEC'!A29</f>
        <v>A039</v>
      </c>
      <c r="B26" s="163" t="str">
        <f>'SIZE SPEC'!C29</f>
        <v>SLEEVE LENGTH - STANDARD - LONG/ 3/4 - FROM CROWN TO CUFF EDGE</v>
      </c>
      <c r="C26" s="162">
        <f>'SIZE SPEC'!Q29</f>
        <v>0.6</v>
      </c>
      <c r="D26" s="129"/>
      <c r="E26" s="124"/>
      <c r="F26" s="125">
        <f t="shared" si="2"/>
        <v>0</v>
      </c>
      <c r="G26" s="126"/>
      <c r="H26" s="127"/>
      <c r="I26" s="130">
        <f t="shared" si="3"/>
        <v>0</v>
      </c>
      <c r="J26" s="41"/>
    </row>
    <row r="27" spans="1:10" ht="20.100000000000001" customHeight="1">
      <c r="A27" s="163" t="str">
        <f>'SIZE SPEC'!A30</f>
        <v>A048</v>
      </c>
      <c r="B27" s="163" t="str">
        <f>'SIZE SPEC'!C30</f>
        <v>CUFF WIDTH - RELAXED - LONG / 3/4 - AT CUFF EDGE</v>
      </c>
      <c r="C27" s="162">
        <f>'SIZE SPEC'!Q30</f>
        <v>0.3</v>
      </c>
      <c r="D27" s="129"/>
      <c r="E27" s="124"/>
      <c r="F27" s="125">
        <f t="shared" si="2"/>
        <v>0</v>
      </c>
      <c r="G27" s="126"/>
      <c r="H27" s="127"/>
      <c r="I27" s="130">
        <f t="shared" si="3"/>
        <v>0</v>
      </c>
      <c r="J27" s="41"/>
    </row>
    <row r="28" spans="1:10" ht="20.100000000000001" customHeight="1">
      <c r="A28" s="163" t="str">
        <f>'SIZE SPEC'!A31</f>
        <v>A052</v>
      </c>
      <c r="B28" s="163" t="str">
        <f>'SIZE SPEC'!C31</f>
        <v>CUFF TRIM DEPTH - CUFF SEAM TO CUFF EDGE</v>
      </c>
      <c r="C28" s="162">
        <f>'SIZE SPEC'!Q31</f>
        <v>0.3</v>
      </c>
      <c r="D28" s="129"/>
      <c r="E28" s="124"/>
      <c r="F28" s="125">
        <f t="shared" si="2"/>
        <v>0</v>
      </c>
      <c r="G28" s="126"/>
      <c r="H28" s="127"/>
      <c r="I28" s="130">
        <f t="shared" si="3"/>
        <v>0</v>
      </c>
      <c r="J28" s="41"/>
    </row>
    <row r="29" spans="1:10" ht="20.100000000000001" customHeight="1">
      <c r="A29" s="163" t="str">
        <f>'SIZE SPEC'!A32</f>
        <v>C039</v>
      </c>
      <c r="B29" s="163" t="str">
        <f>'SIZE SPEC'!C32</f>
        <v>ARTWORK/PRINT PLACEMENT - FROM SNP TO TOP OF PRINT (FRONT TOP) (LHSAW)</v>
      </c>
      <c r="C29" s="162">
        <f>'SIZE SPEC'!Q32</f>
        <v>0.3</v>
      </c>
      <c r="D29" s="129"/>
      <c r="E29" s="124"/>
      <c r="F29" s="125">
        <f t="shared" si="2"/>
        <v>0</v>
      </c>
      <c r="G29" s="126"/>
      <c r="H29" s="127"/>
      <c r="I29" s="130">
        <f t="shared" si="3"/>
        <v>0</v>
      </c>
      <c r="J29" s="41"/>
    </row>
    <row r="30" spans="1:10" ht="20.100000000000001" customHeight="1">
      <c r="A30" s="163" t="str">
        <f>'SIZE SPEC'!A33</f>
        <v>C044</v>
      </c>
      <c r="B30" s="163" t="str">
        <f>'SIZE SPEC'!C33</f>
        <v>ARTWORK/PRINT PLACEMENT - FROM CF NECK SEAM  TO TOP OF PRINT (FRONT TOP)</v>
      </c>
      <c r="C30" s="162">
        <f>'SIZE SPEC'!Q33</f>
        <v>0.3</v>
      </c>
      <c r="D30" s="129"/>
      <c r="E30" s="124"/>
      <c r="F30" s="125">
        <f t="shared" si="2"/>
        <v>0</v>
      </c>
      <c r="G30" s="126"/>
      <c r="H30" s="127"/>
      <c r="I30" s="130">
        <f t="shared" si="3"/>
        <v>0</v>
      </c>
      <c r="J30" s="41"/>
    </row>
    <row r="31" spans="1:10" ht="20.100000000000001" customHeight="1">
      <c r="A31" s="163" t="str">
        <f>'SIZE SPEC'!A34</f>
        <v/>
      </c>
      <c r="B31" s="163">
        <f>'SIZE SPEC'!C34</f>
        <v>0</v>
      </c>
      <c r="C31" s="162" t="str">
        <f>'SIZE SPEC'!Q34</f>
        <v>0</v>
      </c>
      <c r="D31" s="129"/>
      <c r="E31" s="124"/>
      <c r="F31" s="125">
        <f t="shared" si="2"/>
        <v>0</v>
      </c>
      <c r="G31" s="126"/>
      <c r="H31" s="127"/>
      <c r="I31" s="130">
        <f t="shared" si="3"/>
        <v>0</v>
      </c>
      <c r="J31" s="41"/>
    </row>
    <row r="32" spans="1:10" ht="20.100000000000001" customHeight="1">
      <c r="A32" s="163" t="str">
        <f>'SIZE SPEC'!A35</f>
        <v/>
      </c>
      <c r="B32" s="163">
        <f>'SIZE SPEC'!C35</f>
        <v>0</v>
      </c>
      <c r="C32" s="162" t="str">
        <f>'SIZE SPEC'!Q35</f>
        <v>0</v>
      </c>
      <c r="D32" s="129"/>
      <c r="E32" s="124"/>
      <c r="F32" s="125">
        <f t="shared" si="2"/>
        <v>0</v>
      </c>
      <c r="G32" s="126"/>
      <c r="H32" s="127"/>
      <c r="I32" s="130">
        <f t="shared" si="3"/>
        <v>0</v>
      </c>
      <c r="J32" s="41"/>
    </row>
    <row r="33" spans="1:10" ht="20.100000000000001" customHeight="1">
      <c r="A33" s="163" t="str">
        <f>'SIZE SPEC'!A36</f>
        <v/>
      </c>
      <c r="B33" s="163">
        <f>'SIZE SPEC'!C36</f>
        <v>0</v>
      </c>
      <c r="C33" s="162" t="str">
        <f>'SIZE SPEC'!Q36</f>
        <v>0</v>
      </c>
      <c r="D33" s="129"/>
      <c r="E33" s="124"/>
      <c r="F33" s="125">
        <f t="shared" si="2"/>
        <v>0</v>
      </c>
      <c r="G33" s="126"/>
      <c r="H33" s="127"/>
      <c r="I33" s="130">
        <f t="shared" si="3"/>
        <v>0</v>
      </c>
      <c r="J33" s="41"/>
    </row>
    <row r="34" spans="1:10" ht="20.100000000000001" customHeight="1">
      <c r="A34" s="163" t="str">
        <f>'SIZE SPEC'!A37</f>
        <v/>
      </c>
      <c r="B34" s="163">
        <f>'SIZE SPEC'!C37</f>
        <v>0</v>
      </c>
      <c r="C34" s="162" t="str">
        <f>'SIZE SPEC'!Q37</f>
        <v>0</v>
      </c>
      <c r="D34" s="129"/>
      <c r="E34" s="124"/>
      <c r="F34" s="125">
        <f t="shared" si="2"/>
        <v>0</v>
      </c>
      <c r="G34" s="126"/>
      <c r="H34" s="127"/>
      <c r="I34" s="130">
        <f t="shared" si="3"/>
        <v>0</v>
      </c>
      <c r="J34" s="41"/>
    </row>
    <row r="35" spans="1:10" ht="20.100000000000001" customHeight="1">
      <c r="A35" s="163" t="str">
        <f>'SIZE SPEC'!A38</f>
        <v/>
      </c>
      <c r="B35" s="163">
        <f>'SIZE SPEC'!C38</f>
        <v>0</v>
      </c>
      <c r="C35" s="162" t="str">
        <f>'SIZE SPEC'!Q38</f>
        <v>0</v>
      </c>
      <c r="D35" s="129"/>
      <c r="E35" s="124"/>
      <c r="F35" s="125">
        <f t="shared" si="2"/>
        <v>0</v>
      </c>
      <c r="G35" s="126"/>
      <c r="H35" s="127"/>
      <c r="I35" s="130">
        <f t="shared" si="3"/>
        <v>0</v>
      </c>
      <c r="J35" s="41"/>
    </row>
    <row r="36" spans="1:10" ht="20.100000000000001" customHeight="1">
      <c r="A36" s="163" t="str">
        <f>'SIZE SPEC'!A39</f>
        <v/>
      </c>
      <c r="B36" s="163">
        <f>'SIZE SPEC'!C39</f>
        <v>0</v>
      </c>
      <c r="C36" s="162" t="str">
        <f>'SIZE SPEC'!Q39</f>
        <v>0</v>
      </c>
      <c r="D36" s="129"/>
      <c r="E36" s="124"/>
      <c r="F36" s="125">
        <f t="shared" si="2"/>
        <v>0</v>
      </c>
      <c r="G36" s="126"/>
      <c r="H36" s="127"/>
      <c r="I36" s="130">
        <f t="shared" si="3"/>
        <v>0</v>
      </c>
      <c r="J36" s="41"/>
    </row>
    <row r="37" spans="1:10" ht="20.100000000000001" customHeight="1">
      <c r="A37" s="163" t="str">
        <f>'SIZE SPEC'!A40</f>
        <v/>
      </c>
      <c r="B37" s="163">
        <f>'SIZE SPEC'!C40</f>
        <v>0</v>
      </c>
      <c r="C37" s="162" t="str">
        <f>'SIZE SPEC'!Q40</f>
        <v>0</v>
      </c>
      <c r="D37" s="129"/>
      <c r="E37" s="124"/>
      <c r="F37" s="125">
        <f t="shared" si="2"/>
        <v>0</v>
      </c>
      <c r="G37" s="126"/>
      <c r="H37" s="127"/>
      <c r="I37" s="130">
        <f t="shared" si="3"/>
        <v>0</v>
      </c>
      <c r="J37" s="41"/>
    </row>
    <row r="38" spans="1:10" ht="20.100000000000001" customHeight="1">
      <c r="A38" s="163" t="str">
        <f>'SIZE SPEC'!A41</f>
        <v/>
      </c>
      <c r="B38" s="163">
        <f>'SIZE SPEC'!C41</f>
        <v>0</v>
      </c>
      <c r="C38" s="162" t="str">
        <f>'SIZE SPEC'!Q41</f>
        <v>0</v>
      </c>
      <c r="D38" s="129"/>
      <c r="E38" s="124"/>
      <c r="F38" s="125">
        <f t="shared" si="2"/>
        <v>0</v>
      </c>
      <c r="G38" s="126"/>
      <c r="H38" s="127"/>
      <c r="I38" s="130">
        <f t="shared" si="3"/>
        <v>0</v>
      </c>
      <c r="J38" s="41"/>
    </row>
    <row r="39" spans="1:10" ht="20.100000000000001" customHeight="1">
      <c r="A39" s="163" t="str">
        <f>'SIZE SPEC'!A42</f>
        <v>AD1</v>
      </c>
      <c r="B39" s="163" t="str">
        <f>'SIZE SPEC'!C42</f>
        <v>GREY FOR YOUR ADDED MEASUREMENTS - YOU CODE SHOULD BE AD FOR ADDITIONAL</v>
      </c>
      <c r="C39" s="162" t="str">
        <f>'SIZE SPEC'!Q42</f>
        <v>0</v>
      </c>
      <c r="D39" s="129"/>
      <c r="E39" s="124"/>
      <c r="F39" s="125">
        <f t="shared" si="2"/>
        <v>0</v>
      </c>
      <c r="G39" s="126"/>
      <c r="H39" s="127"/>
      <c r="I39" s="130">
        <f t="shared" si="3"/>
        <v>0</v>
      </c>
      <c r="J39" s="41"/>
    </row>
    <row r="40" spans="1:10" ht="20.100000000000001" customHeight="1">
      <c r="A40" s="163" t="str">
        <f>'SIZE SPEC'!A43</f>
        <v>AD2</v>
      </c>
      <c r="B40" s="163">
        <f>'SIZE SPEC'!C43</f>
        <v>0</v>
      </c>
      <c r="C40" s="162" t="str">
        <f>'SIZE SPEC'!Q43</f>
        <v>0</v>
      </c>
      <c r="D40" s="129"/>
      <c r="E40" s="124"/>
      <c r="F40" s="125">
        <f t="shared" si="2"/>
        <v>0</v>
      </c>
      <c r="G40" s="126"/>
      <c r="H40" s="127"/>
      <c r="I40" s="130">
        <f t="shared" si="3"/>
        <v>0</v>
      </c>
      <c r="J40" s="18"/>
    </row>
    <row r="41" spans="1:10" ht="20.100000000000001" customHeight="1">
      <c r="A41" s="163" t="str">
        <f>'SIZE SPEC'!A44</f>
        <v>AD3</v>
      </c>
      <c r="B41" s="163">
        <f>'SIZE SPEC'!C44</f>
        <v>0</v>
      </c>
      <c r="C41" s="162" t="str">
        <f>'SIZE SPEC'!Q44</f>
        <v>0</v>
      </c>
      <c r="D41" s="129"/>
      <c r="E41" s="124"/>
      <c r="F41" s="125">
        <f t="shared" si="2"/>
        <v>0</v>
      </c>
      <c r="G41" s="126"/>
      <c r="H41" s="127"/>
      <c r="I41" s="130">
        <f t="shared" si="3"/>
        <v>0</v>
      </c>
      <c r="J41" s="18"/>
    </row>
    <row r="42" spans="1:10" ht="20.100000000000001" customHeight="1">
      <c r="A42" s="163" t="str">
        <f>'SIZE SPEC'!A45</f>
        <v>AD4</v>
      </c>
      <c r="B42" s="163">
        <f>'SIZE SPEC'!C45</f>
        <v>0</v>
      </c>
      <c r="C42" s="162" t="str">
        <f>'SIZE SPEC'!Q45</f>
        <v>0</v>
      </c>
      <c r="D42" s="129"/>
      <c r="E42" s="124"/>
      <c r="F42" s="125">
        <f t="shared" si="2"/>
        <v>0</v>
      </c>
      <c r="G42" s="126"/>
      <c r="H42" s="127"/>
      <c r="I42" s="130">
        <f t="shared" si="3"/>
        <v>0</v>
      </c>
      <c r="J42" s="18"/>
    </row>
    <row r="43" spans="1:10" ht="20.100000000000001" customHeight="1">
      <c r="A43" s="163" t="str">
        <f>'SIZE SPEC'!A46</f>
        <v>AD5</v>
      </c>
      <c r="B43" s="163">
        <f>'SIZE SPEC'!C46</f>
        <v>0</v>
      </c>
      <c r="C43" s="162" t="str">
        <f>'SIZE SPEC'!Q46</f>
        <v>0</v>
      </c>
      <c r="D43" s="129"/>
      <c r="E43" s="124"/>
      <c r="F43" s="125">
        <f t="shared" si="2"/>
        <v>0</v>
      </c>
      <c r="G43" s="126"/>
      <c r="H43" s="127"/>
      <c r="I43" s="130">
        <f t="shared" si="3"/>
        <v>0</v>
      </c>
      <c r="J43" s="18"/>
    </row>
    <row r="44" spans="1:10" ht="20.100000000000001" customHeight="1">
      <c r="A44" s="163" t="str">
        <f>'SIZE SPEC'!A47</f>
        <v>AD6</v>
      </c>
      <c r="B44" s="163">
        <f>'SIZE SPEC'!C47</f>
        <v>0</v>
      </c>
      <c r="C44" s="162" t="str">
        <f>'SIZE SPEC'!Q47</f>
        <v>0</v>
      </c>
      <c r="D44" s="129"/>
      <c r="E44" s="124"/>
      <c r="F44" s="125">
        <f t="shared" si="2"/>
        <v>0</v>
      </c>
      <c r="G44" s="126"/>
      <c r="H44" s="127"/>
      <c r="I44" s="130">
        <f t="shared" si="3"/>
        <v>0</v>
      </c>
      <c r="J44" s="18"/>
    </row>
    <row r="45" spans="1:10" ht="20.100000000000001" customHeight="1">
      <c r="A45" s="163" t="str">
        <f>'SIZE SPEC'!A48</f>
        <v>AD7</v>
      </c>
      <c r="B45" s="163">
        <f>'SIZE SPEC'!C48</f>
        <v>0</v>
      </c>
      <c r="C45" s="162" t="str">
        <f>'SIZE SPEC'!Q48</f>
        <v>0</v>
      </c>
      <c r="D45" s="129"/>
      <c r="E45" s="124"/>
      <c r="F45" s="125">
        <f t="shared" si="2"/>
        <v>0</v>
      </c>
      <c r="G45" s="126"/>
      <c r="H45" s="128"/>
      <c r="I45" s="130">
        <f t="shared" si="3"/>
        <v>0</v>
      </c>
      <c r="J45" s="18"/>
    </row>
    <row r="46" spans="1:10" ht="20.100000000000001" customHeight="1">
      <c r="A46" s="163" t="str">
        <f>'SIZE SPEC'!A49</f>
        <v>AD8</v>
      </c>
      <c r="B46" s="163">
        <f>'SIZE SPEC'!C49</f>
        <v>0</v>
      </c>
      <c r="C46" s="162" t="str">
        <f>'SIZE SPEC'!Q49</f>
        <v>0</v>
      </c>
      <c r="D46" s="129"/>
      <c r="E46" s="124"/>
      <c r="F46" s="125">
        <f t="shared" si="2"/>
        <v>0</v>
      </c>
      <c r="G46" s="126"/>
      <c r="H46" s="128"/>
      <c r="I46" s="130">
        <f t="shared" si="3"/>
        <v>0</v>
      </c>
      <c r="J46" s="18"/>
    </row>
    <row r="47" spans="1:10" ht="20.100000000000001" customHeight="1">
      <c r="A47" s="163" t="str">
        <f>'SIZE SPEC'!A50</f>
        <v>AD9</v>
      </c>
      <c r="B47" s="163">
        <f>'SIZE SPEC'!C50</f>
        <v>0</v>
      </c>
      <c r="C47" s="162" t="str">
        <f>'SIZE SPEC'!Q50</f>
        <v>0</v>
      </c>
      <c r="D47" s="129"/>
      <c r="E47" s="124"/>
      <c r="F47" s="125">
        <f t="shared" si="2"/>
        <v>0</v>
      </c>
      <c r="G47" s="126"/>
      <c r="H47" s="128"/>
      <c r="I47" s="130">
        <f t="shared" si="3"/>
        <v>0</v>
      </c>
      <c r="J47" s="18"/>
    </row>
    <row r="48" spans="1:10" ht="20.100000000000001" customHeight="1">
      <c r="A48" s="163" t="str">
        <f>'SIZE SPEC'!A51</f>
        <v>AD10</v>
      </c>
      <c r="B48" s="163">
        <f>'SIZE SPEC'!C51</f>
        <v>0</v>
      </c>
      <c r="C48" s="162" t="str">
        <f>'SIZE SPEC'!Q51</f>
        <v>0</v>
      </c>
      <c r="D48" s="129"/>
      <c r="E48" s="124"/>
      <c r="F48" s="125">
        <f t="shared" si="2"/>
        <v>0</v>
      </c>
      <c r="G48" s="126"/>
      <c r="H48" s="128"/>
      <c r="I48" s="130">
        <f t="shared" si="3"/>
        <v>0</v>
      </c>
      <c r="J48" s="18"/>
    </row>
    <row r="49" spans="1:10" ht="20.100000000000001" customHeight="1">
      <c r="A49" s="163" t="str">
        <f>'SIZE SPEC'!A52</f>
        <v>AD11</v>
      </c>
      <c r="B49" s="163">
        <f>'SIZE SPEC'!C52</f>
        <v>0</v>
      </c>
      <c r="C49" s="162" t="str">
        <f>'SIZE SPEC'!Q52</f>
        <v>0</v>
      </c>
      <c r="D49" s="129"/>
      <c r="E49" s="124"/>
      <c r="F49" s="125">
        <f t="shared" si="2"/>
        <v>0</v>
      </c>
      <c r="G49" s="126"/>
      <c r="H49" s="128"/>
      <c r="I49" s="130">
        <f t="shared" si="3"/>
        <v>0</v>
      </c>
      <c r="J49" s="18"/>
    </row>
    <row r="50" spans="1:10" ht="20.100000000000001" customHeight="1">
      <c r="A50" s="163" t="str">
        <f>'SIZE SPEC'!A53</f>
        <v>AD12</v>
      </c>
      <c r="B50" s="163">
        <f>'SIZE SPEC'!C53</f>
        <v>0</v>
      </c>
      <c r="C50" s="162" t="str">
        <f>'SIZE SPEC'!Q53</f>
        <v>0</v>
      </c>
      <c r="D50" s="129"/>
      <c r="E50" s="124"/>
      <c r="F50" s="125">
        <f t="shared" si="2"/>
        <v>0</v>
      </c>
      <c r="G50" s="126"/>
      <c r="H50" s="128"/>
      <c r="I50" s="130">
        <f t="shared" si="3"/>
        <v>0</v>
      </c>
      <c r="J50" s="18"/>
    </row>
    <row r="51" spans="1:10" ht="20.100000000000001" customHeight="1">
      <c r="A51" s="163" t="str">
        <f>'SIZE SPEC'!A54</f>
        <v>AD13</v>
      </c>
      <c r="B51" s="163">
        <f>'SIZE SPEC'!C54</f>
        <v>0</v>
      </c>
      <c r="C51" s="162" t="str">
        <f>'SIZE SPEC'!Q54</f>
        <v>0</v>
      </c>
      <c r="D51" s="129"/>
      <c r="E51" s="124"/>
      <c r="F51" s="125">
        <f t="shared" si="2"/>
        <v>0</v>
      </c>
      <c r="G51" s="126"/>
      <c r="H51" s="128"/>
      <c r="I51" s="130">
        <f t="shared" si="3"/>
        <v>0</v>
      </c>
      <c r="J51" s="18"/>
    </row>
    <row r="52" spans="1:10" ht="20.100000000000001" customHeight="1">
      <c r="A52" s="163" t="str">
        <f>'SIZE SPEC'!A55</f>
        <v>AD14</v>
      </c>
      <c r="B52" s="163">
        <f>'SIZE SPEC'!C55</f>
        <v>0</v>
      </c>
      <c r="C52" s="162" t="str">
        <f>'SIZE SPEC'!Q55</f>
        <v>0</v>
      </c>
      <c r="D52" s="129"/>
      <c r="E52" s="124"/>
      <c r="F52" s="125">
        <f t="shared" si="2"/>
        <v>0</v>
      </c>
      <c r="G52" s="126"/>
      <c r="H52" s="128"/>
      <c r="I52" s="130">
        <f t="shared" si="3"/>
        <v>0</v>
      </c>
      <c r="J52" s="18"/>
    </row>
    <row r="53" spans="1:10" ht="20.100000000000001" customHeight="1">
      <c r="A53" s="163" t="str">
        <f>'SIZE SPEC'!A56</f>
        <v>AD15</v>
      </c>
      <c r="B53" s="163">
        <f>'SIZE SPEC'!C56</f>
        <v>0</v>
      </c>
      <c r="C53" s="162" t="str">
        <f>'SIZE SPEC'!Q56</f>
        <v>0</v>
      </c>
      <c r="D53" s="129"/>
      <c r="E53" s="124"/>
      <c r="F53" s="125">
        <f t="shared" si="2"/>
        <v>0</v>
      </c>
      <c r="G53" s="126"/>
      <c r="H53" s="128"/>
      <c r="I53" s="130">
        <f t="shared" si="3"/>
        <v>0</v>
      </c>
      <c r="J53" s="18"/>
    </row>
    <row r="54" spans="1:10" ht="20.100000000000001" customHeight="1">
      <c r="A54" s="163" t="str">
        <f>'SIZE SPEC'!A57</f>
        <v>AD16</v>
      </c>
      <c r="B54" s="163">
        <f>'SIZE SPEC'!C57</f>
        <v>0</v>
      </c>
      <c r="C54" s="162" t="str">
        <f>'SIZE SPEC'!Q57</f>
        <v>0</v>
      </c>
      <c r="D54" s="129"/>
      <c r="E54" s="124"/>
      <c r="F54" s="125">
        <f t="shared" si="2"/>
        <v>0</v>
      </c>
      <c r="G54" s="126"/>
      <c r="H54" s="128"/>
      <c r="I54" s="130">
        <f t="shared" si="3"/>
        <v>0</v>
      </c>
      <c r="J54" s="18"/>
    </row>
    <row r="55" spans="1:10" ht="20.100000000000001" customHeight="1">
      <c r="A55" s="163" t="str">
        <f>'SIZE SPEC'!A58</f>
        <v>AD17</v>
      </c>
      <c r="B55" s="163">
        <f>'SIZE SPEC'!C58</f>
        <v>0</v>
      </c>
      <c r="C55" s="162" t="str">
        <f>'SIZE SPEC'!Q58</f>
        <v>0</v>
      </c>
      <c r="D55" s="129"/>
      <c r="E55" s="124"/>
      <c r="F55" s="125">
        <f t="shared" si="2"/>
        <v>0</v>
      </c>
      <c r="G55" s="126"/>
      <c r="H55" s="128"/>
      <c r="I55" s="130">
        <f t="shared" si="3"/>
        <v>0</v>
      </c>
      <c r="J55" s="18"/>
    </row>
    <row r="56" spans="1:10" ht="20.100000000000001" customHeight="1">
      <c r="A56" s="163" t="str">
        <f>'SIZE SPEC'!A59</f>
        <v>AD18</v>
      </c>
      <c r="B56" s="163">
        <f>'SIZE SPEC'!C59</f>
        <v>0</v>
      </c>
      <c r="C56" s="162" t="str">
        <f>'SIZE SPEC'!Q59</f>
        <v>0</v>
      </c>
      <c r="D56" s="129"/>
      <c r="E56" s="124"/>
      <c r="F56" s="125">
        <f t="shared" si="2"/>
        <v>0</v>
      </c>
      <c r="G56" s="126"/>
      <c r="H56" s="128"/>
      <c r="I56" s="130">
        <f t="shared" si="3"/>
        <v>0</v>
      </c>
      <c r="J56" s="18"/>
    </row>
    <row r="57" spans="1:10" ht="20.100000000000001" customHeight="1">
      <c r="A57" s="163" t="str">
        <f>'SIZE SPEC'!A60</f>
        <v>AD19</v>
      </c>
      <c r="B57" s="163">
        <f>'SIZE SPEC'!C60</f>
        <v>0</v>
      </c>
      <c r="C57" s="162" t="str">
        <f>'SIZE SPEC'!Q60</f>
        <v>0</v>
      </c>
      <c r="D57" s="129"/>
      <c r="E57" s="124"/>
      <c r="F57" s="125">
        <f t="shared" si="2"/>
        <v>0</v>
      </c>
      <c r="G57" s="126"/>
      <c r="H57" s="128"/>
      <c r="I57" s="130">
        <f t="shared" si="3"/>
        <v>0</v>
      </c>
      <c r="J57" s="18"/>
    </row>
    <row r="58" spans="1:10" ht="20.100000000000001" customHeight="1">
      <c r="A58" s="163" t="str">
        <f>'SIZE SPEC'!A61</f>
        <v>AD20</v>
      </c>
      <c r="B58" s="163">
        <f>'SIZE SPEC'!C61</f>
        <v>0</v>
      </c>
      <c r="C58" s="162" t="str">
        <f>'SIZE SPEC'!Q61</f>
        <v>0</v>
      </c>
      <c r="D58" s="129"/>
      <c r="E58" s="124"/>
      <c r="F58" s="125">
        <f t="shared" si="2"/>
        <v>0</v>
      </c>
      <c r="G58" s="126"/>
      <c r="H58" s="128"/>
      <c r="I58" s="130">
        <f t="shared" si="3"/>
        <v>0</v>
      </c>
      <c r="J58" s="18"/>
    </row>
    <row r="59" spans="1:10" ht="20.100000000000001" customHeight="1">
      <c r="A59" s="163" t="str">
        <f>'SIZE SPEC'!A62</f>
        <v>AD21</v>
      </c>
      <c r="B59" s="163">
        <f>'SIZE SPEC'!C62</f>
        <v>0</v>
      </c>
      <c r="C59" s="162" t="str">
        <f>'SIZE SPEC'!Q62</f>
        <v>0</v>
      </c>
      <c r="D59" s="129"/>
      <c r="E59" s="124"/>
      <c r="F59" s="125">
        <f t="shared" si="2"/>
        <v>0</v>
      </c>
      <c r="G59" s="126"/>
      <c r="H59" s="128"/>
      <c r="I59" s="130">
        <f t="shared" si="3"/>
        <v>0</v>
      </c>
      <c r="J59" s="18"/>
    </row>
    <row r="60" spans="1:10" ht="20.100000000000001" customHeight="1">
      <c r="A60" s="163" t="str">
        <f>'SIZE SPEC'!A63</f>
        <v>AD22</v>
      </c>
      <c r="B60" s="163">
        <f>'SIZE SPEC'!C63</f>
        <v>0</v>
      </c>
      <c r="C60" s="162" t="str">
        <f>'SIZE SPEC'!Q63</f>
        <v>0</v>
      </c>
      <c r="D60" s="129"/>
      <c r="E60" s="124"/>
      <c r="F60" s="125">
        <f t="shared" si="2"/>
        <v>0</v>
      </c>
      <c r="G60" s="126"/>
      <c r="H60" s="128"/>
      <c r="I60" s="130">
        <f t="shared" si="3"/>
        <v>0</v>
      </c>
      <c r="J60" s="18"/>
    </row>
    <row r="61" spans="1:10" ht="21" customHeight="1">
      <c r="A61" s="439"/>
      <c r="B61" s="440"/>
      <c r="C61" s="440"/>
      <c r="D61" s="440"/>
      <c r="E61" s="440"/>
      <c r="F61" s="440"/>
      <c r="G61" s="440"/>
      <c r="H61" s="440"/>
      <c r="I61" s="440"/>
      <c r="J61" s="440"/>
    </row>
    <row r="62" spans="1:10" ht="21" customHeight="1">
      <c r="A62" s="429" t="s">
        <v>84</v>
      </c>
      <c r="B62" s="429"/>
      <c r="C62" s="429"/>
      <c r="D62" s="429"/>
      <c r="E62" s="429"/>
      <c r="F62" s="429"/>
      <c r="G62" s="429"/>
      <c r="H62" s="429"/>
      <c r="I62" s="429"/>
      <c r="J62" s="429"/>
    </row>
    <row r="63" spans="1:10" ht="21" customHeight="1">
      <c r="A63" s="430" t="s">
        <v>85</v>
      </c>
      <c r="B63" s="430"/>
      <c r="C63" s="430"/>
      <c r="D63" s="430"/>
      <c r="E63" s="430"/>
      <c r="F63" s="430"/>
      <c r="G63" s="430"/>
      <c r="H63" s="430"/>
      <c r="I63" s="430"/>
      <c r="J63" s="430"/>
    </row>
    <row r="64" spans="1:10" ht="21" customHeight="1">
      <c r="A64" s="431" t="s">
        <v>86</v>
      </c>
      <c r="B64" s="432"/>
      <c r="C64" s="432"/>
      <c r="D64" s="432"/>
      <c r="E64" s="432"/>
      <c r="F64" s="432"/>
      <c r="G64" s="432"/>
      <c r="H64" s="432"/>
      <c r="I64" s="432"/>
      <c r="J64" s="432"/>
    </row>
    <row r="65" spans="1:10" ht="21" customHeight="1" thickBot="1">
      <c r="A65" s="433" t="s">
        <v>87</v>
      </c>
      <c r="B65" s="434"/>
      <c r="C65" s="435"/>
      <c r="D65" s="435"/>
      <c r="E65" s="435"/>
      <c r="F65" s="435"/>
      <c r="G65" s="435"/>
      <c r="H65" s="435"/>
      <c r="I65" s="435"/>
      <c r="J65" s="435"/>
    </row>
    <row r="66" spans="1:10">
      <c r="A66" s="404" t="s">
        <v>88</v>
      </c>
      <c r="B66" s="405"/>
      <c r="C66" s="405"/>
      <c r="D66" s="405"/>
      <c r="E66" s="405"/>
      <c r="F66" s="405"/>
      <c r="G66" s="405"/>
      <c r="H66" s="405"/>
      <c r="I66" s="405"/>
      <c r="J66" s="405"/>
    </row>
    <row r="67" spans="1:10" ht="15.75" thickBot="1">
      <c r="A67" s="406"/>
      <c r="B67" s="407"/>
      <c r="C67" s="407"/>
      <c r="D67" s="407"/>
      <c r="E67" s="407"/>
      <c r="F67" s="407"/>
      <c r="G67" s="407"/>
      <c r="H67" s="407"/>
      <c r="I67" s="407"/>
      <c r="J67" s="407"/>
    </row>
    <row r="68" spans="1:10" ht="408.95" customHeight="1">
      <c r="A68" s="408"/>
      <c r="B68" s="409"/>
      <c r="C68" s="409"/>
      <c r="D68" s="409"/>
      <c r="E68" s="409"/>
      <c r="F68" s="409"/>
      <c r="G68" s="409"/>
      <c r="H68" s="409"/>
      <c r="I68" s="409"/>
      <c r="J68" s="409"/>
    </row>
    <row r="69" spans="1:10" ht="408.95" customHeight="1" thickBot="1">
      <c r="A69" s="410"/>
      <c r="B69" s="411"/>
      <c r="C69" s="411"/>
      <c r="D69" s="411"/>
      <c r="E69" s="411"/>
      <c r="F69" s="411"/>
      <c r="G69" s="411"/>
      <c r="H69" s="411"/>
      <c r="I69" s="411"/>
      <c r="J69" s="411"/>
    </row>
    <row r="70" spans="1:10" ht="18.75">
      <c r="A70" s="419" t="s">
        <v>89</v>
      </c>
      <c r="B70" s="420"/>
      <c r="C70" s="420"/>
      <c r="D70" s="420"/>
      <c r="E70" s="420"/>
      <c r="F70" s="420"/>
      <c r="G70" s="420"/>
      <c r="H70" s="420"/>
      <c r="I70" s="420"/>
      <c r="J70" s="420"/>
    </row>
    <row r="71" spans="1:10">
      <c r="A71" s="113" t="s">
        <v>90</v>
      </c>
      <c r="B71" s="55" t="s">
        <v>80</v>
      </c>
      <c r="C71" s="55"/>
      <c r="D71" s="55"/>
      <c r="E71" s="55"/>
      <c r="F71" s="55"/>
      <c r="G71" s="55"/>
      <c r="H71" s="55"/>
      <c r="I71" s="55"/>
      <c r="J71" s="55"/>
    </row>
    <row r="72" spans="1:10">
      <c r="A72" s="111">
        <v>1</v>
      </c>
      <c r="B72" s="401"/>
      <c r="C72" s="402"/>
      <c r="D72" s="402"/>
      <c r="E72" s="402"/>
      <c r="F72" s="402"/>
      <c r="G72" s="402"/>
      <c r="H72" s="402"/>
      <c r="I72" s="402"/>
      <c r="J72" s="403"/>
    </row>
    <row r="73" spans="1:10">
      <c r="A73" s="111">
        <v>2</v>
      </c>
      <c r="B73" s="401"/>
      <c r="C73" s="402"/>
      <c r="D73" s="402"/>
      <c r="E73" s="402"/>
      <c r="F73" s="402"/>
      <c r="G73" s="402"/>
      <c r="H73" s="402"/>
      <c r="I73" s="402"/>
      <c r="J73" s="403"/>
    </row>
    <row r="74" spans="1:10">
      <c r="A74" s="111">
        <v>3</v>
      </c>
      <c r="B74" s="401"/>
      <c r="C74" s="402"/>
      <c r="D74" s="402"/>
      <c r="E74" s="402"/>
      <c r="F74" s="402"/>
      <c r="G74" s="402"/>
      <c r="H74" s="402"/>
      <c r="I74" s="402"/>
      <c r="J74" s="403"/>
    </row>
    <row r="75" spans="1:10">
      <c r="A75" s="111">
        <v>4</v>
      </c>
      <c r="B75" s="401"/>
      <c r="C75" s="402"/>
      <c r="D75" s="402"/>
      <c r="E75" s="402"/>
      <c r="F75" s="402"/>
      <c r="G75" s="402"/>
      <c r="H75" s="402"/>
      <c r="I75" s="402"/>
      <c r="J75" s="403"/>
    </row>
    <row r="76" spans="1:10">
      <c r="A76" s="111">
        <v>5</v>
      </c>
      <c r="B76" s="401"/>
      <c r="C76" s="402"/>
      <c r="D76" s="402"/>
      <c r="E76" s="402"/>
      <c r="F76" s="402"/>
      <c r="G76" s="402"/>
      <c r="H76" s="402"/>
      <c r="I76" s="402"/>
      <c r="J76" s="403"/>
    </row>
    <row r="77" spans="1:10">
      <c r="A77" s="111">
        <v>6</v>
      </c>
      <c r="B77" s="401"/>
      <c r="C77" s="402"/>
      <c r="D77" s="402"/>
      <c r="E77" s="402"/>
      <c r="F77" s="402"/>
      <c r="G77" s="402"/>
      <c r="H77" s="402"/>
      <c r="I77" s="402"/>
      <c r="J77" s="403"/>
    </row>
    <row r="78" spans="1:10">
      <c r="A78" s="111">
        <v>7</v>
      </c>
      <c r="B78" s="401"/>
      <c r="C78" s="402"/>
      <c r="D78" s="402"/>
      <c r="E78" s="402"/>
      <c r="F78" s="402"/>
      <c r="G78" s="402"/>
      <c r="H78" s="402"/>
      <c r="I78" s="402"/>
      <c r="J78" s="403"/>
    </row>
    <row r="79" spans="1:10">
      <c r="A79" s="111">
        <v>8</v>
      </c>
      <c r="B79" s="401"/>
      <c r="C79" s="402"/>
      <c r="D79" s="402"/>
      <c r="E79" s="402"/>
      <c r="F79" s="402"/>
      <c r="G79" s="402"/>
      <c r="H79" s="402"/>
      <c r="I79" s="402"/>
      <c r="J79" s="403"/>
    </row>
    <row r="80" spans="1:10">
      <c r="A80" s="111">
        <v>9</v>
      </c>
      <c r="B80" s="401"/>
      <c r="C80" s="402"/>
      <c r="D80" s="402"/>
      <c r="E80" s="402"/>
      <c r="F80" s="402"/>
      <c r="G80" s="402"/>
      <c r="H80" s="402"/>
      <c r="I80" s="402"/>
      <c r="J80" s="403"/>
    </row>
    <row r="81" spans="1:11">
      <c r="A81" s="111">
        <v>10</v>
      </c>
      <c r="B81" s="401"/>
      <c r="C81" s="402"/>
      <c r="D81" s="402"/>
      <c r="E81" s="402"/>
      <c r="F81" s="402"/>
      <c r="G81" s="402"/>
      <c r="H81" s="402"/>
      <c r="I81" s="402"/>
      <c r="J81" s="403"/>
    </row>
    <row r="82" spans="1:11">
      <c r="A82" s="111">
        <v>11</v>
      </c>
      <c r="B82" s="401"/>
      <c r="C82" s="402"/>
      <c r="D82" s="402"/>
      <c r="E82" s="402"/>
      <c r="F82" s="402"/>
      <c r="G82" s="402"/>
      <c r="H82" s="402"/>
      <c r="I82" s="402"/>
      <c r="J82" s="403"/>
    </row>
    <row r="83" spans="1:11">
      <c r="A83" s="111">
        <v>12</v>
      </c>
      <c r="B83" s="401"/>
      <c r="C83" s="402"/>
      <c r="D83" s="402"/>
      <c r="E83" s="402"/>
      <c r="F83" s="402"/>
      <c r="G83" s="402"/>
      <c r="H83" s="402"/>
      <c r="I83" s="402"/>
      <c r="J83" s="403"/>
    </row>
    <row r="84" spans="1:11">
      <c r="A84" s="111">
        <v>13</v>
      </c>
      <c r="B84" s="401"/>
      <c r="C84" s="402"/>
      <c r="D84" s="402"/>
      <c r="E84" s="402"/>
      <c r="F84" s="402"/>
      <c r="G84" s="402"/>
      <c r="H84" s="402"/>
      <c r="I84" s="402"/>
      <c r="J84" s="403"/>
    </row>
    <row r="85" spans="1:11">
      <c r="A85" s="111">
        <v>14</v>
      </c>
      <c r="B85" s="401"/>
      <c r="C85" s="402"/>
      <c r="D85" s="402"/>
      <c r="E85" s="402"/>
      <c r="F85" s="402"/>
      <c r="G85" s="402"/>
      <c r="H85" s="402"/>
      <c r="I85" s="402"/>
      <c r="J85" s="403"/>
    </row>
    <row r="86" spans="1:11">
      <c r="A86" s="111">
        <v>15</v>
      </c>
      <c r="B86" s="401"/>
      <c r="C86" s="402"/>
      <c r="D86" s="402"/>
      <c r="E86" s="402"/>
      <c r="F86" s="402"/>
      <c r="G86" s="402"/>
      <c r="H86" s="402"/>
      <c r="I86" s="402"/>
      <c r="J86" s="403"/>
      <c r="K86" t="s">
        <v>91</v>
      </c>
    </row>
    <row r="87" spans="1:11">
      <c r="A87" s="425" t="s">
        <v>92</v>
      </c>
      <c r="B87" s="426"/>
      <c r="C87" s="426"/>
      <c r="D87" s="426"/>
      <c r="E87" s="426"/>
      <c r="F87" s="426"/>
      <c r="G87" s="426"/>
      <c r="H87" s="426"/>
      <c r="I87" s="426"/>
      <c r="J87" s="426"/>
    </row>
    <row r="88" spans="1:11" ht="15.75" thickBot="1">
      <c r="A88" s="427"/>
      <c r="B88" s="428"/>
      <c r="C88" s="428"/>
      <c r="D88" s="428"/>
      <c r="E88" s="428"/>
      <c r="F88" s="428"/>
      <c r="G88" s="428"/>
      <c r="H88" s="428"/>
      <c r="I88" s="428"/>
      <c r="J88" s="428"/>
    </row>
    <row r="89" spans="1:11">
      <c r="A89" s="111">
        <v>16</v>
      </c>
      <c r="B89" s="401"/>
      <c r="C89" s="402"/>
      <c r="D89" s="402"/>
      <c r="E89" s="402"/>
      <c r="F89" s="402"/>
      <c r="G89" s="402"/>
      <c r="H89" s="402"/>
      <c r="I89" s="402"/>
      <c r="J89" s="403"/>
    </row>
    <row r="90" spans="1:11">
      <c r="A90" s="111">
        <v>17</v>
      </c>
      <c r="B90" s="401"/>
      <c r="C90" s="402"/>
      <c r="D90" s="402"/>
      <c r="E90" s="402"/>
      <c r="F90" s="402"/>
      <c r="G90" s="402"/>
      <c r="H90" s="402"/>
      <c r="I90" s="402"/>
      <c r="J90" s="403"/>
    </row>
    <row r="91" spans="1:11">
      <c r="A91" s="111">
        <v>18</v>
      </c>
      <c r="B91" s="401"/>
      <c r="C91" s="402"/>
      <c r="D91" s="402"/>
      <c r="E91" s="402"/>
      <c r="F91" s="402"/>
      <c r="G91" s="402"/>
      <c r="H91" s="402"/>
      <c r="I91" s="402"/>
      <c r="J91" s="403"/>
    </row>
    <row r="92" spans="1:11">
      <c r="A92" s="111">
        <v>19</v>
      </c>
      <c r="B92" s="401"/>
      <c r="C92" s="402"/>
      <c r="D92" s="402"/>
      <c r="E92" s="402"/>
      <c r="F92" s="402"/>
      <c r="G92" s="402"/>
      <c r="H92" s="402"/>
      <c r="I92" s="402"/>
      <c r="J92" s="403"/>
    </row>
    <row r="93" spans="1:11">
      <c r="A93" s="111">
        <v>20</v>
      </c>
      <c r="B93" s="401"/>
      <c r="C93" s="402"/>
      <c r="D93" s="402"/>
      <c r="E93" s="402"/>
      <c r="F93" s="402"/>
      <c r="G93" s="402"/>
      <c r="H93" s="402"/>
      <c r="I93" s="402"/>
      <c r="J93" s="403"/>
    </row>
    <row r="94" spans="1:11">
      <c r="A94" s="111">
        <v>21</v>
      </c>
      <c r="B94" s="401"/>
      <c r="C94" s="402"/>
      <c r="D94" s="402"/>
      <c r="E94" s="402"/>
      <c r="F94" s="402"/>
      <c r="G94" s="402"/>
      <c r="H94" s="402"/>
      <c r="I94" s="402"/>
      <c r="J94" s="403"/>
    </row>
    <row r="95" spans="1:11">
      <c r="A95" s="111">
        <v>22</v>
      </c>
      <c r="B95" s="401"/>
      <c r="C95" s="402"/>
      <c r="D95" s="402"/>
      <c r="E95" s="402"/>
      <c r="F95" s="402"/>
      <c r="G95" s="402"/>
      <c r="H95" s="402"/>
      <c r="I95" s="402"/>
      <c r="J95" s="403"/>
    </row>
    <row r="96" spans="1:11">
      <c r="A96" s="111">
        <v>23</v>
      </c>
      <c r="B96" s="401"/>
      <c r="C96" s="402"/>
      <c r="D96" s="402"/>
      <c r="E96" s="402"/>
      <c r="F96" s="402"/>
      <c r="G96" s="402"/>
      <c r="H96" s="402"/>
      <c r="I96" s="402"/>
      <c r="J96" s="403"/>
    </row>
    <row r="97" spans="1:11">
      <c r="A97" s="111">
        <v>24</v>
      </c>
      <c r="B97" s="401"/>
      <c r="C97" s="402"/>
      <c r="D97" s="402"/>
      <c r="E97" s="402"/>
      <c r="F97" s="402"/>
      <c r="G97" s="402"/>
      <c r="H97" s="402"/>
      <c r="I97" s="402"/>
      <c r="J97" s="403"/>
    </row>
    <row r="98" spans="1:11">
      <c r="A98" s="111">
        <v>25</v>
      </c>
      <c r="B98" s="401"/>
      <c r="C98" s="402"/>
      <c r="D98" s="402"/>
      <c r="E98" s="402"/>
      <c r="F98" s="402"/>
      <c r="G98" s="402"/>
      <c r="H98" s="402"/>
      <c r="I98" s="402"/>
      <c r="J98" s="403"/>
    </row>
    <row r="99" spans="1:11">
      <c r="A99" s="111">
        <v>26</v>
      </c>
      <c r="B99" s="401"/>
      <c r="C99" s="402"/>
      <c r="D99" s="402"/>
      <c r="E99" s="402"/>
      <c r="F99" s="402"/>
      <c r="G99" s="402"/>
      <c r="H99" s="402"/>
      <c r="I99" s="402"/>
      <c r="J99" s="403"/>
    </row>
    <row r="100" spans="1:11">
      <c r="A100" s="111">
        <v>27</v>
      </c>
      <c r="B100" s="401"/>
      <c r="C100" s="402"/>
      <c r="D100" s="402"/>
      <c r="E100" s="402"/>
      <c r="F100" s="402"/>
      <c r="G100" s="402"/>
      <c r="H100" s="402"/>
      <c r="I100" s="402"/>
      <c r="J100" s="403"/>
    </row>
    <row r="101" spans="1:11">
      <c r="A101" s="111">
        <v>28</v>
      </c>
      <c r="B101" s="401"/>
      <c r="C101" s="402"/>
      <c r="D101" s="402"/>
      <c r="E101" s="402"/>
      <c r="F101" s="402"/>
      <c r="G101" s="402"/>
      <c r="H101" s="402"/>
      <c r="I101" s="402"/>
      <c r="J101" s="403"/>
    </row>
    <row r="102" spans="1:11">
      <c r="A102" s="111">
        <v>29</v>
      </c>
      <c r="B102" s="401"/>
      <c r="C102" s="402"/>
      <c r="D102" s="402"/>
      <c r="E102" s="402"/>
      <c r="F102" s="402"/>
      <c r="G102" s="402"/>
      <c r="H102" s="402"/>
      <c r="I102" s="402"/>
      <c r="J102" s="403"/>
      <c r="K102" t="s">
        <v>91</v>
      </c>
    </row>
    <row r="103" spans="1:11" ht="15.75" thickBot="1">
      <c r="A103" s="133">
        <v>30</v>
      </c>
      <c r="B103" s="416"/>
      <c r="C103" s="417"/>
      <c r="D103" s="417"/>
      <c r="E103" s="417"/>
      <c r="F103" s="417"/>
      <c r="G103" s="417"/>
      <c r="H103" s="417"/>
      <c r="I103" s="417"/>
      <c r="J103" s="418"/>
    </row>
    <row r="104" spans="1:11" ht="20.100000000000001" customHeight="1">
      <c r="A104" s="421" t="s">
        <v>93</v>
      </c>
      <c r="B104" s="422"/>
      <c r="C104" s="423"/>
      <c r="D104" s="423"/>
      <c r="E104" s="423"/>
      <c r="F104" s="423"/>
      <c r="G104" s="423"/>
      <c r="H104" s="423"/>
      <c r="I104" s="423"/>
      <c r="J104" s="424"/>
    </row>
    <row r="105" spans="1:11" ht="20.100000000000001" customHeight="1">
      <c r="A105" s="412" t="s">
        <v>94</v>
      </c>
      <c r="B105" s="413"/>
      <c r="C105" s="414"/>
      <c r="D105" s="414"/>
      <c r="E105" s="414"/>
      <c r="F105" s="414"/>
      <c r="G105" s="414"/>
      <c r="H105" s="414"/>
      <c r="I105" s="414"/>
      <c r="J105" s="415"/>
    </row>
    <row r="106" spans="1:11" ht="20.100000000000001" customHeight="1">
      <c r="A106" s="412" t="s">
        <v>95</v>
      </c>
      <c r="B106" s="413"/>
      <c r="C106" s="414"/>
      <c r="D106" s="414"/>
      <c r="E106" s="414"/>
      <c r="F106" s="414"/>
      <c r="G106" s="414"/>
      <c r="H106" s="414"/>
      <c r="I106" s="414"/>
      <c r="J106" s="415"/>
    </row>
    <row r="107" spans="1:11" ht="20.100000000000001" customHeight="1" thickBot="1">
      <c r="A107" s="397" t="s">
        <v>96</v>
      </c>
      <c r="B107" s="398"/>
      <c r="C107" s="399"/>
      <c r="D107" s="399"/>
      <c r="E107" s="399"/>
      <c r="F107" s="399"/>
      <c r="G107" s="399"/>
      <c r="H107" s="399"/>
      <c r="I107" s="399"/>
      <c r="J107" s="400"/>
    </row>
  </sheetData>
  <mergeCells count="65">
    <mergeCell ref="B94:J94"/>
    <mergeCell ref="B95:J95"/>
    <mergeCell ref="B96:J96"/>
    <mergeCell ref="B97:J97"/>
    <mergeCell ref="B98:J98"/>
    <mergeCell ref="B89:J89"/>
    <mergeCell ref="B90:J90"/>
    <mergeCell ref="B91:J91"/>
    <mergeCell ref="B92:J92"/>
    <mergeCell ref="B93:J93"/>
    <mergeCell ref="A62:J62"/>
    <mergeCell ref="A63:J63"/>
    <mergeCell ref="A64:J64"/>
    <mergeCell ref="A65:J65"/>
    <mergeCell ref="D2:I2"/>
    <mergeCell ref="A61:J61"/>
    <mergeCell ref="G7:G8"/>
    <mergeCell ref="H7:H8"/>
    <mergeCell ref="I7:I8"/>
    <mergeCell ref="D3:I3"/>
    <mergeCell ref="J2:J6"/>
    <mergeCell ref="D4:F4"/>
    <mergeCell ref="D5:F5"/>
    <mergeCell ref="D6:F6"/>
    <mergeCell ref="H4:I4"/>
    <mergeCell ref="H5:I5"/>
    <mergeCell ref="B80:J80"/>
    <mergeCell ref="B86:J86"/>
    <mergeCell ref="A70:J70"/>
    <mergeCell ref="A104:B104"/>
    <mergeCell ref="A105:B105"/>
    <mergeCell ref="C104:J104"/>
    <mergeCell ref="C105:J105"/>
    <mergeCell ref="A87:J88"/>
    <mergeCell ref="B76:J76"/>
    <mergeCell ref="B77:J77"/>
    <mergeCell ref="B78:J78"/>
    <mergeCell ref="B81:J81"/>
    <mergeCell ref="B82:J82"/>
    <mergeCell ref="B83:J83"/>
    <mergeCell ref="B84:J84"/>
    <mergeCell ref="B85:J85"/>
    <mergeCell ref="A107:B107"/>
    <mergeCell ref="C107:J107"/>
    <mergeCell ref="B79:J79"/>
    <mergeCell ref="A66:J67"/>
    <mergeCell ref="A68:J69"/>
    <mergeCell ref="B72:J72"/>
    <mergeCell ref="B73:J73"/>
    <mergeCell ref="B74:J74"/>
    <mergeCell ref="B75:J75"/>
    <mergeCell ref="A106:B106"/>
    <mergeCell ref="C106:J106"/>
    <mergeCell ref="B99:J99"/>
    <mergeCell ref="B100:J100"/>
    <mergeCell ref="B101:J101"/>
    <mergeCell ref="B102:J102"/>
    <mergeCell ref="B103:J103"/>
    <mergeCell ref="H6:I6"/>
    <mergeCell ref="J7:J8"/>
    <mergeCell ref="A7:B7"/>
    <mergeCell ref="C7:C8"/>
    <mergeCell ref="D7:D8"/>
    <mergeCell ref="E7:E8"/>
    <mergeCell ref="F7:F8"/>
  </mergeCells>
  <conditionalFormatting sqref="H6:I6">
    <cfRule type="containsText" dxfId="32" priority="1" operator="containsText" text="REJECTED">
      <formula>NOT(ISERROR(SEARCH("REJECTED",H6)))</formula>
    </cfRule>
    <cfRule type="containsText" dxfId="31" priority="2" operator="containsText" text="APPROVED">
      <formula>NOT(ISERROR(SEARCH("APPROVED",H6)))</formula>
    </cfRule>
    <cfRule type="containsText" dxfId="30" priority="3" operator="containsText" text="PENDING">
      <formula>NOT(ISERROR(SEARCH("PENDING",H6)))</formula>
    </cfRule>
    <cfRule type="containsText" dxfId="29" priority="4" operator="containsText" text="COM-APRVD">
      <formula>NOT(ISERROR(SEARCH("COM-APRVD",H6)))</formula>
    </cfRule>
  </conditionalFormatting>
  <dataValidations count="1">
    <dataValidation allowBlank="1" showInputMessage="1" showErrorMessage="1" sqref="G4:H4 D4" xr:uid="{8EAD604E-1686-0D47-B72E-6B973D2FC5E8}"/>
  </dataValidations>
  <pageMargins left="0.25" right="0.25" top="0.75" bottom="0.75" header="0.3" footer="0.3"/>
  <pageSetup paperSize="9" scale="18"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655838E-E97F-EE48-AAE2-EF1293224898}">
          <x14:formula1>
            <xm:f>'COMMENTS LIST'!$C$2:$C$20</xm:f>
          </x14:formula1>
          <xm:sqref>C105:J105</xm:sqref>
        </x14:dataValidation>
        <x14:dataValidation type="list" allowBlank="1" showInputMessage="1" showErrorMessage="1" xr:uid="{FD443BA7-30CC-6046-BD36-1DEDBF8AD0DC}">
          <x14:formula1>
            <xm:f>'COMMENTS LIST'!$B$2:$B$5</xm:f>
          </x14:formula1>
          <xm:sqref>H6:I6 C104:J104</xm:sqref>
        </x14:dataValidation>
        <x14:dataValidation type="list" allowBlank="1" showInputMessage="1" showErrorMessage="1" xr:uid="{3762B9F1-AF52-BA43-A427-FF6D0A9972A9}">
          <x14:formula1>
            <xm:f>'COMMENTS LIST'!$A$2:$A$139</xm:f>
          </x14:formula1>
          <xm:sqref>B89:J102 B72:J72 B74:J85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30E31-A523-E746-9EC1-D49B83AF4F58}">
  <sheetPr>
    <tabColor theme="9" tint="0.59999389629810485"/>
    <pageSetUpPr fitToPage="1"/>
  </sheetPr>
  <dimension ref="A1:M143"/>
  <sheetViews>
    <sheetView showGridLines="0" view="pageBreakPreview" zoomScale="70" zoomScaleNormal="80" zoomScaleSheetLayoutView="70" workbookViewId="0">
      <selection activeCell="D7" sqref="D7:D8"/>
    </sheetView>
  </sheetViews>
  <sheetFormatPr defaultColWidth="8.85546875" defaultRowHeight="15"/>
  <cols>
    <col min="1" max="1" width="12.140625" customWidth="1"/>
    <col min="2" max="2" width="78.85546875" customWidth="1"/>
    <col min="3" max="3" width="14" customWidth="1"/>
    <col min="4" max="4" width="12" customWidth="1"/>
    <col min="5" max="6" width="11.85546875" customWidth="1"/>
    <col min="7" max="7" width="19.140625" customWidth="1"/>
    <col min="8" max="8" width="12" customWidth="1"/>
    <col min="9" max="9" width="11.85546875" customWidth="1"/>
    <col min="10" max="11" width="55.140625" customWidth="1"/>
  </cols>
  <sheetData>
    <row r="1" spans="1:13" ht="9.9499999999999993" customHeight="1" thickBot="1">
      <c r="A1" s="9"/>
      <c r="B1" s="9"/>
      <c r="C1" s="9"/>
      <c r="D1" s="9"/>
      <c r="E1" s="9"/>
      <c r="F1" s="9"/>
      <c r="G1" s="9"/>
      <c r="H1" s="9"/>
      <c r="I1" s="9"/>
      <c r="J1" s="9"/>
      <c r="K1" s="9"/>
    </row>
    <row r="2" spans="1:13" ht="38.1" customHeight="1" thickBot="1">
      <c r="A2" s="135" t="s">
        <v>1</v>
      </c>
      <c r="B2" s="98" t="str">
        <f>'SIZE SPEC'!C2</f>
        <v>LS RETRO FOOTBALL TOP</v>
      </c>
      <c r="C2" s="135" t="s">
        <v>68</v>
      </c>
      <c r="D2" s="436" t="s">
        <v>97</v>
      </c>
      <c r="E2" s="437"/>
      <c r="F2" s="437"/>
      <c r="G2" s="437"/>
      <c r="H2" s="437"/>
      <c r="I2" s="438"/>
      <c r="J2" s="302"/>
      <c r="K2" s="302"/>
    </row>
    <row r="3" spans="1:13" ht="15" customHeight="1" thickBot="1">
      <c r="A3" s="134" t="s">
        <v>3</v>
      </c>
      <c r="B3" s="175">
        <f>'SIZE SPEC'!C3</f>
        <v>0</v>
      </c>
      <c r="C3" s="91" t="s">
        <v>70</v>
      </c>
      <c r="D3" s="447"/>
      <c r="E3" s="448"/>
      <c r="F3" s="448"/>
      <c r="G3" s="449"/>
      <c r="H3" s="448"/>
      <c r="I3" s="450"/>
      <c r="J3" s="326"/>
      <c r="K3" s="326"/>
    </row>
    <row r="4" spans="1:13" ht="15" customHeight="1">
      <c r="A4" s="94" t="s">
        <v>71</v>
      </c>
      <c r="B4" s="176" t="str">
        <f>'SIZE SPEC'!C4</f>
        <v>TBC</v>
      </c>
      <c r="C4" s="92" t="s">
        <v>2</v>
      </c>
      <c r="D4" s="451">
        <f>'SIZE SPEC'!F4</f>
        <v>0</v>
      </c>
      <c r="E4" s="452"/>
      <c r="F4" s="453"/>
      <c r="G4" s="95" t="s">
        <v>98</v>
      </c>
      <c r="H4" s="460"/>
      <c r="I4" s="461"/>
      <c r="J4" s="326"/>
      <c r="K4" s="326"/>
    </row>
    <row r="5" spans="1:13" ht="15" customHeight="1">
      <c r="A5" s="94" t="s">
        <v>48</v>
      </c>
      <c r="B5" s="176" t="str">
        <f>'SIZE SPEC'!C5</f>
        <v>SC25</v>
      </c>
      <c r="C5" s="92" t="s">
        <v>73</v>
      </c>
      <c r="D5" s="454"/>
      <c r="E5" s="455"/>
      <c r="F5" s="456"/>
      <c r="G5" s="92" t="s">
        <v>4</v>
      </c>
      <c r="H5" s="451">
        <f>'SIZE SPEC'!F5</f>
        <v>0</v>
      </c>
      <c r="I5" s="462"/>
      <c r="J5" s="326"/>
      <c r="K5" s="326"/>
    </row>
    <row r="6" spans="1:13" ht="15" customHeight="1" thickBot="1">
      <c r="A6" s="96" t="s">
        <v>46</v>
      </c>
      <c r="B6" s="177"/>
      <c r="C6" s="107" t="s">
        <v>74</v>
      </c>
      <c r="D6" s="457"/>
      <c r="E6" s="458"/>
      <c r="F6" s="459"/>
      <c r="G6" s="107" t="s">
        <v>75</v>
      </c>
      <c r="H6" s="383"/>
      <c r="I6" s="384"/>
      <c r="J6" s="305"/>
      <c r="K6" s="305"/>
    </row>
    <row r="7" spans="1:13" ht="15" customHeight="1" thickBot="1">
      <c r="A7" s="387" t="s">
        <v>76</v>
      </c>
      <c r="B7" s="388"/>
      <c r="C7" s="493" t="s">
        <v>77</v>
      </c>
      <c r="D7" s="496" t="s">
        <v>58</v>
      </c>
      <c r="E7" s="497" t="s">
        <v>78</v>
      </c>
      <c r="F7" s="498" t="s">
        <v>79</v>
      </c>
      <c r="G7" s="499" t="s">
        <v>80</v>
      </c>
      <c r="H7" s="472" t="s">
        <v>81</v>
      </c>
      <c r="I7" s="491" t="s">
        <v>82</v>
      </c>
      <c r="J7" s="494" t="s">
        <v>99</v>
      </c>
      <c r="K7" s="385" t="s">
        <v>100</v>
      </c>
    </row>
    <row r="8" spans="1:13" ht="12" customHeight="1" thickBot="1">
      <c r="A8" s="19" t="s">
        <v>52</v>
      </c>
      <c r="B8" s="20" t="s">
        <v>53</v>
      </c>
      <c r="C8" s="390"/>
      <c r="D8" s="392"/>
      <c r="E8" s="394"/>
      <c r="F8" s="396"/>
      <c r="G8" s="442"/>
      <c r="H8" s="473"/>
      <c r="I8" s="492"/>
      <c r="J8" s="495"/>
      <c r="K8" s="386"/>
    </row>
    <row r="9" spans="1:13" ht="20.100000000000001" customHeight="1">
      <c r="A9" s="131" t="str">
        <f>'SIZE SPEC'!A10</f>
        <v>A001</v>
      </c>
      <c r="B9" s="36" t="str">
        <f>'SIZE SPEC'!C10</f>
        <v>CHEST WIDTH - FROM 2.5CM UNDER ARMHOLE PT</v>
      </c>
      <c r="C9" s="16">
        <f>'SIZE SPEC'!Q10</f>
        <v>1.25</v>
      </c>
      <c r="D9" s="21">
        <f>PROTO!H9</f>
        <v>0</v>
      </c>
      <c r="E9" s="37"/>
      <c r="F9" s="43">
        <f>E9-D9</f>
        <v>0</v>
      </c>
      <c r="G9" s="17"/>
      <c r="H9" s="44"/>
      <c r="I9" s="45">
        <f>H9-E9</f>
        <v>0</v>
      </c>
      <c r="J9" s="68">
        <f>PROTO!J9</f>
        <v>0</v>
      </c>
      <c r="K9" s="69"/>
    </row>
    <row r="10" spans="1:13" ht="20.100000000000001" customHeight="1">
      <c r="A10" s="131" t="str">
        <f>'SIZE SPEC'!A11</f>
        <v>A002</v>
      </c>
      <c r="B10" s="36" t="str">
        <f>'SIZE SPEC'!C11</f>
        <v>HEM WIDTH - RELAXED - AT BOTTOM EDGE</v>
      </c>
      <c r="C10" s="16">
        <f>'SIZE SPEC'!Q11</f>
        <v>1.25</v>
      </c>
      <c r="D10" s="22">
        <f>PROTO!H10</f>
        <v>0</v>
      </c>
      <c r="E10" s="37"/>
      <c r="F10" s="43">
        <f t="shared" ref="F10" si="0">E10-D10</f>
        <v>0</v>
      </c>
      <c r="G10" s="17"/>
      <c r="H10" s="44"/>
      <c r="I10" s="45">
        <f t="shared" ref="I10" si="1">H10-E10</f>
        <v>0</v>
      </c>
      <c r="J10" s="67">
        <f>PROTO!J10</f>
        <v>0</v>
      </c>
      <c r="K10" s="42"/>
    </row>
    <row r="11" spans="1:13" ht="20.100000000000001" customHeight="1">
      <c r="A11" s="131" t="str">
        <f>'SIZE SPEC'!A12</f>
        <v>A008</v>
      </c>
      <c r="B11" s="36" t="str">
        <f>'SIZE SPEC'!C12</f>
        <v>BODY LENGTH - FROM SNP TO HEM EDGE</v>
      </c>
      <c r="C11" s="16">
        <f>'SIZE SPEC'!Q12</f>
        <v>0.5</v>
      </c>
      <c r="D11" s="22">
        <f>PROTO!H11</f>
        <v>0</v>
      </c>
      <c r="E11" s="37"/>
      <c r="F11" s="43">
        <f t="shared" ref="F11:F60" si="2">E11-D11</f>
        <v>0</v>
      </c>
      <c r="G11" s="17"/>
      <c r="H11" s="44"/>
      <c r="I11" s="45">
        <f t="shared" ref="I11:I60" si="3">H11-E11</f>
        <v>0</v>
      </c>
      <c r="J11" s="67">
        <f>PROTO!J11</f>
        <v>0</v>
      </c>
      <c r="K11" s="42"/>
    </row>
    <row r="12" spans="1:13" ht="20.100000000000001" customHeight="1">
      <c r="A12" s="131" t="str">
        <f>'SIZE SPEC'!A13</f>
        <v>A008</v>
      </c>
      <c r="B12" s="36" t="str">
        <f>'SIZE SPEC'!C13</f>
        <v>BODY LENGTH - FROM SNP TO HEM EDGE</v>
      </c>
      <c r="C12" s="16">
        <f>'SIZE SPEC'!Q13</f>
        <v>0.5</v>
      </c>
      <c r="D12" s="22">
        <f>PROTO!H12</f>
        <v>0</v>
      </c>
      <c r="E12" s="37"/>
      <c r="F12" s="43">
        <f t="shared" si="2"/>
        <v>0</v>
      </c>
      <c r="G12" s="17"/>
      <c r="H12" s="44"/>
      <c r="I12" s="45">
        <f t="shared" si="3"/>
        <v>0</v>
      </c>
      <c r="J12" s="67">
        <f>PROTO!J12</f>
        <v>0</v>
      </c>
      <c r="K12" s="42"/>
    </row>
    <row r="13" spans="1:13" ht="20.100000000000001" customHeight="1">
      <c r="A13" s="131" t="str">
        <f>'SIZE SPEC'!A14</f>
        <v>A010</v>
      </c>
      <c r="B13" s="36" t="str">
        <f>'SIZE SPEC'!C14</f>
        <v>HEM TRIM DEPTH - FROM HEM SEAM TO HEM EDGE</v>
      </c>
      <c r="C13" s="16">
        <f>'SIZE SPEC'!Q14</f>
        <v>0.3</v>
      </c>
      <c r="D13" s="22">
        <f>PROTO!H13</f>
        <v>0</v>
      </c>
      <c r="E13" s="37"/>
      <c r="F13" s="43">
        <f t="shared" si="2"/>
        <v>0</v>
      </c>
      <c r="G13" s="17"/>
      <c r="H13" s="44"/>
      <c r="I13" s="45">
        <f t="shared" si="3"/>
        <v>0</v>
      </c>
      <c r="J13" s="67">
        <f>PROTO!J13</f>
        <v>0</v>
      </c>
      <c r="K13" s="42"/>
    </row>
    <row r="14" spans="1:13" ht="20.100000000000001" customHeight="1">
      <c r="A14" s="131" t="str">
        <f>'SIZE SPEC'!A15</f>
        <v>A011</v>
      </c>
      <c r="B14" s="36" t="str">
        <f>'SIZE SPEC'!C15</f>
        <v>BACK NECK WIDTH - FROM SNP TO SNP - SEAM TO SEAM</v>
      </c>
      <c r="C14" s="16">
        <f>'SIZE SPEC'!Q15</f>
        <v>0.3</v>
      </c>
      <c r="D14" s="22">
        <f>PROTO!H14</f>
        <v>0</v>
      </c>
      <c r="E14" s="37"/>
      <c r="F14" s="43">
        <f t="shared" si="2"/>
        <v>0</v>
      </c>
      <c r="G14" s="17"/>
      <c r="H14" s="44"/>
      <c r="I14" s="45">
        <f t="shared" si="3"/>
        <v>0</v>
      </c>
      <c r="J14" s="67">
        <f>PROTO!J14</f>
        <v>0</v>
      </c>
      <c r="K14" s="42"/>
    </row>
    <row r="15" spans="1:13" ht="20.100000000000001" customHeight="1">
      <c r="A15" s="131" t="str">
        <f>'SIZE SPEC'!A16</f>
        <v>A012</v>
      </c>
      <c r="B15" s="36" t="str">
        <f>'SIZE SPEC'!C16</f>
        <v>FRONT NECK DROP - FROM SNP TO SEAM</v>
      </c>
      <c r="C15" s="16">
        <f>'SIZE SPEC'!Q16</f>
        <v>0.3</v>
      </c>
      <c r="D15" s="22">
        <f>PROTO!H15</f>
        <v>0</v>
      </c>
      <c r="E15" s="37"/>
      <c r="F15" s="43">
        <f t="shared" si="2"/>
        <v>0</v>
      </c>
      <c r="G15" s="17"/>
      <c r="H15" s="44"/>
      <c r="I15" s="45">
        <f t="shared" si="3"/>
        <v>0</v>
      </c>
      <c r="J15" s="67">
        <f>PROTO!J15</f>
        <v>0</v>
      </c>
      <c r="K15" s="42"/>
      <c r="M15" s="8"/>
    </row>
    <row r="16" spans="1:13" ht="20.100000000000001" customHeight="1">
      <c r="A16" s="131" t="str">
        <f>'SIZE SPEC'!A17</f>
        <v>A013</v>
      </c>
      <c r="B16" s="36" t="str">
        <f>'SIZE SPEC'!C17</f>
        <v>BACK NECK DROP - FROM SNP TO SEAM</v>
      </c>
      <c r="C16" s="16">
        <f>'SIZE SPEC'!Q17</f>
        <v>0.3</v>
      </c>
      <c r="D16" s="22">
        <f>PROTO!H16</f>
        <v>0</v>
      </c>
      <c r="E16" s="37"/>
      <c r="F16" s="43">
        <f t="shared" si="2"/>
        <v>0</v>
      </c>
      <c r="G16" s="17"/>
      <c r="H16" s="44"/>
      <c r="I16" s="45">
        <f t="shared" si="3"/>
        <v>0</v>
      </c>
      <c r="J16" s="67">
        <f>PROTO!J16</f>
        <v>0</v>
      </c>
      <c r="K16" s="42"/>
    </row>
    <row r="17" spans="1:11" ht="20.100000000000001" customHeight="1">
      <c r="A17" s="131" t="str">
        <f>'SIZE SPEC'!A18</f>
        <v>A014</v>
      </c>
      <c r="B17" s="36" t="str">
        <f>'SIZE SPEC'!C18</f>
        <v>COLLAR DEPTH - AT CB</v>
      </c>
      <c r="C17" s="16">
        <f>'SIZE SPEC'!Q18</f>
        <v>0.2</v>
      </c>
      <c r="D17" s="22">
        <f>PROTO!H17</f>
        <v>0</v>
      </c>
      <c r="E17" s="37"/>
      <c r="F17" s="43">
        <f t="shared" si="2"/>
        <v>0</v>
      </c>
      <c r="G17" s="17"/>
      <c r="H17" s="44"/>
      <c r="I17" s="45">
        <f t="shared" si="3"/>
        <v>0</v>
      </c>
      <c r="J17" s="67">
        <f>PROTO!J17</f>
        <v>0</v>
      </c>
      <c r="K17" s="42"/>
    </row>
    <row r="18" spans="1:11" ht="20.100000000000001" customHeight="1">
      <c r="A18" s="131" t="str">
        <f>'SIZE SPEC'!A21</f>
        <v>A020</v>
      </c>
      <c r="B18" s="36" t="str">
        <f>'SIZE SPEC'!C21</f>
        <v>SHOULDER ANGLE DROP LENGTH - FROM SNP</v>
      </c>
      <c r="C18" s="16">
        <f>'SIZE SPEC'!Q21</f>
        <v>0.3</v>
      </c>
      <c r="D18" s="22">
        <f>PROTO!H18</f>
        <v>0</v>
      </c>
      <c r="E18" s="37"/>
      <c r="F18" s="43">
        <f t="shared" si="2"/>
        <v>0</v>
      </c>
      <c r="G18" s="17"/>
      <c r="H18" s="44"/>
      <c r="I18" s="45">
        <f t="shared" si="3"/>
        <v>0</v>
      </c>
      <c r="J18" s="67">
        <f>PROTO!J18</f>
        <v>0</v>
      </c>
      <c r="K18" s="42"/>
    </row>
    <row r="19" spans="1:11" ht="20.100000000000001" customHeight="1">
      <c r="A19" s="131" t="str">
        <f>'SIZE SPEC'!A22</f>
        <v>A021</v>
      </c>
      <c r="B19" s="36" t="str">
        <f>'SIZE SPEC'!C22</f>
        <v>SHOULDER LENGTH - ALONG SHOULDER SEAM - SET IN SLEEVE</v>
      </c>
      <c r="C19" s="16">
        <f>'SIZE SPEC'!Q22</f>
        <v>0.3</v>
      </c>
      <c r="D19" s="22">
        <f>PROTO!H19</f>
        <v>0</v>
      </c>
      <c r="E19" s="37"/>
      <c r="F19" s="43">
        <f t="shared" si="2"/>
        <v>0</v>
      </c>
      <c r="G19" s="17"/>
      <c r="H19" s="44"/>
      <c r="I19" s="45">
        <f t="shared" si="3"/>
        <v>0</v>
      </c>
      <c r="J19" s="67">
        <f>PROTO!J19</f>
        <v>0</v>
      </c>
      <c r="K19" s="42"/>
    </row>
    <row r="20" spans="1:11" ht="20.100000000000001" customHeight="1">
      <c r="A20" s="131" t="str">
        <f>'SIZE SPEC'!A23</f>
        <v>A025</v>
      </c>
      <c r="B20" s="36" t="str">
        <f>'SIZE SPEC'!C23</f>
        <v>CROSS FRONT - STANDARD - 16CM BELOW SNP STRAIGHT</v>
      </c>
      <c r="C20" s="16">
        <f>'SIZE SPEC'!Q23</f>
        <v>0.7</v>
      </c>
      <c r="D20" s="22">
        <f>PROTO!H20</f>
        <v>0</v>
      </c>
      <c r="E20" s="37"/>
      <c r="F20" s="43">
        <f t="shared" si="2"/>
        <v>0</v>
      </c>
      <c r="G20" s="17"/>
      <c r="H20" s="44"/>
      <c r="I20" s="45">
        <f t="shared" si="3"/>
        <v>0</v>
      </c>
      <c r="J20" s="67">
        <f>PROTO!J20</f>
        <v>0</v>
      </c>
      <c r="K20" s="42"/>
    </row>
    <row r="21" spans="1:11" ht="20.100000000000001" customHeight="1">
      <c r="A21" s="131" t="str">
        <f>'SIZE SPEC'!A24</f>
        <v>A029</v>
      </c>
      <c r="B21" s="36" t="str">
        <f>'SIZE SPEC'!C24</f>
        <v>CROSS BACK - STANDARD - 16CM BELOW SNP STRAIGHT</v>
      </c>
      <c r="C21" s="16">
        <f>'SIZE SPEC'!Q24</f>
        <v>0.7</v>
      </c>
      <c r="D21" s="22">
        <f>PROTO!H21</f>
        <v>0</v>
      </c>
      <c r="E21" s="37"/>
      <c r="F21" s="43">
        <f t="shared" si="2"/>
        <v>0</v>
      </c>
      <c r="G21" s="17"/>
      <c r="H21" s="44"/>
      <c r="I21" s="45">
        <f t="shared" si="3"/>
        <v>0</v>
      </c>
      <c r="J21" s="67">
        <f>PROTO!J21</f>
        <v>0</v>
      </c>
      <c r="K21" s="42"/>
    </row>
    <row r="22" spans="1:11" ht="20.100000000000001" customHeight="1">
      <c r="A22" s="131" t="str">
        <f>'SIZE SPEC'!A25</f>
        <v>A037</v>
      </c>
      <c r="B22" s="36" t="str">
        <f>'SIZE SPEC'!C25</f>
        <v>ARMHOLE - SHOULDER PT TO UNDERARM PT - STRAIGHT</v>
      </c>
      <c r="C22" s="16">
        <f>'SIZE SPEC'!Q25</f>
        <v>0.6</v>
      </c>
      <c r="D22" s="22">
        <f>PROTO!H22</f>
        <v>0</v>
      </c>
      <c r="E22" s="37"/>
      <c r="F22" s="43">
        <f t="shared" si="2"/>
        <v>0</v>
      </c>
      <c r="G22" s="17"/>
      <c r="H22" s="44"/>
      <c r="I22" s="45">
        <f t="shared" si="3"/>
        <v>0</v>
      </c>
      <c r="J22" s="67">
        <f>PROTO!J22</f>
        <v>0</v>
      </c>
      <c r="K22" s="42"/>
    </row>
    <row r="23" spans="1:11" ht="20.100000000000001" customHeight="1">
      <c r="A23" s="131" t="str">
        <f>'SIZE SPEC'!A26</f>
        <v>A038</v>
      </c>
      <c r="B23" s="36" t="str">
        <f>'SIZE SPEC'!C26</f>
        <v>BICEP WIDTH - 2.5CM BELOW UNDERARM PT - STRAIGHT</v>
      </c>
      <c r="C23" s="16">
        <f>'SIZE SPEC'!Q26</f>
        <v>0.6</v>
      </c>
      <c r="D23" s="22">
        <f>PROTO!H23</f>
        <v>0</v>
      </c>
      <c r="E23" s="37"/>
      <c r="F23" s="43">
        <f t="shared" si="2"/>
        <v>0</v>
      </c>
      <c r="G23" s="17"/>
      <c r="H23" s="44"/>
      <c r="I23" s="45">
        <f t="shared" si="3"/>
        <v>0</v>
      </c>
      <c r="J23" s="67">
        <f>PROTO!J23</f>
        <v>0</v>
      </c>
      <c r="K23" s="42"/>
    </row>
    <row r="24" spans="1:11" ht="20.100000000000001" customHeight="1">
      <c r="A24" s="131" t="str">
        <f>'SIZE SPEC'!A27</f>
        <v>A044</v>
      </c>
      <c r="B24" s="36" t="str">
        <f>'SIZE SPEC'!C27</f>
        <v>ELBOW WIDTH - 21CM FROM UNDERARM PT - STRAIGHT</v>
      </c>
      <c r="C24" s="16">
        <f>'SIZE SPEC'!Q27</f>
        <v>0.4</v>
      </c>
      <c r="D24" s="22">
        <f>PROTO!H24</f>
        <v>0</v>
      </c>
      <c r="E24" s="37"/>
      <c r="F24" s="43">
        <f t="shared" si="2"/>
        <v>0</v>
      </c>
      <c r="G24" s="17"/>
      <c r="H24" s="44"/>
      <c r="I24" s="45">
        <f t="shared" si="3"/>
        <v>0</v>
      </c>
      <c r="J24" s="67">
        <f>PROTO!J24</f>
        <v>0</v>
      </c>
      <c r="K24" s="42"/>
    </row>
    <row r="25" spans="1:11" ht="20.100000000000001" customHeight="1">
      <c r="A25" s="131" t="str">
        <f>'SIZE SPEC'!A28</f>
        <v>A046</v>
      </c>
      <c r="B25" s="36" t="str">
        <f>'SIZE SPEC'!C28</f>
        <v>SLEEVE WIDTH - 4CM UP FROM CUFF SEAM - STRAIGHT</v>
      </c>
      <c r="C25" s="16">
        <f>'SIZE SPEC'!Q28</f>
        <v>0.3</v>
      </c>
      <c r="D25" s="22">
        <f>PROTO!H25</f>
        <v>0</v>
      </c>
      <c r="E25" s="37"/>
      <c r="F25" s="43">
        <f t="shared" si="2"/>
        <v>0</v>
      </c>
      <c r="G25" s="17"/>
      <c r="H25" s="44"/>
      <c r="I25" s="45">
        <f t="shared" si="3"/>
        <v>0</v>
      </c>
      <c r="J25" s="67">
        <f>PROTO!J25</f>
        <v>0</v>
      </c>
      <c r="K25" s="42"/>
    </row>
    <row r="26" spans="1:11" ht="20.100000000000001" customHeight="1">
      <c r="A26" s="131" t="str">
        <f>'SIZE SPEC'!A29</f>
        <v>A039</v>
      </c>
      <c r="B26" s="36" t="str">
        <f>'SIZE SPEC'!C29</f>
        <v>SLEEVE LENGTH - STANDARD - LONG/ 3/4 - FROM CROWN TO CUFF EDGE</v>
      </c>
      <c r="C26" s="16">
        <f>'SIZE SPEC'!Q29</f>
        <v>0.6</v>
      </c>
      <c r="D26" s="22">
        <f>PROTO!H26</f>
        <v>0</v>
      </c>
      <c r="E26" s="37"/>
      <c r="F26" s="43">
        <f t="shared" si="2"/>
        <v>0</v>
      </c>
      <c r="G26" s="17"/>
      <c r="H26" s="44"/>
      <c r="I26" s="45">
        <f t="shared" si="3"/>
        <v>0</v>
      </c>
      <c r="J26" s="67">
        <f>PROTO!J26</f>
        <v>0</v>
      </c>
      <c r="K26" s="42"/>
    </row>
    <row r="27" spans="1:11" ht="20.100000000000001" customHeight="1">
      <c r="A27" s="131" t="str">
        <f>'SIZE SPEC'!A30</f>
        <v>A048</v>
      </c>
      <c r="B27" s="36" t="str">
        <f>'SIZE SPEC'!C30</f>
        <v>CUFF WIDTH - RELAXED - LONG / 3/4 - AT CUFF EDGE</v>
      </c>
      <c r="C27" s="16">
        <f>'SIZE SPEC'!Q30</f>
        <v>0.3</v>
      </c>
      <c r="D27" s="22">
        <f>PROTO!H27</f>
        <v>0</v>
      </c>
      <c r="E27" s="37"/>
      <c r="F27" s="43">
        <f t="shared" si="2"/>
        <v>0</v>
      </c>
      <c r="G27" s="17"/>
      <c r="H27" s="44"/>
      <c r="I27" s="45">
        <f t="shared" si="3"/>
        <v>0</v>
      </c>
      <c r="J27" s="67">
        <f>PROTO!J27</f>
        <v>0</v>
      </c>
      <c r="K27" s="42"/>
    </row>
    <row r="28" spans="1:11" ht="20.100000000000001" customHeight="1">
      <c r="A28" s="131" t="str">
        <f>'SIZE SPEC'!A31</f>
        <v>A052</v>
      </c>
      <c r="B28" s="36" t="str">
        <f>'SIZE SPEC'!C31</f>
        <v>CUFF TRIM DEPTH - CUFF SEAM TO CUFF EDGE</v>
      </c>
      <c r="C28" s="16">
        <f>'SIZE SPEC'!Q31</f>
        <v>0.3</v>
      </c>
      <c r="D28" s="22">
        <f>PROTO!H28</f>
        <v>0</v>
      </c>
      <c r="E28" s="37"/>
      <c r="F28" s="43">
        <f t="shared" si="2"/>
        <v>0</v>
      </c>
      <c r="G28" s="17"/>
      <c r="H28" s="44"/>
      <c r="I28" s="45">
        <f t="shared" si="3"/>
        <v>0</v>
      </c>
      <c r="J28" s="67">
        <f>PROTO!J28</f>
        <v>0</v>
      </c>
      <c r="K28" s="42"/>
    </row>
    <row r="29" spans="1:11" ht="20.100000000000001" customHeight="1">
      <c r="A29" s="131" t="str">
        <f>'SIZE SPEC'!A32</f>
        <v>C039</v>
      </c>
      <c r="B29" s="36" t="str">
        <f>'SIZE SPEC'!C32</f>
        <v>ARTWORK/PRINT PLACEMENT - FROM SNP TO TOP OF PRINT (FRONT TOP) (LHSAW)</v>
      </c>
      <c r="C29" s="16">
        <f>'SIZE SPEC'!Q32</f>
        <v>0.3</v>
      </c>
      <c r="D29" s="22">
        <f>PROTO!H29</f>
        <v>0</v>
      </c>
      <c r="E29" s="37"/>
      <c r="F29" s="43">
        <f t="shared" si="2"/>
        <v>0</v>
      </c>
      <c r="G29" s="17"/>
      <c r="H29" s="44"/>
      <c r="I29" s="45">
        <f t="shared" si="3"/>
        <v>0</v>
      </c>
      <c r="J29" s="67">
        <f>PROTO!J29</f>
        <v>0</v>
      </c>
      <c r="K29" s="42"/>
    </row>
    <row r="30" spans="1:11" ht="20.100000000000001" customHeight="1">
      <c r="A30" s="131" t="str">
        <f>'SIZE SPEC'!A33</f>
        <v>C044</v>
      </c>
      <c r="B30" s="36" t="str">
        <f>'SIZE SPEC'!C33</f>
        <v>ARTWORK/PRINT PLACEMENT - FROM CF NECK SEAM  TO TOP OF PRINT (FRONT TOP)</v>
      </c>
      <c r="C30" s="16">
        <f>'SIZE SPEC'!Q33</f>
        <v>0.3</v>
      </c>
      <c r="D30" s="22">
        <f>PROTO!H30</f>
        <v>0</v>
      </c>
      <c r="E30" s="37"/>
      <c r="F30" s="43">
        <f t="shared" si="2"/>
        <v>0</v>
      </c>
      <c r="G30" s="17"/>
      <c r="H30" s="44"/>
      <c r="I30" s="45">
        <f t="shared" si="3"/>
        <v>0</v>
      </c>
      <c r="J30" s="67">
        <f>PROTO!J30</f>
        <v>0</v>
      </c>
      <c r="K30" s="42"/>
    </row>
    <row r="31" spans="1:11" ht="20.100000000000001" customHeight="1">
      <c r="A31" s="131" t="str">
        <f>'SIZE SPEC'!A34</f>
        <v/>
      </c>
      <c r="B31" s="36">
        <f>'SIZE SPEC'!C34</f>
        <v>0</v>
      </c>
      <c r="C31" s="16" t="str">
        <f>'SIZE SPEC'!Q34</f>
        <v>0</v>
      </c>
      <c r="D31" s="22">
        <f>PROTO!H31</f>
        <v>0</v>
      </c>
      <c r="E31" s="37"/>
      <c r="F31" s="43">
        <f t="shared" si="2"/>
        <v>0</v>
      </c>
      <c r="G31" s="17"/>
      <c r="H31" s="44"/>
      <c r="I31" s="45">
        <f t="shared" si="3"/>
        <v>0</v>
      </c>
      <c r="J31" s="67">
        <f>PROTO!J31</f>
        <v>0</v>
      </c>
      <c r="K31" s="42"/>
    </row>
    <row r="32" spans="1:11" ht="20.100000000000001" customHeight="1">
      <c r="A32" s="131" t="str">
        <f>'SIZE SPEC'!A35</f>
        <v/>
      </c>
      <c r="B32" s="36">
        <f>'SIZE SPEC'!C35</f>
        <v>0</v>
      </c>
      <c r="C32" s="16" t="str">
        <f>'SIZE SPEC'!Q35</f>
        <v>0</v>
      </c>
      <c r="D32" s="22">
        <f>PROTO!H32</f>
        <v>0</v>
      </c>
      <c r="E32" s="37"/>
      <c r="F32" s="43">
        <f t="shared" si="2"/>
        <v>0</v>
      </c>
      <c r="G32" s="17"/>
      <c r="H32" s="44"/>
      <c r="I32" s="45">
        <f t="shared" si="3"/>
        <v>0</v>
      </c>
      <c r="J32" s="67">
        <f>PROTO!J32</f>
        <v>0</v>
      </c>
      <c r="K32" s="42"/>
    </row>
    <row r="33" spans="1:11" ht="20.100000000000001" customHeight="1">
      <c r="A33" s="131" t="str">
        <f>'SIZE SPEC'!A36</f>
        <v/>
      </c>
      <c r="B33" s="36">
        <f>'SIZE SPEC'!C36</f>
        <v>0</v>
      </c>
      <c r="C33" s="16" t="str">
        <f>'SIZE SPEC'!Q36</f>
        <v>0</v>
      </c>
      <c r="D33" s="22">
        <f>PROTO!H33</f>
        <v>0</v>
      </c>
      <c r="E33" s="37"/>
      <c r="F33" s="43">
        <f t="shared" si="2"/>
        <v>0</v>
      </c>
      <c r="G33" s="17"/>
      <c r="H33" s="44"/>
      <c r="I33" s="45">
        <f t="shared" si="3"/>
        <v>0</v>
      </c>
      <c r="J33" s="67">
        <f>PROTO!J33</f>
        <v>0</v>
      </c>
      <c r="K33" s="42"/>
    </row>
    <row r="34" spans="1:11" ht="20.100000000000001" customHeight="1">
      <c r="A34" s="131" t="str">
        <f>'SIZE SPEC'!A37</f>
        <v/>
      </c>
      <c r="B34" s="36">
        <f>'SIZE SPEC'!C37</f>
        <v>0</v>
      </c>
      <c r="C34" s="16" t="str">
        <f>'SIZE SPEC'!Q37</f>
        <v>0</v>
      </c>
      <c r="D34" s="22">
        <f>PROTO!H34</f>
        <v>0</v>
      </c>
      <c r="E34" s="37"/>
      <c r="F34" s="43">
        <f t="shared" si="2"/>
        <v>0</v>
      </c>
      <c r="G34" s="17"/>
      <c r="H34" s="44"/>
      <c r="I34" s="45">
        <f t="shared" si="3"/>
        <v>0</v>
      </c>
      <c r="J34" s="67">
        <f>PROTO!J34</f>
        <v>0</v>
      </c>
      <c r="K34" s="42"/>
    </row>
    <row r="35" spans="1:11" ht="20.100000000000001" customHeight="1">
      <c r="A35" s="131" t="str">
        <f>'SIZE SPEC'!A38</f>
        <v/>
      </c>
      <c r="B35" s="36">
        <f>'SIZE SPEC'!C38</f>
        <v>0</v>
      </c>
      <c r="C35" s="16" t="str">
        <f>'SIZE SPEC'!Q38</f>
        <v>0</v>
      </c>
      <c r="D35" s="22">
        <f>PROTO!H35</f>
        <v>0</v>
      </c>
      <c r="E35" s="37"/>
      <c r="F35" s="43">
        <f t="shared" si="2"/>
        <v>0</v>
      </c>
      <c r="G35" s="17"/>
      <c r="H35" s="44"/>
      <c r="I35" s="45">
        <f t="shared" si="3"/>
        <v>0</v>
      </c>
      <c r="J35" s="67">
        <f>PROTO!J35</f>
        <v>0</v>
      </c>
      <c r="K35" s="42"/>
    </row>
    <row r="36" spans="1:11" ht="20.100000000000001" customHeight="1">
      <c r="A36" s="131" t="str">
        <f>'SIZE SPEC'!A39</f>
        <v/>
      </c>
      <c r="B36" s="36">
        <f>'SIZE SPEC'!C39</f>
        <v>0</v>
      </c>
      <c r="C36" s="16" t="str">
        <f>'SIZE SPEC'!Q39</f>
        <v>0</v>
      </c>
      <c r="D36" s="22">
        <f>PROTO!H36</f>
        <v>0</v>
      </c>
      <c r="E36" s="37"/>
      <c r="F36" s="43">
        <f t="shared" si="2"/>
        <v>0</v>
      </c>
      <c r="G36" s="17"/>
      <c r="H36" s="44"/>
      <c r="I36" s="45">
        <f t="shared" si="3"/>
        <v>0</v>
      </c>
      <c r="J36" s="67">
        <f>PROTO!J36</f>
        <v>0</v>
      </c>
      <c r="K36" s="42"/>
    </row>
    <row r="37" spans="1:11" ht="20.100000000000001" customHeight="1">
      <c r="A37" s="131" t="str">
        <f>'SIZE SPEC'!A40</f>
        <v/>
      </c>
      <c r="B37" s="36">
        <f>'SIZE SPEC'!C40</f>
        <v>0</v>
      </c>
      <c r="C37" s="16" t="str">
        <f>'SIZE SPEC'!Q40</f>
        <v>0</v>
      </c>
      <c r="D37" s="22">
        <f>PROTO!H37</f>
        <v>0</v>
      </c>
      <c r="E37" s="37"/>
      <c r="F37" s="43">
        <f t="shared" si="2"/>
        <v>0</v>
      </c>
      <c r="G37" s="17"/>
      <c r="H37" s="44"/>
      <c r="I37" s="45">
        <f t="shared" si="3"/>
        <v>0</v>
      </c>
      <c r="J37" s="67">
        <f>PROTO!J37</f>
        <v>0</v>
      </c>
      <c r="K37" s="42"/>
    </row>
    <row r="38" spans="1:11" ht="20.100000000000001" customHeight="1">
      <c r="A38" s="131" t="str">
        <f>'SIZE SPEC'!A41</f>
        <v/>
      </c>
      <c r="B38" s="36">
        <f>'SIZE SPEC'!C41</f>
        <v>0</v>
      </c>
      <c r="C38" s="16" t="str">
        <f>'SIZE SPEC'!Q41</f>
        <v>0</v>
      </c>
      <c r="D38" s="22">
        <f>PROTO!H38</f>
        <v>0</v>
      </c>
      <c r="E38" s="37"/>
      <c r="F38" s="43">
        <f t="shared" si="2"/>
        <v>0</v>
      </c>
      <c r="G38" s="17"/>
      <c r="H38" s="44"/>
      <c r="I38" s="45">
        <f t="shared" si="3"/>
        <v>0</v>
      </c>
      <c r="J38" s="67">
        <f>PROTO!J38</f>
        <v>0</v>
      </c>
      <c r="K38" s="42"/>
    </row>
    <row r="39" spans="1:11" ht="20.100000000000001" customHeight="1">
      <c r="A39" s="131" t="str">
        <f>'SIZE SPEC'!A42</f>
        <v>AD1</v>
      </c>
      <c r="B39" s="36" t="str">
        <f>'SIZE SPEC'!C42</f>
        <v>GREY FOR YOUR ADDED MEASUREMENTS - YOU CODE SHOULD BE AD FOR ADDITIONAL</v>
      </c>
      <c r="C39" s="16" t="str">
        <f>'SIZE SPEC'!Q42</f>
        <v>0</v>
      </c>
      <c r="D39" s="22">
        <f>PROTO!H39</f>
        <v>0</v>
      </c>
      <c r="E39" s="37"/>
      <c r="F39" s="43">
        <f t="shared" si="2"/>
        <v>0</v>
      </c>
      <c r="G39" s="17"/>
      <c r="H39" s="44"/>
      <c r="I39" s="45">
        <f t="shared" si="3"/>
        <v>0</v>
      </c>
      <c r="J39" s="67">
        <f>PROTO!J39</f>
        <v>0</v>
      </c>
      <c r="K39" s="42"/>
    </row>
    <row r="40" spans="1:11" ht="20.100000000000001" customHeight="1">
      <c r="A40" s="131" t="str">
        <f>'SIZE SPEC'!A43</f>
        <v>AD2</v>
      </c>
      <c r="B40" s="36">
        <f>'SIZE SPEC'!C43</f>
        <v>0</v>
      </c>
      <c r="C40" s="16" t="str">
        <f>'SIZE SPEC'!Q43</f>
        <v>0</v>
      </c>
      <c r="D40" s="22">
        <f>PROTO!H40</f>
        <v>0</v>
      </c>
      <c r="E40" s="37"/>
      <c r="F40" s="43">
        <f t="shared" si="2"/>
        <v>0</v>
      </c>
      <c r="G40" s="17"/>
      <c r="H40" s="44"/>
      <c r="I40" s="45">
        <f t="shared" si="3"/>
        <v>0</v>
      </c>
      <c r="J40" s="67">
        <f>PROTO!J40</f>
        <v>0</v>
      </c>
      <c r="K40" s="42"/>
    </row>
    <row r="41" spans="1:11" ht="20.100000000000001" customHeight="1">
      <c r="A41" s="131" t="str">
        <f>'SIZE SPEC'!A44</f>
        <v>AD3</v>
      </c>
      <c r="B41" s="36">
        <f>'SIZE SPEC'!C44</f>
        <v>0</v>
      </c>
      <c r="C41" s="16" t="str">
        <f>'SIZE SPEC'!Q44</f>
        <v>0</v>
      </c>
      <c r="D41" s="22">
        <f>PROTO!H41</f>
        <v>0</v>
      </c>
      <c r="E41" s="37"/>
      <c r="F41" s="43">
        <f t="shared" si="2"/>
        <v>0</v>
      </c>
      <c r="G41" s="17"/>
      <c r="H41" s="44"/>
      <c r="I41" s="45">
        <f t="shared" si="3"/>
        <v>0</v>
      </c>
      <c r="J41" s="67">
        <f>PROTO!J41</f>
        <v>0</v>
      </c>
      <c r="K41" s="42"/>
    </row>
    <row r="42" spans="1:11" ht="20.100000000000001" customHeight="1">
      <c r="A42" s="131" t="str">
        <f>'SIZE SPEC'!A45</f>
        <v>AD4</v>
      </c>
      <c r="B42" s="36">
        <f>'SIZE SPEC'!C45</f>
        <v>0</v>
      </c>
      <c r="C42" s="16" t="str">
        <f>'SIZE SPEC'!Q45</f>
        <v>0</v>
      </c>
      <c r="D42" s="22">
        <f>PROTO!H42</f>
        <v>0</v>
      </c>
      <c r="E42" s="37"/>
      <c r="F42" s="43">
        <f t="shared" si="2"/>
        <v>0</v>
      </c>
      <c r="G42" s="17"/>
      <c r="H42" s="44"/>
      <c r="I42" s="45">
        <f t="shared" si="3"/>
        <v>0</v>
      </c>
      <c r="J42" s="67">
        <f>PROTO!J42</f>
        <v>0</v>
      </c>
      <c r="K42" s="153"/>
    </row>
    <row r="43" spans="1:11" ht="20.100000000000001" customHeight="1">
      <c r="A43" s="131" t="str">
        <f>'SIZE SPEC'!A46</f>
        <v>AD5</v>
      </c>
      <c r="B43" s="36">
        <f>'SIZE SPEC'!C46</f>
        <v>0</v>
      </c>
      <c r="C43" s="16" t="str">
        <f>'SIZE SPEC'!Q46</f>
        <v>0</v>
      </c>
      <c r="D43" s="22">
        <f>PROTO!H43</f>
        <v>0</v>
      </c>
      <c r="E43" s="37"/>
      <c r="F43" s="43">
        <f t="shared" si="2"/>
        <v>0</v>
      </c>
      <c r="G43" s="17"/>
      <c r="H43" s="44"/>
      <c r="I43" s="45">
        <f t="shared" si="3"/>
        <v>0</v>
      </c>
      <c r="J43" s="67">
        <f>PROTO!J43</f>
        <v>0</v>
      </c>
      <c r="K43" s="153"/>
    </row>
    <row r="44" spans="1:11" ht="20.100000000000001" customHeight="1">
      <c r="A44" s="131" t="str">
        <f>'SIZE SPEC'!A47</f>
        <v>AD6</v>
      </c>
      <c r="B44" s="36">
        <f>'SIZE SPEC'!C47</f>
        <v>0</v>
      </c>
      <c r="C44" s="16" t="str">
        <f>'SIZE SPEC'!Q47</f>
        <v>0</v>
      </c>
      <c r="D44" s="22">
        <f>PROTO!H44</f>
        <v>0</v>
      </c>
      <c r="E44" s="37"/>
      <c r="F44" s="43">
        <f t="shared" si="2"/>
        <v>0</v>
      </c>
      <c r="G44" s="17"/>
      <c r="H44" s="44"/>
      <c r="I44" s="45">
        <f t="shared" si="3"/>
        <v>0</v>
      </c>
      <c r="J44" s="67">
        <f>PROTO!J44</f>
        <v>0</v>
      </c>
      <c r="K44" s="153"/>
    </row>
    <row r="45" spans="1:11" ht="20.100000000000001" customHeight="1">
      <c r="A45" s="131" t="str">
        <f>'SIZE SPEC'!A48</f>
        <v>AD7</v>
      </c>
      <c r="B45" s="36">
        <f>'SIZE SPEC'!C48</f>
        <v>0</v>
      </c>
      <c r="C45" s="16" t="str">
        <f>'SIZE SPEC'!Q48</f>
        <v>0</v>
      </c>
      <c r="D45" s="22">
        <f>PROTO!H45</f>
        <v>0</v>
      </c>
      <c r="E45" s="37"/>
      <c r="F45" s="43">
        <f t="shared" si="2"/>
        <v>0</v>
      </c>
      <c r="G45" s="17"/>
      <c r="H45" s="44"/>
      <c r="I45" s="45">
        <f t="shared" si="3"/>
        <v>0</v>
      </c>
      <c r="J45" s="67">
        <f>PROTO!J45</f>
        <v>0</v>
      </c>
      <c r="K45" s="153"/>
    </row>
    <row r="46" spans="1:11" ht="20.100000000000001" customHeight="1">
      <c r="A46" s="131" t="str">
        <f>'SIZE SPEC'!A49</f>
        <v>AD8</v>
      </c>
      <c r="B46" s="36">
        <f>'SIZE SPEC'!C49</f>
        <v>0</v>
      </c>
      <c r="C46" s="16" t="str">
        <f>'SIZE SPEC'!Q49</f>
        <v>0</v>
      </c>
      <c r="D46" s="22">
        <f>PROTO!H46</f>
        <v>0</v>
      </c>
      <c r="E46" s="37"/>
      <c r="F46" s="43">
        <f t="shared" si="2"/>
        <v>0</v>
      </c>
      <c r="G46" s="17"/>
      <c r="H46" s="44"/>
      <c r="I46" s="45">
        <f t="shared" si="3"/>
        <v>0</v>
      </c>
      <c r="J46" s="67">
        <f>PROTO!J46</f>
        <v>0</v>
      </c>
      <c r="K46" s="153"/>
    </row>
    <row r="47" spans="1:11" ht="20.100000000000001" customHeight="1">
      <c r="A47" s="131" t="str">
        <f>'SIZE SPEC'!A50</f>
        <v>AD9</v>
      </c>
      <c r="B47" s="36">
        <f>'SIZE SPEC'!C50</f>
        <v>0</v>
      </c>
      <c r="C47" s="16" t="str">
        <f>'SIZE SPEC'!Q50</f>
        <v>0</v>
      </c>
      <c r="D47" s="22">
        <f>PROTO!H47</f>
        <v>0</v>
      </c>
      <c r="E47" s="37"/>
      <c r="F47" s="43">
        <f t="shared" si="2"/>
        <v>0</v>
      </c>
      <c r="G47" s="17"/>
      <c r="H47" s="44"/>
      <c r="I47" s="45">
        <f t="shared" si="3"/>
        <v>0</v>
      </c>
      <c r="J47" s="67">
        <f>PROTO!J47</f>
        <v>0</v>
      </c>
      <c r="K47" s="153"/>
    </row>
    <row r="48" spans="1:11" ht="20.100000000000001" customHeight="1">
      <c r="A48" s="131" t="str">
        <f>'SIZE SPEC'!A51</f>
        <v>AD10</v>
      </c>
      <c r="B48" s="36">
        <f>'SIZE SPEC'!C51</f>
        <v>0</v>
      </c>
      <c r="C48" s="16" t="str">
        <f>'SIZE SPEC'!Q51</f>
        <v>0</v>
      </c>
      <c r="D48" s="22">
        <f>PROTO!H48</f>
        <v>0</v>
      </c>
      <c r="E48" s="37"/>
      <c r="F48" s="43">
        <f t="shared" si="2"/>
        <v>0</v>
      </c>
      <c r="G48" s="17"/>
      <c r="H48" s="44"/>
      <c r="I48" s="45">
        <f t="shared" si="3"/>
        <v>0</v>
      </c>
      <c r="J48" s="67">
        <f>PROTO!J48</f>
        <v>0</v>
      </c>
      <c r="K48" s="153"/>
    </row>
    <row r="49" spans="1:11" ht="20.100000000000001" customHeight="1">
      <c r="A49" s="131" t="str">
        <f>'SIZE SPEC'!A52</f>
        <v>AD11</v>
      </c>
      <c r="B49" s="36">
        <f>'SIZE SPEC'!C52</f>
        <v>0</v>
      </c>
      <c r="C49" s="16" t="str">
        <f>'SIZE SPEC'!Q52</f>
        <v>0</v>
      </c>
      <c r="D49" s="22">
        <f>PROTO!H49</f>
        <v>0</v>
      </c>
      <c r="E49" s="37"/>
      <c r="F49" s="43">
        <f t="shared" si="2"/>
        <v>0</v>
      </c>
      <c r="G49" s="17"/>
      <c r="H49" s="44"/>
      <c r="I49" s="45">
        <f t="shared" si="3"/>
        <v>0</v>
      </c>
      <c r="J49" s="67">
        <f>PROTO!J49</f>
        <v>0</v>
      </c>
      <c r="K49" s="153"/>
    </row>
    <row r="50" spans="1:11" ht="20.100000000000001" customHeight="1">
      <c r="A50" s="131" t="str">
        <f>'SIZE SPEC'!A53</f>
        <v>AD12</v>
      </c>
      <c r="B50" s="36">
        <f>'SIZE SPEC'!C53</f>
        <v>0</v>
      </c>
      <c r="C50" s="16" t="str">
        <f>'SIZE SPEC'!Q53</f>
        <v>0</v>
      </c>
      <c r="D50" s="22">
        <f>PROTO!H50</f>
        <v>0</v>
      </c>
      <c r="E50" s="37"/>
      <c r="F50" s="43">
        <f t="shared" si="2"/>
        <v>0</v>
      </c>
      <c r="G50" s="17"/>
      <c r="H50" s="44"/>
      <c r="I50" s="45">
        <f t="shared" si="3"/>
        <v>0</v>
      </c>
      <c r="J50" s="67">
        <f>PROTO!J50</f>
        <v>0</v>
      </c>
      <c r="K50" s="153"/>
    </row>
    <row r="51" spans="1:11" ht="20.100000000000001" customHeight="1">
      <c r="A51" s="131" t="str">
        <f>'SIZE SPEC'!A54</f>
        <v>AD13</v>
      </c>
      <c r="B51" s="36">
        <f>'SIZE SPEC'!C54</f>
        <v>0</v>
      </c>
      <c r="C51" s="16" t="str">
        <f>'SIZE SPEC'!Q54</f>
        <v>0</v>
      </c>
      <c r="D51" s="22">
        <f>PROTO!H51</f>
        <v>0</v>
      </c>
      <c r="E51" s="37"/>
      <c r="F51" s="43">
        <f t="shared" si="2"/>
        <v>0</v>
      </c>
      <c r="G51" s="17"/>
      <c r="H51" s="44"/>
      <c r="I51" s="45">
        <f t="shared" si="3"/>
        <v>0</v>
      </c>
      <c r="J51" s="67">
        <f>PROTO!J51</f>
        <v>0</v>
      </c>
      <c r="K51" s="153"/>
    </row>
    <row r="52" spans="1:11" ht="20.100000000000001" customHeight="1">
      <c r="A52" s="131" t="str">
        <f>'SIZE SPEC'!A55</f>
        <v>AD14</v>
      </c>
      <c r="B52" s="36">
        <f>'SIZE SPEC'!C55</f>
        <v>0</v>
      </c>
      <c r="C52" s="16" t="str">
        <f>'SIZE SPEC'!Q55</f>
        <v>0</v>
      </c>
      <c r="D52" s="22">
        <f>PROTO!H52</f>
        <v>0</v>
      </c>
      <c r="E52" s="37"/>
      <c r="F52" s="43">
        <f t="shared" si="2"/>
        <v>0</v>
      </c>
      <c r="G52" s="17"/>
      <c r="H52" s="44"/>
      <c r="I52" s="45">
        <f t="shared" si="3"/>
        <v>0</v>
      </c>
      <c r="J52" s="67">
        <f>PROTO!J52</f>
        <v>0</v>
      </c>
      <c r="K52" s="153"/>
    </row>
    <row r="53" spans="1:11" ht="20.100000000000001" customHeight="1">
      <c r="A53" s="131" t="str">
        <f>'SIZE SPEC'!A56</f>
        <v>AD15</v>
      </c>
      <c r="B53" s="36">
        <f>'SIZE SPEC'!C56</f>
        <v>0</v>
      </c>
      <c r="C53" s="16" t="str">
        <f>'SIZE SPEC'!Q56</f>
        <v>0</v>
      </c>
      <c r="D53" s="22">
        <f>PROTO!H53</f>
        <v>0</v>
      </c>
      <c r="E53" s="37"/>
      <c r="F53" s="43">
        <f t="shared" si="2"/>
        <v>0</v>
      </c>
      <c r="G53" s="17"/>
      <c r="H53" s="44"/>
      <c r="I53" s="45">
        <f t="shared" si="3"/>
        <v>0</v>
      </c>
      <c r="J53" s="67">
        <f>PROTO!J53</f>
        <v>0</v>
      </c>
      <c r="K53" s="153"/>
    </row>
    <row r="54" spans="1:11" ht="20.100000000000001" customHeight="1">
      <c r="A54" s="131" t="str">
        <f>'SIZE SPEC'!A57</f>
        <v>AD16</v>
      </c>
      <c r="B54" s="36">
        <f>'SIZE SPEC'!C57</f>
        <v>0</v>
      </c>
      <c r="C54" s="16" t="str">
        <f>'SIZE SPEC'!Q57</f>
        <v>0</v>
      </c>
      <c r="D54" s="22">
        <f>PROTO!H54</f>
        <v>0</v>
      </c>
      <c r="E54" s="37"/>
      <c r="F54" s="43">
        <f t="shared" si="2"/>
        <v>0</v>
      </c>
      <c r="G54" s="17"/>
      <c r="H54" s="44"/>
      <c r="I54" s="45">
        <f t="shared" si="3"/>
        <v>0</v>
      </c>
      <c r="J54" s="67">
        <f>PROTO!J54</f>
        <v>0</v>
      </c>
      <c r="K54" s="153"/>
    </row>
    <row r="55" spans="1:11" ht="20.100000000000001" customHeight="1">
      <c r="A55" s="131" t="str">
        <f>'SIZE SPEC'!A58</f>
        <v>AD17</v>
      </c>
      <c r="B55" s="36">
        <f>'SIZE SPEC'!C58</f>
        <v>0</v>
      </c>
      <c r="C55" s="16" t="str">
        <f>'SIZE SPEC'!Q58</f>
        <v>0</v>
      </c>
      <c r="D55" s="22">
        <f>PROTO!H55</f>
        <v>0</v>
      </c>
      <c r="E55" s="37"/>
      <c r="F55" s="43">
        <f t="shared" si="2"/>
        <v>0</v>
      </c>
      <c r="G55" s="17"/>
      <c r="H55" s="44"/>
      <c r="I55" s="45">
        <f t="shared" si="3"/>
        <v>0</v>
      </c>
      <c r="J55" s="67">
        <f>PROTO!J55</f>
        <v>0</v>
      </c>
      <c r="K55" s="153"/>
    </row>
    <row r="56" spans="1:11" ht="20.100000000000001" customHeight="1">
      <c r="A56" s="131" t="str">
        <f>'SIZE SPEC'!A59</f>
        <v>AD18</v>
      </c>
      <c r="B56" s="36">
        <f>'SIZE SPEC'!C59</f>
        <v>0</v>
      </c>
      <c r="C56" s="16" t="str">
        <f>'SIZE SPEC'!Q59</f>
        <v>0</v>
      </c>
      <c r="D56" s="22">
        <f>PROTO!H56</f>
        <v>0</v>
      </c>
      <c r="E56" s="37"/>
      <c r="F56" s="43">
        <f t="shared" si="2"/>
        <v>0</v>
      </c>
      <c r="G56" s="17"/>
      <c r="H56" s="44"/>
      <c r="I56" s="45">
        <f t="shared" si="3"/>
        <v>0</v>
      </c>
      <c r="J56" s="67">
        <f>PROTO!J56</f>
        <v>0</v>
      </c>
      <c r="K56" s="153"/>
    </row>
    <row r="57" spans="1:11" ht="20.100000000000001" customHeight="1">
      <c r="A57" s="131" t="str">
        <f>'SIZE SPEC'!A60</f>
        <v>AD19</v>
      </c>
      <c r="B57" s="36">
        <f>'SIZE SPEC'!C60</f>
        <v>0</v>
      </c>
      <c r="C57" s="16" t="str">
        <f>'SIZE SPEC'!Q60</f>
        <v>0</v>
      </c>
      <c r="D57" s="22">
        <f>PROTO!H57</f>
        <v>0</v>
      </c>
      <c r="E57" s="37"/>
      <c r="F57" s="43">
        <f t="shared" si="2"/>
        <v>0</v>
      </c>
      <c r="G57" s="17"/>
      <c r="H57" s="44"/>
      <c r="I57" s="45">
        <f t="shared" si="3"/>
        <v>0</v>
      </c>
      <c r="J57" s="67">
        <f>PROTO!J57</f>
        <v>0</v>
      </c>
      <c r="K57" s="153"/>
    </row>
    <row r="58" spans="1:11" ht="20.100000000000001" customHeight="1">
      <c r="A58" s="131" t="str">
        <f>'SIZE SPEC'!A61</f>
        <v>AD20</v>
      </c>
      <c r="B58" s="36">
        <f>'SIZE SPEC'!C61</f>
        <v>0</v>
      </c>
      <c r="C58" s="16" t="str">
        <f>'SIZE SPEC'!Q61</f>
        <v>0</v>
      </c>
      <c r="D58" s="22">
        <f>PROTO!H58</f>
        <v>0</v>
      </c>
      <c r="E58" s="37"/>
      <c r="F58" s="43">
        <f t="shared" si="2"/>
        <v>0</v>
      </c>
      <c r="G58" s="17"/>
      <c r="H58" s="44"/>
      <c r="I58" s="45">
        <f t="shared" si="3"/>
        <v>0</v>
      </c>
      <c r="J58" s="67">
        <f>PROTO!J58</f>
        <v>0</v>
      </c>
      <c r="K58" s="153"/>
    </row>
    <row r="59" spans="1:11" ht="20.100000000000001" customHeight="1">
      <c r="A59" s="131" t="str">
        <f>'SIZE SPEC'!A62</f>
        <v>AD21</v>
      </c>
      <c r="B59" s="36">
        <f>'SIZE SPEC'!C62</f>
        <v>0</v>
      </c>
      <c r="C59" s="16" t="str">
        <f>'SIZE SPEC'!Q62</f>
        <v>0</v>
      </c>
      <c r="D59" s="22">
        <f>PROTO!H59</f>
        <v>0</v>
      </c>
      <c r="E59" s="37"/>
      <c r="F59" s="43">
        <f t="shared" si="2"/>
        <v>0</v>
      </c>
      <c r="G59" s="17"/>
      <c r="H59" s="44"/>
      <c r="I59" s="45">
        <f t="shared" si="3"/>
        <v>0</v>
      </c>
      <c r="J59" s="67">
        <f>PROTO!J59</f>
        <v>0</v>
      </c>
      <c r="K59" s="153"/>
    </row>
    <row r="60" spans="1:11" ht="20.100000000000001" customHeight="1" thickBot="1">
      <c r="A60" s="131" t="str">
        <f>'SIZE SPEC'!A63</f>
        <v>AD22</v>
      </c>
      <c r="B60" s="36">
        <f>'SIZE SPEC'!C63</f>
        <v>0</v>
      </c>
      <c r="C60" s="16" t="str">
        <f>'SIZE SPEC'!Q63</f>
        <v>0</v>
      </c>
      <c r="D60" s="22">
        <f>PROTO!H60</f>
        <v>0</v>
      </c>
      <c r="E60" s="37"/>
      <c r="F60" s="43">
        <f t="shared" si="2"/>
        <v>0</v>
      </c>
      <c r="G60" s="17"/>
      <c r="H60" s="44"/>
      <c r="I60" s="45">
        <f t="shared" si="3"/>
        <v>0</v>
      </c>
      <c r="J60" s="67">
        <f>PROTO!J60</f>
        <v>0</v>
      </c>
      <c r="K60" s="65"/>
    </row>
    <row r="61" spans="1:11" ht="20.100000000000001" customHeight="1">
      <c r="A61" s="439"/>
      <c r="B61" s="440"/>
      <c r="C61" s="440"/>
      <c r="D61" s="440"/>
      <c r="E61" s="440"/>
      <c r="F61" s="440"/>
      <c r="G61" s="440"/>
      <c r="H61" s="440"/>
      <c r="I61" s="440"/>
      <c r="J61" s="440"/>
      <c r="K61" s="440"/>
    </row>
    <row r="62" spans="1:11" ht="20.100000000000001" customHeight="1">
      <c r="A62" s="429" t="s">
        <v>84</v>
      </c>
      <c r="B62" s="429"/>
      <c r="C62" s="429"/>
      <c r="D62" s="429"/>
      <c r="E62" s="429"/>
      <c r="F62" s="429"/>
      <c r="G62" s="429"/>
      <c r="H62" s="429"/>
      <c r="I62" s="429"/>
      <c r="J62" s="429"/>
      <c r="K62" s="429"/>
    </row>
    <row r="63" spans="1:11" ht="20.100000000000001" customHeight="1">
      <c r="A63" s="430" t="s">
        <v>85</v>
      </c>
      <c r="B63" s="430"/>
      <c r="C63" s="430"/>
      <c r="D63" s="430"/>
      <c r="E63" s="430"/>
      <c r="F63" s="430"/>
      <c r="G63" s="430"/>
      <c r="H63" s="430"/>
      <c r="I63" s="430"/>
      <c r="J63" s="430"/>
      <c r="K63" s="430"/>
    </row>
    <row r="64" spans="1:11" ht="20.100000000000001" customHeight="1">
      <c r="A64" s="483" t="s">
        <v>86</v>
      </c>
      <c r="B64" s="483"/>
      <c r="C64" s="483"/>
      <c r="D64" s="483"/>
      <c r="E64" s="483"/>
      <c r="F64" s="483"/>
      <c r="G64" s="483"/>
      <c r="H64" s="483"/>
      <c r="I64" s="483"/>
      <c r="J64" s="483"/>
      <c r="K64" s="483"/>
    </row>
    <row r="65" spans="1:11" ht="20.100000000000001" customHeight="1" thickBot="1">
      <c r="A65" s="484" t="s">
        <v>87</v>
      </c>
      <c r="B65" s="484"/>
      <c r="C65" s="484"/>
      <c r="D65" s="484"/>
      <c r="E65" s="484"/>
      <c r="F65" s="484"/>
      <c r="G65" s="484"/>
      <c r="H65" s="484"/>
      <c r="I65" s="484"/>
      <c r="J65" s="484"/>
      <c r="K65" s="484"/>
    </row>
    <row r="66" spans="1:11">
      <c r="A66" s="485" t="s">
        <v>101</v>
      </c>
      <c r="B66" s="486"/>
      <c r="C66" s="486"/>
      <c r="D66" s="486"/>
      <c r="E66" s="486"/>
      <c r="F66" s="486"/>
      <c r="G66" s="486"/>
      <c r="H66" s="486"/>
      <c r="I66" s="486"/>
      <c r="J66" s="486"/>
      <c r="K66" s="487"/>
    </row>
    <row r="67" spans="1:11" ht="15.75" thickBot="1">
      <c r="A67" s="488"/>
      <c r="B67" s="489"/>
      <c r="C67" s="489"/>
      <c r="D67" s="489"/>
      <c r="E67" s="489"/>
      <c r="F67" s="489"/>
      <c r="G67" s="489"/>
      <c r="H67" s="489"/>
      <c r="I67" s="489"/>
      <c r="J67" s="489"/>
      <c r="K67" s="490"/>
    </row>
    <row r="68" spans="1:11" ht="15.95" customHeight="1">
      <c r="A68" s="477" t="s">
        <v>89</v>
      </c>
      <c r="B68" s="478"/>
      <c r="C68" s="478"/>
      <c r="D68" s="478"/>
      <c r="E68" s="478"/>
      <c r="F68" s="478"/>
      <c r="G68" s="478"/>
      <c r="H68" s="478"/>
      <c r="I68" s="478"/>
      <c r="J68" s="478"/>
      <c r="K68" s="479"/>
    </row>
    <row r="69" spans="1:11" ht="15.95" customHeight="1">
      <c r="A69" s="110">
        <f>PROTO!A72</f>
        <v>1</v>
      </c>
      <c r="B69" s="470">
        <f>PROTO!B72</f>
        <v>0</v>
      </c>
      <c r="C69" s="470"/>
      <c r="D69" s="470"/>
      <c r="E69" s="470"/>
      <c r="F69" s="470"/>
      <c r="G69" s="470"/>
      <c r="H69" s="470"/>
      <c r="I69" s="470"/>
      <c r="J69" s="470"/>
      <c r="K69" s="480"/>
    </row>
    <row r="70" spans="1:11" ht="15.95" customHeight="1">
      <c r="A70" s="110">
        <f>PROTO!A73</f>
        <v>2</v>
      </c>
      <c r="B70" s="470">
        <f>PROTO!B73</f>
        <v>0</v>
      </c>
      <c r="C70" s="470"/>
      <c r="D70" s="470"/>
      <c r="E70" s="470"/>
      <c r="F70" s="470"/>
      <c r="G70" s="470"/>
      <c r="H70" s="470"/>
      <c r="I70" s="470"/>
      <c r="J70" s="470"/>
      <c r="K70" s="480"/>
    </row>
    <row r="71" spans="1:11" ht="15.95" customHeight="1">
      <c r="A71" s="110">
        <f>PROTO!A74</f>
        <v>3</v>
      </c>
      <c r="B71" s="470">
        <f>PROTO!B74</f>
        <v>0</v>
      </c>
      <c r="C71" s="470"/>
      <c r="D71" s="470"/>
      <c r="E71" s="470"/>
      <c r="F71" s="470"/>
      <c r="G71" s="470"/>
      <c r="H71" s="470"/>
      <c r="I71" s="470"/>
      <c r="J71" s="470"/>
      <c r="K71" s="480"/>
    </row>
    <row r="72" spans="1:11" ht="15.95" customHeight="1">
      <c r="A72" s="110">
        <f>PROTO!A75</f>
        <v>4</v>
      </c>
      <c r="B72" s="470">
        <f>PROTO!B75</f>
        <v>0</v>
      </c>
      <c r="C72" s="470"/>
      <c r="D72" s="470"/>
      <c r="E72" s="470"/>
      <c r="F72" s="470"/>
      <c r="G72" s="470"/>
      <c r="H72" s="470"/>
      <c r="I72" s="470"/>
      <c r="J72" s="470"/>
      <c r="K72" s="480"/>
    </row>
    <row r="73" spans="1:11" ht="15.95" customHeight="1">
      <c r="A73" s="110">
        <f>PROTO!A76</f>
        <v>5</v>
      </c>
      <c r="B73" s="470">
        <f>PROTO!B76</f>
        <v>0</v>
      </c>
      <c r="C73" s="470"/>
      <c r="D73" s="470"/>
      <c r="E73" s="470"/>
      <c r="F73" s="470"/>
      <c r="G73" s="470"/>
      <c r="H73" s="470"/>
      <c r="I73" s="470"/>
      <c r="J73" s="470"/>
      <c r="K73" s="480"/>
    </row>
    <row r="74" spans="1:11" ht="15.95" customHeight="1">
      <c r="A74" s="110">
        <f>PROTO!A77</f>
        <v>6</v>
      </c>
      <c r="B74" s="470">
        <f>PROTO!B77</f>
        <v>0</v>
      </c>
      <c r="C74" s="470"/>
      <c r="D74" s="470"/>
      <c r="E74" s="470"/>
      <c r="F74" s="470"/>
      <c r="G74" s="470"/>
      <c r="H74" s="470"/>
      <c r="I74" s="470"/>
      <c r="J74" s="470"/>
      <c r="K74" s="480"/>
    </row>
    <row r="75" spans="1:11" ht="15.95" customHeight="1">
      <c r="A75" s="110">
        <f>PROTO!A78</f>
        <v>7</v>
      </c>
      <c r="B75" s="470">
        <f>PROTO!B78</f>
        <v>0</v>
      </c>
      <c r="C75" s="470"/>
      <c r="D75" s="470"/>
      <c r="E75" s="470"/>
      <c r="F75" s="470"/>
      <c r="G75" s="470"/>
      <c r="H75" s="470"/>
      <c r="I75" s="470"/>
      <c r="J75" s="470"/>
      <c r="K75" s="480"/>
    </row>
    <row r="76" spans="1:11" ht="15.95" customHeight="1">
      <c r="A76" s="110">
        <f>PROTO!A79</f>
        <v>8</v>
      </c>
      <c r="B76" s="470">
        <f>PROTO!B79</f>
        <v>0</v>
      </c>
      <c r="C76" s="470"/>
      <c r="D76" s="470"/>
      <c r="E76" s="470"/>
      <c r="F76" s="470"/>
      <c r="G76" s="470"/>
      <c r="H76" s="470"/>
      <c r="I76" s="470"/>
      <c r="J76" s="470"/>
      <c r="K76" s="480"/>
    </row>
    <row r="77" spans="1:11" ht="15.95" customHeight="1">
      <c r="A77" s="110">
        <f>PROTO!A80</f>
        <v>9</v>
      </c>
      <c r="B77" s="470">
        <f>PROTO!B80</f>
        <v>0</v>
      </c>
      <c r="C77" s="470"/>
      <c r="D77" s="470"/>
      <c r="E77" s="470"/>
      <c r="F77" s="470"/>
      <c r="G77" s="470"/>
      <c r="H77" s="470"/>
      <c r="I77" s="470"/>
      <c r="J77" s="470"/>
      <c r="K77" s="480"/>
    </row>
    <row r="78" spans="1:11" ht="15.95" customHeight="1">
      <c r="A78" s="110">
        <f>PROTO!A81</f>
        <v>10</v>
      </c>
      <c r="B78" s="470">
        <f>PROTO!B81</f>
        <v>0</v>
      </c>
      <c r="C78" s="470"/>
      <c r="D78" s="470"/>
      <c r="E78" s="470"/>
      <c r="F78" s="470"/>
      <c r="G78" s="470"/>
      <c r="H78" s="470"/>
      <c r="I78" s="470"/>
      <c r="J78" s="470"/>
      <c r="K78" s="480"/>
    </row>
    <row r="79" spans="1:11" ht="15.95" customHeight="1">
      <c r="A79" s="110">
        <f>PROTO!A82</f>
        <v>11</v>
      </c>
      <c r="B79" s="470">
        <f>PROTO!B82</f>
        <v>0</v>
      </c>
      <c r="C79" s="470"/>
      <c r="D79" s="470"/>
      <c r="E79" s="470"/>
      <c r="F79" s="470"/>
      <c r="G79" s="470"/>
      <c r="H79" s="470"/>
      <c r="I79" s="470"/>
      <c r="J79" s="470"/>
      <c r="K79" s="480"/>
    </row>
    <row r="80" spans="1:11" ht="15.95" customHeight="1">
      <c r="A80" s="110">
        <f>PROTO!A83</f>
        <v>12</v>
      </c>
      <c r="B80" s="470">
        <f>PROTO!B83</f>
        <v>0</v>
      </c>
      <c r="C80" s="470"/>
      <c r="D80" s="470"/>
      <c r="E80" s="470"/>
      <c r="F80" s="470"/>
      <c r="G80" s="470"/>
      <c r="H80" s="470"/>
      <c r="I80" s="470"/>
      <c r="J80" s="470"/>
      <c r="K80" s="480"/>
    </row>
    <row r="81" spans="1:11" ht="15.95" customHeight="1">
      <c r="A81" s="110">
        <f>PROTO!A84</f>
        <v>13</v>
      </c>
      <c r="B81" s="470">
        <f>PROTO!B84</f>
        <v>0</v>
      </c>
      <c r="C81" s="470"/>
      <c r="D81" s="470"/>
      <c r="E81" s="470"/>
      <c r="F81" s="470"/>
      <c r="G81" s="470"/>
      <c r="H81" s="470"/>
      <c r="I81" s="470"/>
      <c r="J81" s="470"/>
      <c r="K81" s="480"/>
    </row>
    <row r="82" spans="1:11" ht="15.95" customHeight="1">
      <c r="A82" s="110">
        <f>PROTO!A85</f>
        <v>14</v>
      </c>
      <c r="B82" s="470">
        <f>PROTO!B85</f>
        <v>0</v>
      </c>
      <c r="C82" s="470"/>
      <c r="D82" s="470"/>
      <c r="E82" s="470"/>
      <c r="F82" s="470"/>
      <c r="G82" s="470"/>
      <c r="H82" s="470"/>
      <c r="I82" s="470"/>
      <c r="J82" s="470"/>
      <c r="K82" s="480"/>
    </row>
    <row r="83" spans="1:11" ht="15.95" customHeight="1">
      <c r="A83" s="110">
        <f>PROTO!A86</f>
        <v>15</v>
      </c>
      <c r="B83" s="470">
        <f>PROTO!B86</f>
        <v>0</v>
      </c>
      <c r="C83" s="470"/>
      <c r="D83" s="470"/>
      <c r="E83" s="470"/>
      <c r="F83" s="470"/>
      <c r="G83" s="470"/>
      <c r="H83" s="470"/>
      <c r="I83" s="470"/>
      <c r="J83" s="470"/>
      <c r="K83" s="480"/>
    </row>
    <row r="84" spans="1:11" ht="15.95" customHeight="1">
      <c r="A84" s="474" t="s">
        <v>92</v>
      </c>
      <c r="B84" s="475"/>
      <c r="C84" s="475"/>
      <c r="D84" s="475"/>
      <c r="E84" s="475"/>
      <c r="F84" s="475"/>
      <c r="G84" s="475"/>
      <c r="H84" s="475"/>
      <c r="I84" s="475"/>
      <c r="J84" s="475"/>
      <c r="K84" s="476"/>
    </row>
    <row r="85" spans="1:11" ht="15.95" customHeight="1">
      <c r="A85" s="110">
        <f>PROTO!A89</f>
        <v>16</v>
      </c>
      <c r="B85" s="470">
        <f>PROTO!B88</f>
        <v>0</v>
      </c>
      <c r="C85" s="470"/>
      <c r="D85" s="470"/>
      <c r="E85" s="470"/>
      <c r="F85" s="470"/>
      <c r="G85" s="470"/>
      <c r="H85" s="470"/>
      <c r="I85" s="470"/>
      <c r="J85" s="470"/>
      <c r="K85" s="480"/>
    </row>
    <row r="86" spans="1:11" ht="15.95" customHeight="1">
      <c r="A86" s="110">
        <f>PROTO!A90</f>
        <v>17</v>
      </c>
      <c r="B86" s="470">
        <f>PROTO!B89</f>
        <v>0</v>
      </c>
      <c r="C86" s="470"/>
      <c r="D86" s="470"/>
      <c r="E86" s="470"/>
      <c r="F86" s="470"/>
      <c r="G86" s="470"/>
      <c r="H86" s="470"/>
      <c r="I86" s="470"/>
      <c r="J86" s="470"/>
      <c r="K86" s="480"/>
    </row>
    <row r="87" spans="1:11" ht="15.95" customHeight="1">
      <c r="A87" s="110">
        <f>PROTO!A91</f>
        <v>18</v>
      </c>
      <c r="B87" s="470">
        <f>PROTO!B90</f>
        <v>0</v>
      </c>
      <c r="C87" s="470"/>
      <c r="D87" s="470"/>
      <c r="E87" s="470"/>
      <c r="F87" s="470"/>
      <c r="G87" s="470"/>
      <c r="H87" s="470"/>
      <c r="I87" s="470"/>
      <c r="J87" s="470"/>
      <c r="K87" s="480"/>
    </row>
    <row r="88" spans="1:11" ht="15.95" customHeight="1">
      <c r="A88" s="110">
        <f>PROTO!A92</f>
        <v>19</v>
      </c>
      <c r="B88" s="470">
        <f>PROTO!B91</f>
        <v>0</v>
      </c>
      <c r="C88" s="470"/>
      <c r="D88" s="470"/>
      <c r="E88" s="470"/>
      <c r="F88" s="470"/>
      <c r="G88" s="470"/>
      <c r="H88" s="470"/>
      <c r="I88" s="470"/>
      <c r="J88" s="470"/>
      <c r="K88" s="480"/>
    </row>
    <row r="89" spans="1:11" ht="15.95" customHeight="1">
      <c r="A89" s="110">
        <f>PROTO!A93</f>
        <v>20</v>
      </c>
      <c r="B89" s="470">
        <f>PROTO!B92</f>
        <v>0</v>
      </c>
      <c r="C89" s="470"/>
      <c r="D89" s="470"/>
      <c r="E89" s="470"/>
      <c r="F89" s="470"/>
      <c r="G89" s="470"/>
      <c r="H89" s="470"/>
      <c r="I89" s="470"/>
      <c r="J89" s="470"/>
      <c r="K89" s="480"/>
    </row>
    <row r="90" spans="1:11" ht="15.95" customHeight="1">
      <c r="A90" s="110">
        <f>PROTO!A94</f>
        <v>21</v>
      </c>
      <c r="B90" s="470">
        <f>PROTO!B93</f>
        <v>0</v>
      </c>
      <c r="C90" s="470"/>
      <c r="D90" s="470"/>
      <c r="E90" s="470"/>
      <c r="F90" s="470"/>
      <c r="G90" s="470"/>
      <c r="H90" s="470"/>
      <c r="I90" s="470"/>
      <c r="J90" s="470"/>
      <c r="K90" s="480"/>
    </row>
    <row r="91" spans="1:11" ht="15.95" customHeight="1">
      <c r="A91" s="110">
        <f>PROTO!A95</f>
        <v>22</v>
      </c>
      <c r="B91" s="470">
        <f>PROTO!B94</f>
        <v>0</v>
      </c>
      <c r="C91" s="470"/>
      <c r="D91" s="470"/>
      <c r="E91" s="470"/>
      <c r="F91" s="470"/>
      <c r="G91" s="470"/>
      <c r="H91" s="470"/>
      <c r="I91" s="470"/>
      <c r="J91" s="470"/>
      <c r="K91" s="480"/>
    </row>
    <row r="92" spans="1:11" ht="15.95" customHeight="1">
      <c r="A92" s="110">
        <f>PROTO!A96</f>
        <v>23</v>
      </c>
      <c r="B92" s="470">
        <f>PROTO!B95</f>
        <v>0</v>
      </c>
      <c r="C92" s="470"/>
      <c r="D92" s="470"/>
      <c r="E92" s="470"/>
      <c r="F92" s="470"/>
      <c r="G92" s="470"/>
      <c r="H92" s="470"/>
      <c r="I92" s="470"/>
      <c r="J92" s="470"/>
      <c r="K92" s="480"/>
    </row>
    <row r="93" spans="1:11" ht="15.95" customHeight="1">
      <c r="A93" s="110">
        <f>PROTO!A97</f>
        <v>24</v>
      </c>
      <c r="B93" s="470">
        <f>PROTO!B96</f>
        <v>0</v>
      </c>
      <c r="C93" s="470"/>
      <c r="D93" s="470"/>
      <c r="E93" s="470"/>
      <c r="F93" s="470"/>
      <c r="G93" s="470"/>
      <c r="H93" s="470"/>
      <c r="I93" s="470"/>
      <c r="J93" s="470"/>
      <c r="K93" s="480"/>
    </row>
    <row r="94" spans="1:11" ht="15.95" customHeight="1">
      <c r="A94" s="110">
        <f>PROTO!A98</f>
        <v>25</v>
      </c>
      <c r="B94" s="470">
        <f>PROTO!B97</f>
        <v>0</v>
      </c>
      <c r="C94" s="470"/>
      <c r="D94" s="470"/>
      <c r="E94" s="470"/>
      <c r="F94" s="470"/>
      <c r="G94" s="470"/>
      <c r="H94" s="470"/>
      <c r="I94" s="470"/>
      <c r="J94" s="470"/>
      <c r="K94" s="480"/>
    </row>
    <row r="95" spans="1:11" ht="15.95" customHeight="1">
      <c r="A95" s="110">
        <f>PROTO!A99</f>
        <v>26</v>
      </c>
      <c r="B95" s="470">
        <f>PROTO!B98</f>
        <v>0</v>
      </c>
      <c r="C95" s="470"/>
      <c r="D95" s="470"/>
      <c r="E95" s="470"/>
      <c r="F95" s="470"/>
      <c r="G95" s="470"/>
      <c r="H95" s="470"/>
      <c r="I95" s="470"/>
      <c r="J95" s="470"/>
      <c r="K95" s="480"/>
    </row>
    <row r="96" spans="1:11" ht="15.95" customHeight="1">
      <c r="A96" s="110">
        <f>PROTO!A100</f>
        <v>27</v>
      </c>
      <c r="B96" s="470">
        <f>PROTO!B99</f>
        <v>0</v>
      </c>
      <c r="C96" s="470"/>
      <c r="D96" s="470"/>
      <c r="E96" s="470"/>
      <c r="F96" s="470"/>
      <c r="G96" s="470"/>
      <c r="H96" s="470"/>
      <c r="I96" s="470"/>
      <c r="J96" s="470"/>
      <c r="K96" s="480"/>
    </row>
    <row r="97" spans="1:12" ht="15.95" customHeight="1">
      <c r="A97" s="110">
        <f>PROTO!A101</f>
        <v>28</v>
      </c>
      <c r="B97" s="470">
        <f>PROTO!B100</f>
        <v>0</v>
      </c>
      <c r="C97" s="470"/>
      <c r="D97" s="470"/>
      <c r="E97" s="470"/>
      <c r="F97" s="470"/>
      <c r="G97" s="470"/>
      <c r="H97" s="470"/>
      <c r="I97" s="470"/>
      <c r="J97" s="470"/>
      <c r="K97" s="480"/>
    </row>
    <row r="98" spans="1:12" ht="15.95" customHeight="1">
      <c r="A98" s="110">
        <f>PROTO!A102</f>
        <v>29</v>
      </c>
      <c r="B98" s="470">
        <f>PROTO!B101</f>
        <v>0</v>
      </c>
      <c r="C98" s="470"/>
      <c r="D98" s="470"/>
      <c r="E98" s="470"/>
      <c r="F98" s="470"/>
      <c r="G98" s="470"/>
      <c r="H98" s="470"/>
      <c r="I98" s="470"/>
      <c r="J98" s="470"/>
      <c r="K98" s="480"/>
    </row>
    <row r="99" spans="1:12" ht="15.95" customHeight="1">
      <c r="A99" s="110">
        <f>PROTO!A103</f>
        <v>30</v>
      </c>
      <c r="B99" s="470">
        <f>PROTO!B102</f>
        <v>0</v>
      </c>
      <c r="C99" s="470"/>
      <c r="D99" s="470"/>
      <c r="E99" s="470"/>
      <c r="F99" s="470"/>
      <c r="G99" s="470"/>
      <c r="H99" s="470"/>
      <c r="I99" s="470"/>
      <c r="J99" s="470"/>
      <c r="K99" s="480"/>
    </row>
    <row r="100" spans="1:12" ht="15.95" customHeight="1" thickBot="1">
      <c r="A100" s="481" t="s">
        <v>102</v>
      </c>
      <c r="B100" s="482"/>
      <c r="C100" s="500">
        <f>PROTO!C107</f>
        <v>0</v>
      </c>
      <c r="D100" s="500"/>
      <c r="E100" s="500"/>
      <c r="F100" s="500"/>
      <c r="G100" s="500"/>
      <c r="H100" s="500"/>
      <c r="I100" s="500"/>
      <c r="J100" s="500"/>
      <c r="K100" s="501"/>
    </row>
    <row r="101" spans="1:12" ht="6.95" customHeight="1" thickBot="1">
      <c r="A101" s="10"/>
      <c r="B101" s="46"/>
      <c r="C101" s="47"/>
      <c r="D101" s="49"/>
      <c r="E101" s="49"/>
      <c r="F101" s="48"/>
      <c r="G101" s="49"/>
      <c r="H101" s="49"/>
      <c r="I101" s="49"/>
      <c r="J101" s="49"/>
      <c r="K101" s="49"/>
    </row>
    <row r="102" spans="1:12">
      <c r="A102" s="404" t="s">
        <v>88</v>
      </c>
      <c r="B102" s="405"/>
      <c r="C102" s="405"/>
      <c r="D102" s="405"/>
      <c r="E102" s="405"/>
      <c r="F102" s="405"/>
      <c r="G102" s="405"/>
      <c r="H102" s="405"/>
      <c r="I102" s="405"/>
      <c r="J102" s="405"/>
      <c r="K102" s="405"/>
    </row>
    <row r="103" spans="1:12" ht="15.75" thickBot="1">
      <c r="A103" s="406"/>
      <c r="B103" s="407"/>
      <c r="C103" s="407"/>
      <c r="D103" s="407"/>
      <c r="E103" s="407"/>
      <c r="F103" s="407"/>
      <c r="G103" s="407"/>
      <c r="H103" s="407"/>
      <c r="I103" s="407"/>
      <c r="J103" s="407"/>
      <c r="K103" s="407"/>
    </row>
    <row r="104" spans="1:12" ht="408" customHeight="1">
      <c r="A104" s="502"/>
      <c r="B104" s="503"/>
      <c r="C104" s="503"/>
      <c r="D104" s="503"/>
      <c r="E104" s="503"/>
      <c r="F104" s="503"/>
      <c r="G104" s="503"/>
      <c r="H104" s="503"/>
      <c r="I104" s="503"/>
      <c r="J104" s="503"/>
      <c r="K104" s="503"/>
    </row>
    <row r="105" spans="1:12" ht="408" customHeight="1" thickBot="1">
      <c r="A105" s="410"/>
      <c r="B105" s="411"/>
      <c r="C105" s="411"/>
      <c r="D105" s="411"/>
      <c r="E105" s="411"/>
      <c r="F105" s="411"/>
      <c r="G105" s="411"/>
      <c r="H105" s="411"/>
      <c r="I105" s="411"/>
      <c r="J105" s="411"/>
      <c r="K105" s="411"/>
    </row>
    <row r="106" spans="1:12">
      <c r="A106" s="504" t="s">
        <v>89</v>
      </c>
      <c r="B106" s="505"/>
      <c r="C106" s="505"/>
      <c r="D106" s="505"/>
      <c r="E106" s="505"/>
      <c r="F106" s="505"/>
      <c r="G106" s="505"/>
      <c r="H106" s="505"/>
      <c r="I106" s="505"/>
      <c r="J106" s="505"/>
      <c r="K106" s="506"/>
    </row>
    <row r="107" spans="1:12" ht="15.75" thickBot="1">
      <c r="A107" s="507"/>
      <c r="B107" s="508"/>
      <c r="C107" s="508"/>
      <c r="D107" s="508"/>
      <c r="E107" s="508"/>
      <c r="F107" s="508"/>
      <c r="G107" s="508"/>
      <c r="H107" s="508"/>
      <c r="I107" s="508"/>
      <c r="J107" s="508"/>
      <c r="K107" s="509"/>
      <c r="L107" s="3"/>
    </row>
    <row r="108" spans="1:12">
      <c r="A108" s="132">
        <v>1</v>
      </c>
      <c r="B108" s="471" t="s">
        <v>1022</v>
      </c>
      <c r="C108" s="471"/>
      <c r="D108" s="471"/>
      <c r="E108" s="471"/>
      <c r="F108" s="471"/>
      <c r="G108" s="471"/>
      <c r="H108" s="471"/>
      <c r="I108" s="471"/>
      <c r="J108" s="471"/>
      <c r="K108" s="471"/>
      <c r="L108" s="3"/>
    </row>
    <row r="109" spans="1:12">
      <c r="A109" s="111">
        <v>2</v>
      </c>
      <c r="B109" s="401"/>
      <c r="C109" s="402"/>
      <c r="D109" s="402"/>
      <c r="E109" s="402"/>
      <c r="F109" s="402"/>
      <c r="G109" s="402"/>
      <c r="H109" s="402"/>
      <c r="I109" s="402"/>
      <c r="J109" s="402"/>
      <c r="K109" s="403"/>
      <c r="L109" s="3"/>
    </row>
    <row r="110" spans="1:12">
      <c r="A110" s="111">
        <v>3</v>
      </c>
      <c r="B110" s="470"/>
      <c r="C110" s="470"/>
      <c r="D110" s="470"/>
      <c r="E110" s="470"/>
      <c r="F110" s="470"/>
      <c r="G110" s="470"/>
      <c r="H110" s="470"/>
      <c r="I110" s="470"/>
      <c r="J110" s="470"/>
      <c r="K110" s="470"/>
      <c r="L110" s="3"/>
    </row>
    <row r="111" spans="1:12">
      <c r="A111" s="111">
        <v>4</v>
      </c>
      <c r="B111" s="470"/>
      <c r="C111" s="470"/>
      <c r="D111" s="470"/>
      <c r="E111" s="470"/>
      <c r="F111" s="470"/>
      <c r="G111" s="470"/>
      <c r="H111" s="470"/>
      <c r="I111" s="470"/>
      <c r="J111" s="470"/>
      <c r="K111" s="470"/>
      <c r="L111" s="3"/>
    </row>
    <row r="112" spans="1:12">
      <c r="A112" s="111">
        <v>5</v>
      </c>
      <c r="B112" s="471"/>
      <c r="C112" s="471"/>
      <c r="D112" s="471"/>
      <c r="E112" s="471"/>
      <c r="F112" s="471"/>
      <c r="G112" s="471"/>
      <c r="H112" s="471"/>
      <c r="I112" s="471"/>
      <c r="J112" s="471"/>
      <c r="K112" s="471"/>
      <c r="L112" s="3"/>
    </row>
    <row r="113" spans="1:12">
      <c r="A113" s="111">
        <v>6</v>
      </c>
      <c r="B113" s="470"/>
      <c r="C113" s="470"/>
      <c r="D113" s="470"/>
      <c r="E113" s="470"/>
      <c r="F113" s="470"/>
      <c r="G113" s="470"/>
      <c r="H113" s="470"/>
      <c r="I113" s="470"/>
      <c r="J113" s="470"/>
      <c r="K113" s="470"/>
      <c r="L113" s="3"/>
    </row>
    <row r="114" spans="1:12">
      <c r="A114" s="111">
        <v>7</v>
      </c>
      <c r="B114" s="470"/>
      <c r="C114" s="470"/>
      <c r="D114" s="470"/>
      <c r="E114" s="470"/>
      <c r="F114" s="470"/>
      <c r="G114" s="470"/>
      <c r="H114" s="470"/>
      <c r="I114" s="470"/>
      <c r="J114" s="470"/>
      <c r="K114" s="470"/>
      <c r="L114" s="3"/>
    </row>
    <row r="115" spans="1:12">
      <c r="A115" s="111">
        <v>8</v>
      </c>
      <c r="B115" s="470"/>
      <c r="C115" s="470"/>
      <c r="D115" s="470"/>
      <c r="E115" s="470"/>
      <c r="F115" s="470"/>
      <c r="G115" s="470"/>
      <c r="H115" s="470"/>
      <c r="I115" s="470"/>
      <c r="J115" s="470"/>
      <c r="K115" s="470"/>
      <c r="L115" s="3"/>
    </row>
    <row r="116" spans="1:12">
      <c r="A116" s="111">
        <v>9</v>
      </c>
      <c r="B116" s="470"/>
      <c r="C116" s="470"/>
      <c r="D116" s="470"/>
      <c r="E116" s="470"/>
      <c r="F116" s="470"/>
      <c r="G116" s="470"/>
      <c r="H116" s="470"/>
      <c r="I116" s="470"/>
      <c r="J116" s="470"/>
      <c r="K116" s="470"/>
      <c r="L116" s="3"/>
    </row>
    <row r="117" spans="1:12">
      <c r="A117" s="111">
        <v>10</v>
      </c>
      <c r="B117" s="470"/>
      <c r="C117" s="470"/>
      <c r="D117" s="470"/>
      <c r="E117" s="470"/>
      <c r="F117" s="470"/>
      <c r="G117" s="470"/>
      <c r="H117" s="470"/>
      <c r="I117" s="470"/>
      <c r="J117" s="470"/>
      <c r="K117" s="470"/>
      <c r="L117" s="3"/>
    </row>
    <row r="118" spans="1:12">
      <c r="A118" s="111">
        <v>11</v>
      </c>
      <c r="B118" s="470"/>
      <c r="C118" s="470"/>
      <c r="D118" s="470"/>
      <c r="E118" s="470"/>
      <c r="F118" s="470"/>
      <c r="G118" s="470"/>
      <c r="H118" s="470"/>
      <c r="I118" s="470"/>
      <c r="J118" s="470"/>
      <c r="K118" s="470"/>
      <c r="L118" s="3"/>
    </row>
    <row r="119" spans="1:12">
      <c r="A119" s="111">
        <v>12</v>
      </c>
      <c r="B119" s="470"/>
      <c r="C119" s="470"/>
      <c r="D119" s="470"/>
      <c r="E119" s="470"/>
      <c r="F119" s="470"/>
      <c r="G119" s="470"/>
      <c r="H119" s="470"/>
      <c r="I119" s="470"/>
      <c r="J119" s="470"/>
      <c r="K119" s="470"/>
      <c r="L119" s="3"/>
    </row>
    <row r="120" spans="1:12">
      <c r="A120" s="111">
        <v>13</v>
      </c>
      <c r="B120" s="470"/>
      <c r="C120" s="470"/>
      <c r="D120" s="470"/>
      <c r="E120" s="470"/>
      <c r="F120" s="470"/>
      <c r="G120" s="470"/>
      <c r="H120" s="470"/>
      <c r="I120" s="470"/>
      <c r="J120" s="470"/>
      <c r="K120" s="470"/>
      <c r="L120" s="3"/>
    </row>
    <row r="121" spans="1:12">
      <c r="A121" s="111">
        <v>14</v>
      </c>
      <c r="B121" s="470"/>
      <c r="C121" s="470"/>
      <c r="D121" s="470"/>
      <c r="E121" s="470"/>
      <c r="F121" s="470"/>
      <c r="G121" s="470"/>
      <c r="H121" s="470"/>
      <c r="I121" s="470"/>
      <c r="J121" s="470"/>
      <c r="K121" s="470"/>
    </row>
    <row r="122" spans="1:12" ht="15.75" thickBot="1">
      <c r="A122" s="133">
        <v>15</v>
      </c>
      <c r="B122" s="471"/>
      <c r="C122" s="471"/>
      <c r="D122" s="471"/>
      <c r="E122" s="471"/>
      <c r="F122" s="471"/>
      <c r="G122" s="471"/>
      <c r="H122" s="471"/>
      <c r="I122" s="471"/>
      <c r="J122" s="471"/>
      <c r="K122" s="471"/>
      <c r="L122" t="s">
        <v>91</v>
      </c>
    </row>
    <row r="123" spans="1:12">
      <c r="A123" s="463" t="s">
        <v>92</v>
      </c>
      <c r="B123" s="464"/>
      <c r="C123" s="464"/>
      <c r="D123" s="464"/>
      <c r="E123" s="464"/>
      <c r="F123" s="464"/>
      <c r="G123" s="464"/>
      <c r="H123" s="464"/>
      <c r="I123" s="464"/>
      <c r="J123" s="464"/>
      <c r="K123" s="465"/>
    </row>
    <row r="124" spans="1:12" ht="15.75" thickBot="1">
      <c r="A124" s="427"/>
      <c r="B124" s="428"/>
      <c r="C124" s="428"/>
      <c r="D124" s="428"/>
      <c r="E124" s="428"/>
      <c r="F124" s="428"/>
      <c r="G124" s="428"/>
      <c r="H124" s="428"/>
      <c r="I124" s="428"/>
      <c r="J124" s="428"/>
      <c r="K124" s="466"/>
    </row>
    <row r="125" spans="1:12">
      <c r="A125" s="111">
        <v>16</v>
      </c>
      <c r="B125" s="467"/>
      <c r="C125" s="468"/>
      <c r="D125" s="468"/>
      <c r="E125" s="468"/>
      <c r="F125" s="468"/>
      <c r="G125" s="468"/>
      <c r="H125" s="468"/>
      <c r="I125" s="468"/>
      <c r="J125" s="468"/>
      <c r="K125" s="469"/>
    </row>
    <row r="126" spans="1:12">
      <c r="A126" s="111">
        <v>17</v>
      </c>
      <c r="B126" s="401"/>
      <c r="C126" s="402"/>
      <c r="D126" s="402"/>
      <c r="E126" s="402"/>
      <c r="F126" s="402"/>
      <c r="G126" s="402"/>
      <c r="H126" s="402"/>
      <c r="I126" s="402"/>
      <c r="J126" s="402"/>
      <c r="K126" s="403"/>
    </row>
    <row r="127" spans="1:12">
      <c r="A127" s="111">
        <v>18</v>
      </c>
      <c r="B127" s="401"/>
      <c r="C127" s="402"/>
      <c r="D127" s="402"/>
      <c r="E127" s="402"/>
      <c r="F127" s="402"/>
      <c r="G127" s="402"/>
      <c r="H127" s="402"/>
      <c r="I127" s="402"/>
      <c r="J127" s="402"/>
      <c r="K127" s="403"/>
    </row>
    <row r="128" spans="1:12">
      <c r="A128" s="111">
        <v>19</v>
      </c>
      <c r="B128" s="401"/>
      <c r="C128" s="402"/>
      <c r="D128" s="402"/>
      <c r="E128" s="402"/>
      <c r="F128" s="402"/>
      <c r="G128" s="402"/>
      <c r="H128" s="402"/>
      <c r="I128" s="402"/>
      <c r="J128" s="402"/>
      <c r="K128" s="403"/>
    </row>
    <row r="129" spans="1:12">
      <c r="A129" s="111">
        <v>20</v>
      </c>
      <c r="B129" s="401"/>
      <c r="C129" s="402"/>
      <c r="D129" s="402"/>
      <c r="E129" s="402"/>
      <c r="F129" s="402"/>
      <c r="G129" s="402"/>
      <c r="H129" s="402"/>
      <c r="I129" s="402"/>
      <c r="J129" s="402"/>
      <c r="K129" s="403"/>
    </row>
    <row r="130" spans="1:12">
      <c r="A130" s="111">
        <v>21</v>
      </c>
      <c r="B130" s="401"/>
      <c r="C130" s="402"/>
      <c r="D130" s="402"/>
      <c r="E130" s="402"/>
      <c r="F130" s="402"/>
      <c r="G130" s="402"/>
      <c r="H130" s="402"/>
      <c r="I130" s="402"/>
      <c r="J130" s="402"/>
      <c r="K130" s="403"/>
    </row>
    <row r="131" spans="1:12">
      <c r="A131" s="111">
        <v>22</v>
      </c>
      <c r="B131" s="401"/>
      <c r="C131" s="402"/>
      <c r="D131" s="402"/>
      <c r="E131" s="402"/>
      <c r="F131" s="402"/>
      <c r="G131" s="402"/>
      <c r="H131" s="402"/>
      <c r="I131" s="402"/>
      <c r="J131" s="402"/>
      <c r="K131" s="403"/>
    </row>
    <row r="132" spans="1:12">
      <c r="A132" s="111">
        <v>23</v>
      </c>
      <c r="B132" s="401"/>
      <c r="C132" s="402"/>
      <c r="D132" s="402"/>
      <c r="E132" s="402"/>
      <c r="F132" s="402"/>
      <c r="G132" s="402"/>
      <c r="H132" s="402"/>
      <c r="I132" s="402"/>
      <c r="J132" s="402"/>
      <c r="K132" s="403"/>
    </row>
    <row r="133" spans="1:12">
      <c r="A133" s="111">
        <v>24</v>
      </c>
      <c r="B133" s="401"/>
      <c r="C133" s="402"/>
      <c r="D133" s="402"/>
      <c r="E133" s="402"/>
      <c r="F133" s="402"/>
      <c r="G133" s="402"/>
      <c r="H133" s="402"/>
      <c r="I133" s="402"/>
      <c r="J133" s="402"/>
      <c r="K133" s="403"/>
    </row>
    <row r="134" spans="1:12">
      <c r="A134" s="111">
        <v>25</v>
      </c>
      <c r="B134" s="401"/>
      <c r="C134" s="402"/>
      <c r="D134" s="402"/>
      <c r="E134" s="402"/>
      <c r="F134" s="402"/>
      <c r="G134" s="402"/>
      <c r="H134" s="402"/>
      <c r="I134" s="402"/>
      <c r="J134" s="402"/>
      <c r="K134" s="403"/>
    </row>
    <row r="135" spans="1:12">
      <c r="A135" s="111">
        <v>26</v>
      </c>
      <c r="B135" s="401"/>
      <c r="C135" s="402"/>
      <c r="D135" s="402"/>
      <c r="E135" s="402"/>
      <c r="F135" s="402"/>
      <c r="G135" s="402"/>
      <c r="H135" s="402"/>
      <c r="I135" s="402"/>
      <c r="J135" s="402"/>
      <c r="K135" s="403"/>
    </row>
    <row r="136" spans="1:12">
      <c r="A136" s="111">
        <v>27</v>
      </c>
      <c r="B136" s="401"/>
      <c r="C136" s="402"/>
      <c r="D136" s="402"/>
      <c r="E136" s="402"/>
      <c r="F136" s="402"/>
      <c r="G136" s="402"/>
      <c r="H136" s="402"/>
      <c r="I136" s="402"/>
      <c r="J136" s="402"/>
      <c r="K136" s="403"/>
    </row>
    <row r="137" spans="1:12">
      <c r="A137" s="111">
        <v>28</v>
      </c>
      <c r="B137" s="401"/>
      <c r="C137" s="402"/>
      <c r="D137" s="402"/>
      <c r="E137" s="402"/>
      <c r="F137" s="402"/>
      <c r="G137" s="402"/>
      <c r="H137" s="402"/>
      <c r="I137" s="402"/>
      <c r="J137" s="402"/>
      <c r="K137" s="403"/>
    </row>
    <row r="138" spans="1:12">
      <c r="A138" s="111">
        <v>29</v>
      </c>
      <c r="B138" s="401"/>
      <c r="C138" s="402"/>
      <c r="D138" s="402"/>
      <c r="E138" s="402"/>
      <c r="F138" s="402"/>
      <c r="G138" s="402"/>
      <c r="H138" s="402"/>
      <c r="I138" s="402"/>
      <c r="J138" s="402"/>
      <c r="K138" s="403"/>
    </row>
    <row r="139" spans="1:12" ht="15.75" thickBot="1">
      <c r="A139" s="133">
        <v>30</v>
      </c>
      <c r="B139" s="416"/>
      <c r="C139" s="417"/>
      <c r="D139" s="417"/>
      <c r="E139" s="417"/>
      <c r="F139" s="417"/>
      <c r="G139" s="417"/>
      <c r="H139" s="417"/>
      <c r="I139" s="417"/>
      <c r="J139" s="417"/>
      <c r="K139" s="418"/>
      <c r="L139" t="s">
        <v>91</v>
      </c>
    </row>
    <row r="140" spans="1:12" ht="15.75">
      <c r="A140" s="421" t="s">
        <v>93</v>
      </c>
      <c r="B140" s="422"/>
      <c r="C140" s="423"/>
      <c r="D140" s="423"/>
      <c r="E140" s="423"/>
      <c r="F140" s="423"/>
      <c r="G140" s="423"/>
      <c r="H140" s="423"/>
      <c r="I140" s="423"/>
      <c r="J140" s="423"/>
      <c r="K140" s="424"/>
    </row>
    <row r="141" spans="1:12" ht="15.75">
      <c r="A141" s="412" t="s">
        <v>94</v>
      </c>
      <c r="B141" s="413"/>
      <c r="C141" s="414"/>
      <c r="D141" s="414"/>
      <c r="E141" s="414"/>
      <c r="F141" s="414"/>
      <c r="G141" s="414"/>
      <c r="H141" s="414"/>
      <c r="I141" s="414"/>
      <c r="J141" s="414"/>
      <c r="K141" s="415"/>
    </row>
    <row r="142" spans="1:12" ht="15.75">
      <c r="A142" s="412" t="s">
        <v>95</v>
      </c>
      <c r="B142" s="413"/>
      <c r="C142" s="414"/>
      <c r="D142" s="414"/>
      <c r="E142" s="414"/>
      <c r="F142" s="414"/>
      <c r="G142" s="414"/>
      <c r="H142" s="414"/>
      <c r="I142" s="414"/>
      <c r="J142" s="414"/>
      <c r="K142" s="415"/>
    </row>
    <row r="143" spans="1:12" ht="16.5" thickBot="1">
      <c r="A143" s="397" t="s">
        <v>96</v>
      </c>
      <c r="B143" s="398"/>
      <c r="C143" s="399"/>
      <c r="D143" s="399"/>
      <c r="E143" s="399"/>
      <c r="F143" s="399"/>
      <c r="G143" s="399"/>
      <c r="H143" s="399"/>
      <c r="I143" s="399"/>
      <c r="J143" s="399"/>
      <c r="K143" s="400"/>
    </row>
  </sheetData>
  <mergeCells count="101">
    <mergeCell ref="A143:B143"/>
    <mergeCell ref="C140:K140"/>
    <mergeCell ref="C141:K141"/>
    <mergeCell ref="C142:K142"/>
    <mergeCell ref="C143:K143"/>
    <mergeCell ref="A140:B140"/>
    <mergeCell ref="A141:B141"/>
    <mergeCell ref="A142:B142"/>
    <mergeCell ref="B131:K131"/>
    <mergeCell ref="B132:K132"/>
    <mergeCell ref="B133:K133"/>
    <mergeCell ref="B134:K134"/>
    <mergeCell ref="B135:K135"/>
    <mergeCell ref="B126:K126"/>
    <mergeCell ref="B127:K127"/>
    <mergeCell ref="B128:K128"/>
    <mergeCell ref="B129:K129"/>
    <mergeCell ref="B130:K130"/>
    <mergeCell ref="B136:K136"/>
    <mergeCell ref="B137:K137"/>
    <mergeCell ref="B138:K138"/>
    <mergeCell ref="B139:K139"/>
    <mergeCell ref="B118:K118"/>
    <mergeCell ref="B119:K119"/>
    <mergeCell ref="B120:K120"/>
    <mergeCell ref="B121:K121"/>
    <mergeCell ref="B122:K122"/>
    <mergeCell ref="B113:K113"/>
    <mergeCell ref="B114:K114"/>
    <mergeCell ref="B115:K115"/>
    <mergeCell ref="B116:K116"/>
    <mergeCell ref="B117:K117"/>
    <mergeCell ref="C100:K100"/>
    <mergeCell ref="B108:K108"/>
    <mergeCell ref="B82:K82"/>
    <mergeCell ref="B81:K81"/>
    <mergeCell ref="B85:K85"/>
    <mergeCell ref="B86:K86"/>
    <mergeCell ref="B87:K87"/>
    <mergeCell ref="A102:K103"/>
    <mergeCell ref="B88:K88"/>
    <mergeCell ref="B89:K89"/>
    <mergeCell ref="B90:K90"/>
    <mergeCell ref="B91:K91"/>
    <mergeCell ref="B92:K92"/>
    <mergeCell ref="B93:K93"/>
    <mergeCell ref="B94:K94"/>
    <mergeCell ref="B95:K95"/>
    <mergeCell ref="B96:K96"/>
    <mergeCell ref="B97:K97"/>
    <mergeCell ref="B98:K98"/>
    <mergeCell ref="A104:K105"/>
    <mergeCell ref="A106:K107"/>
    <mergeCell ref="D2:I2"/>
    <mergeCell ref="D3:I3"/>
    <mergeCell ref="B78:K78"/>
    <mergeCell ref="B79:K79"/>
    <mergeCell ref="B80:K80"/>
    <mergeCell ref="A61:K61"/>
    <mergeCell ref="A62:K62"/>
    <mergeCell ref="A63:K63"/>
    <mergeCell ref="A64:K64"/>
    <mergeCell ref="A65:K65"/>
    <mergeCell ref="A66:K67"/>
    <mergeCell ref="J2:K6"/>
    <mergeCell ref="B69:K69"/>
    <mergeCell ref="B70:K70"/>
    <mergeCell ref="B71:K71"/>
    <mergeCell ref="I7:I8"/>
    <mergeCell ref="A7:B7"/>
    <mergeCell ref="C7:C8"/>
    <mergeCell ref="J7:J8"/>
    <mergeCell ref="K7:K8"/>
    <mergeCell ref="D7:D8"/>
    <mergeCell ref="E7:E8"/>
    <mergeCell ref="F7:F8"/>
    <mergeCell ref="G7:G8"/>
    <mergeCell ref="A123:K124"/>
    <mergeCell ref="B125:K125"/>
    <mergeCell ref="B109:K109"/>
    <mergeCell ref="B110:K110"/>
    <mergeCell ref="B111:K111"/>
    <mergeCell ref="B112:K112"/>
    <mergeCell ref="D4:F4"/>
    <mergeCell ref="D5:F5"/>
    <mergeCell ref="D6:F6"/>
    <mergeCell ref="H4:I4"/>
    <mergeCell ref="H5:I5"/>
    <mergeCell ref="H6:I6"/>
    <mergeCell ref="H7:H8"/>
    <mergeCell ref="A84:K84"/>
    <mergeCell ref="A68:K68"/>
    <mergeCell ref="B77:K77"/>
    <mergeCell ref="B83:K83"/>
    <mergeCell ref="B73:K73"/>
    <mergeCell ref="B74:K74"/>
    <mergeCell ref="B75:K75"/>
    <mergeCell ref="B76:K76"/>
    <mergeCell ref="B72:K72"/>
    <mergeCell ref="B99:K99"/>
    <mergeCell ref="A100:B100"/>
  </mergeCells>
  <conditionalFormatting sqref="H6:I6">
    <cfRule type="containsText" dxfId="28" priority="1" operator="containsText" text="REJECTED">
      <formula>NOT(ISERROR(SEARCH("REJECTED",H6)))</formula>
    </cfRule>
    <cfRule type="containsText" dxfId="27" priority="2" operator="containsText" text="APPROVED">
      <formula>NOT(ISERROR(SEARCH("APPROVED",H6)))</formula>
    </cfRule>
    <cfRule type="containsText" dxfId="26" priority="3" operator="containsText" text="PENDING">
      <formula>NOT(ISERROR(SEARCH("PENDING",H6)))</formula>
    </cfRule>
    <cfRule type="containsText" dxfId="25" priority="4" operator="containsText" text="COM-APRVD">
      <formula>NOT(ISERROR(SEARCH("COM-APRVD",H6)))</formula>
    </cfRule>
  </conditionalFormatting>
  <dataValidations count="1">
    <dataValidation allowBlank="1" showInputMessage="1" showErrorMessage="1" sqref="G4:H4 D4" xr:uid="{49686D3E-A712-FD4C-A8A7-D10AB1869D1A}"/>
  </dataValidations>
  <pageMargins left="0.25" right="0.25" top="0.75" bottom="0.75" header="0.3" footer="0.3"/>
  <pageSetup paperSize="9" scale="1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42C6F0A-97CB-2D4B-9834-F5BC07D8A306}">
          <x14:formula1>
            <xm:f>'COMMENTS LIST'!$B$2:$B$5</xm:f>
          </x14:formula1>
          <xm:sqref>H6:I6 C140</xm:sqref>
        </x14:dataValidation>
        <x14:dataValidation type="list" allowBlank="1" showInputMessage="1" showErrorMessage="1" xr:uid="{9387E7A4-E052-1042-8182-913E03F7195C}">
          <x14:formula1>
            <xm:f>'COMMENTS LIST'!$A$2:$A$139</xm:f>
          </x14:formula1>
          <xm:sqref>B125:B138 B109:B111 B113:B121</xm:sqref>
        </x14:dataValidation>
        <x14:dataValidation type="list" allowBlank="1" showInputMessage="1" showErrorMessage="1" xr:uid="{F92479FA-E44B-BB45-B9DC-B72227B866C1}">
          <x14:formula1>
            <xm:f>'COMMENTS LIST'!$C$2:$C$20</xm:f>
          </x14:formula1>
          <xm:sqref>C141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950C-B831-4044-A533-2AED9E8EBD30}">
  <sheetPr codeName="Sheet10">
    <tabColor theme="9" tint="0.59999389629810485"/>
    <pageSetUpPr fitToPage="1"/>
  </sheetPr>
  <dimension ref="A1:V147"/>
  <sheetViews>
    <sheetView showGridLines="0" view="pageBreakPreview" topLeftCell="B1" zoomScaleNormal="80" zoomScaleSheetLayoutView="100" workbookViewId="0">
      <selection activeCell="D9" sqref="D9"/>
    </sheetView>
  </sheetViews>
  <sheetFormatPr defaultColWidth="8.85546875" defaultRowHeight="15"/>
  <cols>
    <col min="1" max="1" width="13.140625" customWidth="1"/>
    <col min="2" max="2" width="78.85546875" customWidth="1"/>
    <col min="3" max="3" width="14" customWidth="1"/>
    <col min="4" max="4" width="12" customWidth="1"/>
    <col min="5" max="6" width="11.85546875" customWidth="1"/>
    <col min="7" max="7" width="19.140625" customWidth="1"/>
    <col min="8" max="8" width="12" customWidth="1"/>
    <col min="9" max="10" width="11.85546875" customWidth="1"/>
    <col min="11" max="11" width="19.140625" customWidth="1"/>
    <col min="12" max="12" width="12" customWidth="1"/>
    <col min="13" max="13" width="11.85546875" customWidth="1"/>
    <col min="14" max="15" width="50.7109375" customWidth="1"/>
    <col min="16" max="16" width="11.85546875" customWidth="1"/>
    <col min="19" max="19" width="8.28515625" customWidth="1"/>
  </cols>
  <sheetData>
    <row r="1" spans="1:22" ht="9.9499999999999993" customHeight="1" thickBot="1">
      <c r="A1" s="9"/>
      <c r="B1" s="9"/>
      <c r="C1" s="9"/>
      <c r="D1" s="9"/>
      <c r="E1" s="9"/>
      <c r="F1" s="9"/>
      <c r="G1" s="9"/>
      <c r="H1" s="9"/>
      <c r="I1" s="9"/>
      <c r="J1" s="9"/>
      <c r="K1" s="9"/>
      <c r="L1" s="9"/>
      <c r="M1" s="9"/>
      <c r="N1" s="9"/>
      <c r="O1" s="9"/>
      <c r="P1" s="9"/>
    </row>
    <row r="2" spans="1:22" ht="38.1" customHeight="1" thickBot="1">
      <c r="A2" s="136" t="s">
        <v>1</v>
      </c>
      <c r="B2" s="137" t="str">
        <f>'SIZE SPEC'!C2</f>
        <v>LS RETRO FOOTBALL TOP</v>
      </c>
      <c r="C2" s="136" t="s">
        <v>68</v>
      </c>
      <c r="D2" s="510" t="s">
        <v>103</v>
      </c>
      <c r="E2" s="511"/>
      <c r="F2" s="511"/>
      <c r="G2" s="511"/>
      <c r="H2" s="511"/>
      <c r="I2" s="511"/>
      <c r="J2" s="166" t="s">
        <v>104</v>
      </c>
      <c r="K2" s="528"/>
      <c r="L2" s="528"/>
      <c r="M2" s="529"/>
      <c r="N2" s="302"/>
      <c r="O2" s="302"/>
      <c r="P2" s="50"/>
    </row>
    <row r="3" spans="1:22" ht="15" customHeight="1" thickBot="1">
      <c r="A3" s="117" t="s">
        <v>3</v>
      </c>
      <c r="B3" s="118">
        <v>0</v>
      </c>
      <c r="C3" s="119" t="s">
        <v>70</v>
      </c>
      <c r="D3" s="512"/>
      <c r="E3" s="513"/>
      <c r="F3" s="513"/>
      <c r="G3" s="513"/>
      <c r="H3" s="513"/>
      <c r="I3" s="513"/>
      <c r="J3" s="526" t="s">
        <v>105</v>
      </c>
      <c r="K3" s="164" t="s">
        <v>106</v>
      </c>
      <c r="L3" s="530"/>
      <c r="M3" s="531"/>
      <c r="N3" s="326"/>
      <c r="O3" s="326"/>
      <c r="P3" s="50"/>
    </row>
    <row r="4" spans="1:22" ht="15" customHeight="1" thickBot="1">
      <c r="A4" s="117" t="s">
        <v>71</v>
      </c>
      <c r="B4" s="118">
        <v>0</v>
      </c>
      <c r="C4" s="119" t="s">
        <v>2</v>
      </c>
      <c r="D4" s="514">
        <v>0</v>
      </c>
      <c r="E4" s="515"/>
      <c r="F4" s="516"/>
      <c r="G4" s="120" t="s">
        <v>107</v>
      </c>
      <c r="H4" s="517"/>
      <c r="I4" s="518"/>
      <c r="J4" s="527"/>
      <c r="K4" s="165" t="s">
        <v>108</v>
      </c>
      <c r="L4" s="532"/>
      <c r="M4" s="533"/>
      <c r="N4" s="326"/>
      <c r="O4" s="326"/>
      <c r="P4" s="50"/>
    </row>
    <row r="5" spans="1:22" ht="15" customHeight="1">
      <c r="A5" s="117" t="s">
        <v>48</v>
      </c>
      <c r="B5" s="118">
        <v>0</v>
      </c>
      <c r="C5" s="119" t="s">
        <v>73</v>
      </c>
      <c r="D5" s="519"/>
      <c r="E5" s="520"/>
      <c r="F5" s="521"/>
      <c r="G5" s="119" t="s">
        <v>4</v>
      </c>
      <c r="H5" s="514">
        <v>0</v>
      </c>
      <c r="I5" s="515"/>
      <c r="J5" s="534"/>
      <c r="K5" s="535"/>
      <c r="L5" s="535"/>
      <c r="M5" s="536"/>
      <c r="N5" s="326"/>
      <c r="O5" s="326"/>
      <c r="P5" s="50"/>
    </row>
    <row r="6" spans="1:22" ht="15.95" customHeight="1" thickBot="1">
      <c r="A6" s="121" t="s">
        <v>46</v>
      </c>
      <c r="B6" s="122"/>
      <c r="C6" s="123" t="s">
        <v>74</v>
      </c>
      <c r="D6" s="522"/>
      <c r="E6" s="523"/>
      <c r="F6" s="524"/>
      <c r="G6" s="123" t="s">
        <v>75</v>
      </c>
      <c r="H6" s="383"/>
      <c r="I6" s="525"/>
      <c r="J6" s="537"/>
      <c r="K6" s="538"/>
      <c r="L6" s="538"/>
      <c r="M6" s="539"/>
      <c r="N6" s="305"/>
      <c r="O6" s="305"/>
      <c r="P6" s="50"/>
    </row>
    <row r="7" spans="1:22" ht="15" customHeight="1" thickBot="1">
      <c r="A7" s="542" t="s">
        <v>76</v>
      </c>
      <c r="B7" s="543"/>
      <c r="C7" s="493" t="s">
        <v>77</v>
      </c>
      <c r="D7" s="544" t="s">
        <v>57</v>
      </c>
      <c r="E7" s="497" t="s">
        <v>78</v>
      </c>
      <c r="F7" s="498" t="s">
        <v>79</v>
      </c>
      <c r="G7" s="499" t="s">
        <v>80</v>
      </c>
      <c r="H7" s="391" t="s">
        <v>58</v>
      </c>
      <c r="I7" s="497" t="s">
        <v>78</v>
      </c>
      <c r="J7" s="498" t="s">
        <v>79</v>
      </c>
      <c r="K7" s="499" t="s">
        <v>80</v>
      </c>
      <c r="L7" s="472" t="s">
        <v>109</v>
      </c>
      <c r="M7" s="491" t="s">
        <v>82</v>
      </c>
      <c r="N7" s="494" t="s">
        <v>99</v>
      </c>
      <c r="O7" s="385" t="s">
        <v>100</v>
      </c>
      <c r="P7" s="51"/>
    </row>
    <row r="8" spans="1:22" ht="12" customHeight="1" thickBot="1">
      <c r="A8" s="19" t="s">
        <v>52</v>
      </c>
      <c r="B8" s="20" t="s">
        <v>53</v>
      </c>
      <c r="C8" s="390"/>
      <c r="D8" s="545"/>
      <c r="E8" s="394"/>
      <c r="F8" s="396"/>
      <c r="G8" s="442"/>
      <c r="H8" s="392"/>
      <c r="I8" s="394"/>
      <c r="J8" s="396"/>
      <c r="K8" s="442"/>
      <c r="L8" s="473"/>
      <c r="M8" s="492"/>
      <c r="N8" s="495"/>
      <c r="O8" s="386"/>
      <c r="P8" s="51"/>
    </row>
    <row r="9" spans="1:22" ht="20.100000000000001" customHeight="1">
      <c r="A9" s="131" t="str">
        <f>'SIZE SPEC'!A10</f>
        <v>A001</v>
      </c>
      <c r="B9" s="36" t="str">
        <f>'SIZE SPEC'!C10</f>
        <v>CHEST WIDTH - FROM 2.5CM UNDER ARMHOLE PT</v>
      </c>
      <c r="C9" s="16">
        <f>'SIZE SPEC'!Q10</f>
        <v>1.25</v>
      </c>
      <c r="D9" s="220" t="s">
        <v>1396</v>
      </c>
      <c r="E9" s="1"/>
      <c r="F9" s="43" t="e">
        <f>E9-D9</f>
        <v>#VALUE!</v>
      </c>
      <c r="G9" s="86"/>
      <c r="H9" s="87">
        <f>'2ND PROTO'!H9</f>
        <v>0</v>
      </c>
      <c r="I9" s="37"/>
      <c r="J9" s="43">
        <f>I9-H9</f>
        <v>0</v>
      </c>
      <c r="K9" s="17"/>
      <c r="L9" s="44"/>
      <c r="M9" s="45">
        <f>L9-I9</f>
        <v>0</v>
      </c>
      <c r="N9" s="167">
        <f>'2ND PROTO'!K9</f>
        <v>0</v>
      </c>
      <c r="O9" s="69"/>
      <c r="P9" s="52"/>
    </row>
    <row r="10" spans="1:22" ht="20.100000000000001" customHeight="1">
      <c r="A10" s="131" t="str">
        <f>'SIZE SPEC'!A11</f>
        <v>A002</v>
      </c>
      <c r="B10" s="36" t="str">
        <f>'SIZE SPEC'!C11</f>
        <v>HEM WIDTH - RELAXED - AT BOTTOM EDGE</v>
      </c>
      <c r="C10" s="16">
        <f>'SIZE SPEC'!Q11</f>
        <v>1.25</v>
      </c>
      <c r="D10" s="14"/>
      <c r="E10" s="1"/>
      <c r="F10" s="43">
        <f t="shared" ref="F10:F40" si="0">E10-D10</f>
        <v>0</v>
      </c>
      <c r="G10" s="86"/>
      <c r="H10" s="87">
        <f>'2ND PROTO'!H10</f>
        <v>0</v>
      </c>
      <c r="I10" s="37"/>
      <c r="J10" s="43">
        <f t="shared" ref="J10:J40" si="1">I10-H10</f>
        <v>0</v>
      </c>
      <c r="K10" s="17"/>
      <c r="L10" s="44"/>
      <c r="M10" s="45">
        <f t="shared" ref="M10:M40" si="2">L10-I10</f>
        <v>0</v>
      </c>
      <c r="N10" s="168">
        <f>'2ND PROTO'!K10</f>
        <v>0</v>
      </c>
      <c r="O10" s="42"/>
      <c r="P10" s="52"/>
    </row>
    <row r="11" spans="1:22" ht="20.100000000000001" customHeight="1">
      <c r="A11" s="131" t="str">
        <f>'SIZE SPEC'!A12</f>
        <v>A008</v>
      </c>
      <c r="B11" s="36" t="str">
        <f>'SIZE SPEC'!C12</f>
        <v>BODY LENGTH - FROM SNP TO HEM EDGE</v>
      </c>
      <c r="C11" s="16">
        <f>'SIZE SPEC'!Q12</f>
        <v>0.5</v>
      </c>
      <c r="D11" s="14"/>
      <c r="E11" s="1"/>
      <c r="F11" s="43">
        <f t="shared" si="0"/>
        <v>0</v>
      </c>
      <c r="G11" s="86"/>
      <c r="H11" s="87">
        <f>'2ND PROTO'!H11</f>
        <v>0</v>
      </c>
      <c r="I11" s="37"/>
      <c r="J11" s="43">
        <f t="shared" si="1"/>
        <v>0</v>
      </c>
      <c r="K11" s="17"/>
      <c r="L11" s="44"/>
      <c r="M11" s="45">
        <f t="shared" si="2"/>
        <v>0</v>
      </c>
      <c r="N11" s="168">
        <f>'2ND PROTO'!K11</f>
        <v>0</v>
      </c>
      <c r="O11" s="42"/>
      <c r="P11" s="52"/>
    </row>
    <row r="12" spans="1:22" ht="20.100000000000001" customHeight="1">
      <c r="A12" s="131" t="str">
        <f>'SIZE SPEC'!A13</f>
        <v>A008</v>
      </c>
      <c r="B12" s="36" t="str">
        <f>'SIZE SPEC'!C13</f>
        <v>BODY LENGTH - FROM SNP TO HEM EDGE</v>
      </c>
      <c r="C12" s="16">
        <f>'SIZE SPEC'!Q13</f>
        <v>0.5</v>
      </c>
      <c r="D12" s="14"/>
      <c r="E12" s="1"/>
      <c r="F12" s="43">
        <f t="shared" si="0"/>
        <v>0</v>
      </c>
      <c r="G12" s="86"/>
      <c r="H12" s="87">
        <f>'2ND PROTO'!H12</f>
        <v>0</v>
      </c>
      <c r="I12" s="37"/>
      <c r="J12" s="43">
        <f t="shared" si="1"/>
        <v>0</v>
      </c>
      <c r="K12" s="17"/>
      <c r="L12" s="44"/>
      <c r="M12" s="45">
        <f t="shared" si="2"/>
        <v>0</v>
      </c>
      <c r="N12" s="168">
        <f>'2ND PROTO'!K12</f>
        <v>0</v>
      </c>
      <c r="O12" s="42"/>
      <c r="P12" s="52"/>
    </row>
    <row r="13" spans="1:22" ht="20.100000000000001" customHeight="1">
      <c r="A13" s="131" t="str">
        <f>'SIZE SPEC'!A14</f>
        <v>A010</v>
      </c>
      <c r="B13" s="36" t="str">
        <f>'SIZE SPEC'!C14</f>
        <v>HEM TRIM DEPTH - FROM HEM SEAM TO HEM EDGE</v>
      </c>
      <c r="C13" s="16">
        <f>'SIZE SPEC'!Q14</f>
        <v>0.3</v>
      </c>
      <c r="D13" s="14"/>
      <c r="E13" s="1"/>
      <c r="F13" s="43">
        <f t="shared" si="0"/>
        <v>0</v>
      </c>
      <c r="G13" s="86"/>
      <c r="H13" s="87">
        <f>'2ND PROTO'!H13</f>
        <v>0</v>
      </c>
      <c r="I13" s="37"/>
      <c r="J13" s="43">
        <f t="shared" si="1"/>
        <v>0</v>
      </c>
      <c r="K13" s="17"/>
      <c r="L13" s="44"/>
      <c r="M13" s="45">
        <f t="shared" si="2"/>
        <v>0</v>
      </c>
      <c r="N13" s="168">
        <f>'2ND PROTO'!K13</f>
        <v>0</v>
      </c>
      <c r="O13" s="42"/>
      <c r="P13" s="52"/>
    </row>
    <row r="14" spans="1:22" ht="20.100000000000001" customHeight="1">
      <c r="A14" s="131" t="str">
        <f>'SIZE SPEC'!A15</f>
        <v>A011</v>
      </c>
      <c r="B14" s="36" t="str">
        <f>'SIZE SPEC'!C15</f>
        <v>BACK NECK WIDTH - FROM SNP TO SNP - SEAM TO SEAM</v>
      </c>
      <c r="C14" s="16">
        <f>'SIZE SPEC'!Q15</f>
        <v>0.3</v>
      </c>
      <c r="D14" s="14"/>
      <c r="E14" s="1"/>
      <c r="F14" s="43">
        <f t="shared" si="0"/>
        <v>0</v>
      </c>
      <c r="G14" s="86"/>
      <c r="H14" s="87">
        <f>'2ND PROTO'!H14</f>
        <v>0</v>
      </c>
      <c r="I14" s="37"/>
      <c r="J14" s="43">
        <f t="shared" si="1"/>
        <v>0</v>
      </c>
      <c r="K14" s="17"/>
      <c r="L14" s="44"/>
      <c r="M14" s="45">
        <f t="shared" si="2"/>
        <v>0</v>
      </c>
      <c r="N14" s="168">
        <f>'2ND PROTO'!K14</f>
        <v>0</v>
      </c>
      <c r="O14" s="42"/>
      <c r="P14" s="52"/>
    </row>
    <row r="15" spans="1:22" ht="20.100000000000001" customHeight="1">
      <c r="A15" s="131" t="str">
        <f>'SIZE SPEC'!A16</f>
        <v>A012</v>
      </c>
      <c r="B15" s="36" t="str">
        <f>'SIZE SPEC'!C16</f>
        <v>FRONT NECK DROP - FROM SNP TO SEAM</v>
      </c>
      <c r="C15" s="16">
        <f>'SIZE SPEC'!Q16</f>
        <v>0.3</v>
      </c>
      <c r="D15" s="14"/>
      <c r="E15" s="1"/>
      <c r="F15" s="43">
        <f t="shared" si="0"/>
        <v>0</v>
      </c>
      <c r="G15" s="86"/>
      <c r="H15" s="87">
        <f>'2ND PROTO'!H15</f>
        <v>0</v>
      </c>
      <c r="I15" s="37"/>
      <c r="J15" s="43">
        <f t="shared" si="1"/>
        <v>0</v>
      </c>
      <c r="K15" s="17"/>
      <c r="L15" s="44"/>
      <c r="M15" s="45">
        <f t="shared" si="2"/>
        <v>0</v>
      </c>
      <c r="N15" s="168">
        <f>'2ND PROTO'!K15</f>
        <v>0</v>
      </c>
      <c r="O15" s="42"/>
      <c r="P15" s="52"/>
      <c r="V15" s="8"/>
    </row>
    <row r="16" spans="1:22" ht="20.100000000000001" customHeight="1">
      <c r="A16" s="131" t="str">
        <f>'SIZE SPEC'!A17</f>
        <v>A013</v>
      </c>
      <c r="B16" s="36" t="str">
        <f>'SIZE SPEC'!C17</f>
        <v>BACK NECK DROP - FROM SNP TO SEAM</v>
      </c>
      <c r="C16" s="16">
        <f>'SIZE SPEC'!Q17</f>
        <v>0.3</v>
      </c>
      <c r="D16" s="14"/>
      <c r="E16" s="1"/>
      <c r="F16" s="43">
        <f t="shared" si="0"/>
        <v>0</v>
      </c>
      <c r="G16" s="86"/>
      <c r="H16" s="87">
        <f>'2ND PROTO'!H16</f>
        <v>0</v>
      </c>
      <c r="I16" s="37"/>
      <c r="J16" s="43">
        <f t="shared" si="1"/>
        <v>0</v>
      </c>
      <c r="K16" s="17"/>
      <c r="L16" s="44"/>
      <c r="M16" s="45">
        <f t="shared" si="2"/>
        <v>0</v>
      </c>
      <c r="N16" s="168">
        <f>'2ND PROTO'!K16</f>
        <v>0</v>
      </c>
      <c r="O16" s="42"/>
      <c r="P16" s="52"/>
    </row>
    <row r="17" spans="1:16" ht="20.100000000000001" customHeight="1">
      <c r="A17" s="131" t="str">
        <f>'SIZE SPEC'!A18</f>
        <v>A014</v>
      </c>
      <c r="B17" s="36" t="str">
        <f>'SIZE SPEC'!C18</f>
        <v>COLLAR DEPTH - AT CB</v>
      </c>
      <c r="C17" s="16">
        <f>'SIZE SPEC'!Q18</f>
        <v>0.2</v>
      </c>
      <c r="D17" s="14"/>
      <c r="E17" s="1"/>
      <c r="F17" s="43">
        <f t="shared" si="0"/>
        <v>0</v>
      </c>
      <c r="G17" s="86"/>
      <c r="H17" s="87">
        <f>'2ND PROTO'!H17</f>
        <v>0</v>
      </c>
      <c r="I17" s="37"/>
      <c r="J17" s="43">
        <f t="shared" si="1"/>
        <v>0</v>
      </c>
      <c r="K17" s="17"/>
      <c r="L17" s="44"/>
      <c r="M17" s="45">
        <f t="shared" si="2"/>
        <v>0</v>
      </c>
      <c r="N17" s="168">
        <f>'2ND PROTO'!K17</f>
        <v>0</v>
      </c>
      <c r="O17" s="42"/>
      <c r="P17" s="52"/>
    </row>
    <row r="18" spans="1:16" ht="20.100000000000001" customHeight="1">
      <c r="A18" s="131" t="str">
        <f>'SIZE SPEC'!A21</f>
        <v>A020</v>
      </c>
      <c r="B18" s="36" t="str">
        <f>'SIZE SPEC'!C21</f>
        <v>SHOULDER ANGLE DROP LENGTH - FROM SNP</v>
      </c>
      <c r="C18" s="16">
        <f>'SIZE SPEC'!Q21</f>
        <v>0.3</v>
      </c>
      <c r="D18" s="14"/>
      <c r="E18" s="1"/>
      <c r="F18" s="43">
        <f t="shared" si="0"/>
        <v>0</v>
      </c>
      <c r="G18" s="86"/>
      <c r="H18" s="87">
        <f>'2ND PROTO'!H18</f>
        <v>0</v>
      </c>
      <c r="I18" s="37"/>
      <c r="J18" s="43">
        <f t="shared" si="1"/>
        <v>0</v>
      </c>
      <c r="K18" s="17"/>
      <c r="L18" s="44"/>
      <c r="M18" s="45">
        <f t="shared" si="2"/>
        <v>0</v>
      </c>
      <c r="N18" s="168">
        <f>'2ND PROTO'!K18</f>
        <v>0</v>
      </c>
      <c r="O18" s="42"/>
      <c r="P18" s="52"/>
    </row>
    <row r="19" spans="1:16" ht="20.100000000000001" customHeight="1">
      <c r="A19" s="131" t="str">
        <f>'SIZE SPEC'!A22</f>
        <v>A021</v>
      </c>
      <c r="B19" s="36" t="str">
        <f>'SIZE SPEC'!C22</f>
        <v>SHOULDER LENGTH - ALONG SHOULDER SEAM - SET IN SLEEVE</v>
      </c>
      <c r="C19" s="16">
        <f>'SIZE SPEC'!Q22</f>
        <v>0.3</v>
      </c>
      <c r="D19" s="14"/>
      <c r="E19" s="1"/>
      <c r="F19" s="43">
        <f t="shared" si="0"/>
        <v>0</v>
      </c>
      <c r="G19" s="86"/>
      <c r="H19" s="87">
        <f>'2ND PROTO'!H19</f>
        <v>0</v>
      </c>
      <c r="I19" s="37"/>
      <c r="J19" s="43">
        <f t="shared" si="1"/>
        <v>0</v>
      </c>
      <c r="K19" s="17"/>
      <c r="L19" s="44"/>
      <c r="M19" s="45">
        <f t="shared" si="2"/>
        <v>0</v>
      </c>
      <c r="N19" s="168">
        <f>'2ND PROTO'!K19</f>
        <v>0</v>
      </c>
      <c r="O19" s="42"/>
      <c r="P19" s="52"/>
    </row>
    <row r="20" spans="1:16" ht="20.100000000000001" customHeight="1">
      <c r="A20" s="131" t="str">
        <f>'SIZE SPEC'!A23</f>
        <v>A025</v>
      </c>
      <c r="B20" s="36" t="str">
        <f>'SIZE SPEC'!C23</f>
        <v>CROSS FRONT - STANDARD - 16CM BELOW SNP STRAIGHT</v>
      </c>
      <c r="C20" s="16">
        <f>'SIZE SPEC'!Q23</f>
        <v>0.7</v>
      </c>
      <c r="D20" s="14"/>
      <c r="E20" s="1"/>
      <c r="F20" s="43">
        <f t="shared" si="0"/>
        <v>0</v>
      </c>
      <c r="G20" s="86"/>
      <c r="H20" s="87">
        <f>'2ND PROTO'!H20</f>
        <v>0</v>
      </c>
      <c r="I20" s="37"/>
      <c r="J20" s="43">
        <f t="shared" si="1"/>
        <v>0</v>
      </c>
      <c r="K20" s="17"/>
      <c r="L20" s="44"/>
      <c r="M20" s="45">
        <f t="shared" si="2"/>
        <v>0</v>
      </c>
      <c r="N20" s="168">
        <f>'2ND PROTO'!K20</f>
        <v>0</v>
      </c>
      <c r="O20" s="42"/>
      <c r="P20" s="52"/>
    </row>
    <row r="21" spans="1:16" ht="20.100000000000001" customHeight="1">
      <c r="A21" s="131" t="str">
        <f>'SIZE SPEC'!A24</f>
        <v>A029</v>
      </c>
      <c r="B21" s="36" t="str">
        <f>'SIZE SPEC'!C24</f>
        <v>CROSS BACK - STANDARD - 16CM BELOW SNP STRAIGHT</v>
      </c>
      <c r="C21" s="16">
        <f>'SIZE SPEC'!Q24</f>
        <v>0.7</v>
      </c>
      <c r="D21" s="14"/>
      <c r="E21" s="1"/>
      <c r="F21" s="43">
        <f t="shared" si="0"/>
        <v>0</v>
      </c>
      <c r="G21" s="86"/>
      <c r="H21" s="87">
        <f>'2ND PROTO'!H21</f>
        <v>0</v>
      </c>
      <c r="I21" s="37"/>
      <c r="J21" s="43">
        <f t="shared" si="1"/>
        <v>0</v>
      </c>
      <c r="K21" s="17"/>
      <c r="L21" s="44"/>
      <c r="M21" s="45">
        <f t="shared" si="2"/>
        <v>0</v>
      </c>
      <c r="N21" s="168">
        <f>'2ND PROTO'!K21</f>
        <v>0</v>
      </c>
      <c r="O21" s="42"/>
      <c r="P21" s="52"/>
    </row>
    <row r="22" spans="1:16" ht="20.100000000000001" customHeight="1">
      <c r="A22" s="131" t="str">
        <f>'SIZE SPEC'!A25</f>
        <v>A037</v>
      </c>
      <c r="B22" s="36" t="str">
        <f>'SIZE SPEC'!C25</f>
        <v>ARMHOLE - SHOULDER PT TO UNDERARM PT - STRAIGHT</v>
      </c>
      <c r="C22" s="16">
        <f>'SIZE SPEC'!Q25</f>
        <v>0.6</v>
      </c>
      <c r="D22" s="14"/>
      <c r="E22" s="1"/>
      <c r="F22" s="43">
        <f t="shared" si="0"/>
        <v>0</v>
      </c>
      <c r="G22" s="86"/>
      <c r="H22" s="87">
        <f>'2ND PROTO'!H22</f>
        <v>0</v>
      </c>
      <c r="I22" s="37"/>
      <c r="J22" s="43">
        <f t="shared" si="1"/>
        <v>0</v>
      </c>
      <c r="K22" s="17"/>
      <c r="L22" s="44"/>
      <c r="M22" s="45">
        <f t="shared" si="2"/>
        <v>0</v>
      </c>
      <c r="N22" s="168">
        <f>'2ND PROTO'!K22</f>
        <v>0</v>
      </c>
      <c r="O22" s="42"/>
      <c r="P22" s="52"/>
    </row>
    <row r="23" spans="1:16" ht="20.100000000000001" customHeight="1">
      <c r="A23" s="131" t="str">
        <f>'SIZE SPEC'!A26</f>
        <v>A038</v>
      </c>
      <c r="B23" s="36" t="str">
        <f>'SIZE SPEC'!C26</f>
        <v>BICEP WIDTH - 2.5CM BELOW UNDERARM PT - STRAIGHT</v>
      </c>
      <c r="C23" s="16">
        <f>'SIZE SPEC'!Q26</f>
        <v>0.6</v>
      </c>
      <c r="D23" s="14"/>
      <c r="E23" s="1"/>
      <c r="F23" s="43">
        <f t="shared" si="0"/>
        <v>0</v>
      </c>
      <c r="G23" s="86"/>
      <c r="H23" s="87">
        <f>'2ND PROTO'!H23</f>
        <v>0</v>
      </c>
      <c r="I23" s="37"/>
      <c r="J23" s="43">
        <f t="shared" si="1"/>
        <v>0</v>
      </c>
      <c r="K23" s="17"/>
      <c r="L23" s="44"/>
      <c r="M23" s="45">
        <f t="shared" si="2"/>
        <v>0</v>
      </c>
      <c r="N23" s="168">
        <f>'2ND PROTO'!K23</f>
        <v>0</v>
      </c>
      <c r="O23" s="42"/>
      <c r="P23" s="52"/>
    </row>
    <row r="24" spans="1:16" ht="20.100000000000001" customHeight="1">
      <c r="A24" s="131" t="str">
        <f>'SIZE SPEC'!A27</f>
        <v>A044</v>
      </c>
      <c r="B24" s="36" t="str">
        <f>'SIZE SPEC'!C27</f>
        <v>ELBOW WIDTH - 21CM FROM UNDERARM PT - STRAIGHT</v>
      </c>
      <c r="C24" s="16">
        <f>'SIZE SPEC'!Q27</f>
        <v>0.4</v>
      </c>
      <c r="D24" s="14"/>
      <c r="E24" s="1"/>
      <c r="F24" s="43">
        <f t="shared" si="0"/>
        <v>0</v>
      </c>
      <c r="G24" s="86"/>
      <c r="H24" s="87">
        <f>'2ND PROTO'!H24</f>
        <v>0</v>
      </c>
      <c r="I24" s="37"/>
      <c r="J24" s="43">
        <f t="shared" si="1"/>
        <v>0</v>
      </c>
      <c r="K24" s="17"/>
      <c r="L24" s="44"/>
      <c r="M24" s="45">
        <f t="shared" si="2"/>
        <v>0</v>
      </c>
      <c r="N24" s="168">
        <f>'2ND PROTO'!K24</f>
        <v>0</v>
      </c>
      <c r="O24" s="42"/>
      <c r="P24" s="52"/>
    </row>
    <row r="25" spans="1:16" ht="20.100000000000001" customHeight="1">
      <c r="A25" s="131" t="str">
        <f>'SIZE SPEC'!A28</f>
        <v>A046</v>
      </c>
      <c r="B25" s="36" t="str">
        <f>'SIZE SPEC'!C28</f>
        <v>SLEEVE WIDTH - 4CM UP FROM CUFF SEAM - STRAIGHT</v>
      </c>
      <c r="C25" s="16">
        <f>'SIZE SPEC'!Q28</f>
        <v>0.3</v>
      </c>
      <c r="D25" s="14"/>
      <c r="E25" s="1"/>
      <c r="F25" s="43">
        <f t="shared" si="0"/>
        <v>0</v>
      </c>
      <c r="G25" s="86"/>
      <c r="H25" s="87">
        <f>'2ND PROTO'!H25</f>
        <v>0</v>
      </c>
      <c r="I25" s="37"/>
      <c r="J25" s="43">
        <f t="shared" si="1"/>
        <v>0</v>
      </c>
      <c r="K25" s="17"/>
      <c r="L25" s="44"/>
      <c r="M25" s="45">
        <f t="shared" si="2"/>
        <v>0</v>
      </c>
      <c r="N25" s="168">
        <f>'2ND PROTO'!K25</f>
        <v>0</v>
      </c>
      <c r="O25" s="42"/>
      <c r="P25" s="52"/>
    </row>
    <row r="26" spans="1:16" ht="20.100000000000001" customHeight="1">
      <c r="A26" s="131" t="str">
        <f>'SIZE SPEC'!A29</f>
        <v>A039</v>
      </c>
      <c r="B26" s="36" t="str">
        <f>'SIZE SPEC'!C29</f>
        <v>SLEEVE LENGTH - STANDARD - LONG/ 3/4 - FROM CROWN TO CUFF EDGE</v>
      </c>
      <c r="C26" s="16">
        <f>'SIZE SPEC'!Q29</f>
        <v>0.6</v>
      </c>
      <c r="D26" s="14"/>
      <c r="E26" s="1"/>
      <c r="F26" s="43">
        <f t="shared" si="0"/>
        <v>0</v>
      </c>
      <c r="G26" s="86"/>
      <c r="H26" s="87">
        <f>'2ND PROTO'!H26</f>
        <v>0</v>
      </c>
      <c r="I26" s="37"/>
      <c r="J26" s="43">
        <f t="shared" si="1"/>
        <v>0</v>
      </c>
      <c r="K26" s="17"/>
      <c r="L26" s="44"/>
      <c r="M26" s="45">
        <f t="shared" si="2"/>
        <v>0</v>
      </c>
      <c r="N26" s="168">
        <f>'2ND PROTO'!K26</f>
        <v>0</v>
      </c>
      <c r="O26" s="42"/>
      <c r="P26" s="52"/>
    </row>
    <row r="27" spans="1:16" ht="20.100000000000001" customHeight="1">
      <c r="A27" s="131" t="str">
        <f>'SIZE SPEC'!A30</f>
        <v>A048</v>
      </c>
      <c r="B27" s="36" t="str">
        <f>'SIZE SPEC'!C30</f>
        <v>CUFF WIDTH - RELAXED - LONG / 3/4 - AT CUFF EDGE</v>
      </c>
      <c r="C27" s="16">
        <f>'SIZE SPEC'!Q30</f>
        <v>0.3</v>
      </c>
      <c r="D27" s="14"/>
      <c r="E27" s="1"/>
      <c r="F27" s="43">
        <f t="shared" si="0"/>
        <v>0</v>
      </c>
      <c r="G27" s="86"/>
      <c r="H27" s="87">
        <f>'2ND PROTO'!H27</f>
        <v>0</v>
      </c>
      <c r="I27" s="37"/>
      <c r="J27" s="43">
        <f t="shared" si="1"/>
        <v>0</v>
      </c>
      <c r="K27" s="17"/>
      <c r="L27" s="44"/>
      <c r="M27" s="45">
        <f t="shared" si="2"/>
        <v>0</v>
      </c>
      <c r="N27" s="168">
        <f>'2ND PROTO'!K27</f>
        <v>0</v>
      </c>
      <c r="O27" s="42"/>
      <c r="P27" s="52"/>
    </row>
    <row r="28" spans="1:16" ht="20.100000000000001" customHeight="1">
      <c r="A28" s="131" t="str">
        <f>'SIZE SPEC'!A31</f>
        <v>A052</v>
      </c>
      <c r="B28" s="36" t="str">
        <f>'SIZE SPEC'!C31</f>
        <v>CUFF TRIM DEPTH - CUFF SEAM TO CUFF EDGE</v>
      </c>
      <c r="C28" s="16">
        <f>'SIZE SPEC'!Q31</f>
        <v>0.3</v>
      </c>
      <c r="D28" s="14"/>
      <c r="E28" s="1"/>
      <c r="F28" s="43">
        <f t="shared" si="0"/>
        <v>0</v>
      </c>
      <c r="G28" s="86"/>
      <c r="H28" s="87">
        <f>'2ND PROTO'!H28</f>
        <v>0</v>
      </c>
      <c r="I28" s="37"/>
      <c r="J28" s="43">
        <f t="shared" si="1"/>
        <v>0</v>
      </c>
      <c r="K28" s="17"/>
      <c r="L28" s="44"/>
      <c r="M28" s="45">
        <f t="shared" si="2"/>
        <v>0</v>
      </c>
      <c r="N28" s="168">
        <f>'2ND PROTO'!K28</f>
        <v>0</v>
      </c>
      <c r="O28" s="42"/>
      <c r="P28" s="52"/>
    </row>
    <row r="29" spans="1:16" ht="20.100000000000001" customHeight="1">
      <c r="A29" s="131" t="str">
        <f>'SIZE SPEC'!A32</f>
        <v>C039</v>
      </c>
      <c r="B29" s="36" t="str">
        <f>'SIZE SPEC'!C32</f>
        <v>ARTWORK/PRINT PLACEMENT - FROM SNP TO TOP OF PRINT (FRONT TOP) (LHSAW)</v>
      </c>
      <c r="C29" s="16">
        <f>'SIZE SPEC'!Q32</f>
        <v>0.3</v>
      </c>
      <c r="D29" s="14"/>
      <c r="E29" s="1"/>
      <c r="F29" s="43">
        <f t="shared" si="0"/>
        <v>0</v>
      </c>
      <c r="G29" s="86"/>
      <c r="H29" s="87">
        <f>'2ND PROTO'!H29</f>
        <v>0</v>
      </c>
      <c r="I29" s="37"/>
      <c r="J29" s="43">
        <f t="shared" si="1"/>
        <v>0</v>
      </c>
      <c r="K29" s="17"/>
      <c r="L29" s="44"/>
      <c r="M29" s="45">
        <f t="shared" si="2"/>
        <v>0</v>
      </c>
      <c r="N29" s="168">
        <f>'2ND PROTO'!K29</f>
        <v>0</v>
      </c>
      <c r="O29" s="42"/>
      <c r="P29" s="52"/>
    </row>
    <row r="30" spans="1:16" ht="20.100000000000001" customHeight="1">
      <c r="A30" s="131" t="str">
        <f>'SIZE SPEC'!A33</f>
        <v>C044</v>
      </c>
      <c r="B30" s="36" t="str">
        <f>'SIZE SPEC'!C33</f>
        <v>ARTWORK/PRINT PLACEMENT - FROM CF NECK SEAM  TO TOP OF PRINT (FRONT TOP)</v>
      </c>
      <c r="C30" s="16">
        <f>'SIZE SPEC'!Q33</f>
        <v>0.3</v>
      </c>
      <c r="D30" s="14"/>
      <c r="E30" s="1"/>
      <c r="F30" s="43">
        <f t="shared" si="0"/>
        <v>0</v>
      </c>
      <c r="G30" s="86"/>
      <c r="H30" s="87">
        <f>'2ND PROTO'!H30</f>
        <v>0</v>
      </c>
      <c r="I30" s="37"/>
      <c r="J30" s="43">
        <f t="shared" si="1"/>
        <v>0</v>
      </c>
      <c r="K30" s="17"/>
      <c r="L30" s="44"/>
      <c r="M30" s="45">
        <f t="shared" si="2"/>
        <v>0</v>
      </c>
      <c r="N30" s="168">
        <f>'2ND PROTO'!K30</f>
        <v>0</v>
      </c>
      <c r="O30" s="42"/>
      <c r="P30" s="52"/>
    </row>
    <row r="31" spans="1:16" ht="20.100000000000001" customHeight="1">
      <c r="A31" s="131" t="str">
        <f>'SIZE SPEC'!A34</f>
        <v/>
      </c>
      <c r="B31" s="36">
        <f>'SIZE SPEC'!C34</f>
        <v>0</v>
      </c>
      <c r="C31" s="16" t="str">
        <f>'SIZE SPEC'!Q34</f>
        <v>0</v>
      </c>
      <c r="D31" s="14"/>
      <c r="E31" s="1"/>
      <c r="F31" s="43">
        <f t="shared" si="0"/>
        <v>0</v>
      </c>
      <c r="G31" s="86"/>
      <c r="H31" s="87">
        <f>'2ND PROTO'!H31</f>
        <v>0</v>
      </c>
      <c r="I31" s="37"/>
      <c r="J31" s="43">
        <f t="shared" si="1"/>
        <v>0</v>
      </c>
      <c r="K31" s="17"/>
      <c r="L31" s="44"/>
      <c r="M31" s="45">
        <f t="shared" si="2"/>
        <v>0</v>
      </c>
      <c r="N31" s="168">
        <f>'2ND PROTO'!K31</f>
        <v>0</v>
      </c>
      <c r="O31" s="42"/>
      <c r="P31" s="52"/>
    </row>
    <row r="32" spans="1:16" ht="20.100000000000001" customHeight="1">
      <c r="A32" s="131" t="str">
        <f>'SIZE SPEC'!A35</f>
        <v/>
      </c>
      <c r="B32" s="36">
        <f>'SIZE SPEC'!C35</f>
        <v>0</v>
      </c>
      <c r="C32" s="16" t="str">
        <f>'SIZE SPEC'!Q35</f>
        <v>0</v>
      </c>
      <c r="D32" s="14"/>
      <c r="E32" s="1"/>
      <c r="F32" s="43">
        <f t="shared" si="0"/>
        <v>0</v>
      </c>
      <c r="G32" s="86"/>
      <c r="H32" s="87">
        <f>'2ND PROTO'!H32</f>
        <v>0</v>
      </c>
      <c r="I32" s="37"/>
      <c r="J32" s="43">
        <f t="shared" si="1"/>
        <v>0</v>
      </c>
      <c r="K32" s="17"/>
      <c r="L32" s="44"/>
      <c r="M32" s="45">
        <f t="shared" si="2"/>
        <v>0</v>
      </c>
      <c r="N32" s="168">
        <f>'2ND PROTO'!K32</f>
        <v>0</v>
      </c>
      <c r="O32" s="42"/>
      <c r="P32" s="52"/>
    </row>
    <row r="33" spans="1:16" ht="20.100000000000001" customHeight="1">
      <c r="A33" s="131" t="str">
        <f>'SIZE SPEC'!A36</f>
        <v/>
      </c>
      <c r="B33" s="36">
        <f>'SIZE SPEC'!C36</f>
        <v>0</v>
      </c>
      <c r="C33" s="16" t="str">
        <f>'SIZE SPEC'!Q36</f>
        <v>0</v>
      </c>
      <c r="D33" s="14"/>
      <c r="E33" s="1"/>
      <c r="F33" s="43">
        <f t="shared" si="0"/>
        <v>0</v>
      </c>
      <c r="G33" s="86"/>
      <c r="H33" s="87">
        <f>'2ND PROTO'!H33</f>
        <v>0</v>
      </c>
      <c r="I33" s="37"/>
      <c r="J33" s="43">
        <f t="shared" si="1"/>
        <v>0</v>
      </c>
      <c r="K33" s="17"/>
      <c r="L33" s="44"/>
      <c r="M33" s="45">
        <f t="shared" si="2"/>
        <v>0</v>
      </c>
      <c r="N33" s="168">
        <f>'2ND PROTO'!K33</f>
        <v>0</v>
      </c>
      <c r="O33" s="42"/>
      <c r="P33" s="52"/>
    </row>
    <row r="34" spans="1:16" ht="20.100000000000001" customHeight="1">
      <c r="A34" s="131" t="str">
        <f>'SIZE SPEC'!A37</f>
        <v/>
      </c>
      <c r="B34" s="36">
        <f>'SIZE SPEC'!C37</f>
        <v>0</v>
      </c>
      <c r="C34" s="16" t="str">
        <f>'SIZE SPEC'!Q37</f>
        <v>0</v>
      </c>
      <c r="D34" s="14"/>
      <c r="E34" s="1"/>
      <c r="F34" s="43">
        <f t="shared" si="0"/>
        <v>0</v>
      </c>
      <c r="G34" s="86"/>
      <c r="H34" s="87">
        <f>'2ND PROTO'!H34</f>
        <v>0</v>
      </c>
      <c r="I34" s="37"/>
      <c r="J34" s="43">
        <f t="shared" si="1"/>
        <v>0</v>
      </c>
      <c r="K34" s="17"/>
      <c r="L34" s="44"/>
      <c r="M34" s="45">
        <f t="shared" si="2"/>
        <v>0</v>
      </c>
      <c r="N34" s="168">
        <f>'2ND PROTO'!K34</f>
        <v>0</v>
      </c>
      <c r="O34" s="42"/>
      <c r="P34" s="52"/>
    </row>
    <row r="35" spans="1:16" ht="20.100000000000001" customHeight="1">
      <c r="A35" s="131" t="str">
        <f>'SIZE SPEC'!A38</f>
        <v/>
      </c>
      <c r="B35" s="36">
        <f>'SIZE SPEC'!C38</f>
        <v>0</v>
      </c>
      <c r="C35" s="16" t="str">
        <f>'SIZE SPEC'!Q38</f>
        <v>0</v>
      </c>
      <c r="D35" s="14"/>
      <c r="E35" s="1"/>
      <c r="F35" s="43">
        <f t="shared" si="0"/>
        <v>0</v>
      </c>
      <c r="G35" s="86"/>
      <c r="H35" s="87">
        <f>'2ND PROTO'!H35</f>
        <v>0</v>
      </c>
      <c r="I35" s="37"/>
      <c r="J35" s="43">
        <f t="shared" si="1"/>
        <v>0</v>
      </c>
      <c r="K35" s="17"/>
      <c r="L35" s="44"/>
      <c r="M35" s="45">
        <f t="shared" si="2"/>
        <v>0</v>
      </c>
      <c r="N35" s="168">
        <f>'2ND PROTO'!K35</f>
        <v>0</v>
      </c>
      <c r="O35" s="42"/>
      <c r="P35" s="52"/>
    </row>
    <row r="36" spans="1:16" ht="20.100000000000001" customHeight="1">
      <c r="A36" s="131" t="str">
        <f>'SIZE SPEC'!A39</f>
        <v/>
      </c>
      <c r="B36" s="36">
        <f>'SIZE SPEC'!C39</f>
        <v>0</v>
      </c>
      <c r="C36" s="16" t="str">
        <f>'SIZE SPEC'!Q39</f>
        <v>0</v>
      </c>
      <c r="D36" s="14"/>
      <c r="E36" s="1"/>
      <c r="F36" s="43">
        <f t="shared" si="0"/>
        <v>0</v>
      </c>
      <c r="G36" s="86"/>
      <c r="H36" s="87">
        <f>'2ND PROTO'!H36</f>
        <v>0</v>
      </c>
      <c r="I36" s="37"/>
      <c r="J36" s="43">
        <f t="shared" si="1"/>
        <v>0</v>
      </c>
      <c r="K36" s="17"/>
      <c r="L36" s="44"/>
      <c r="M36" s="45">
        <f t="shared" si="2"/>
        <v>0</v>
      </c>
      <c r="N36" s="168">
        <f>'2ND PROTO'!K36</f>
        <v>0</v>
      </c>
      <c r="O36" s="42"/>
      <c r="P36" s="52"/>
    </row>
    <row r="37" spans="1:16" ht="20.100000000000001" customHeight="1">
      <c r="A37" s="131" t="str">
        <f>'SIZE SPEC'!A40</f>
        <v/>
      </c>
      <c r="B37" s="36">
        <f>'SIZE SPEC'!C40</f>
        <v>0</v>
      </c>
      <c r="C37" s="16" t="str">
        <f>'SIZE SPEC'!Q40</f>
        <v>0</v>
      </c>
      <c r="D37" s="14"/>
      <c r="E37" s="1"/>
      <c r="F37" s="43">
        <f t="shared" si="0"/>
        <v>0</v>
      </c>
      <c r="G37" s="86"/>
      <c r="H37" s="87">
        <f>'2ND PROTO'!H37</f>
        <v>0</v>
      </c>
      <c r="I37" s="37"/>
      <c r="J37" s="43">
        <f t="shared" si="1"/>
        <v>0</v>
      </c>
      <c r="K37" s="17"/>
      <c r="L37" s="44"/>
      <c r="M37" s="45">
        <f t="shared" si="2"/>
        <v>0</v>
      </c>
      <c r="N37" s="168">
        <f>'2ND PROTO'!K37</f>
        <v>0</v>
      </c>
      <c r="O37" s="42"/>
      <c r="P37" s="52"/>
    </row>
    <row r="38" spans="1:16" ht="20.100000000000001" customHeight="1">
      <c r="A38" s="131" t="str">
        <f>'SIZE SPEC'!A41</f>
        <v/>
      </c>
      <c r="B38" s="36">
        <f>'SIZE SPEC'!C41</f>
        <v>0</v>
      </c>
      <c r="C38" s="16" t="str">
        <f>'SIZE SPEC'!Q41</f>
        <v>0</v>
      </c>
      <c r="D38" s="14"/>
      <c r="E38" s="1"/>
      <c r="F38" s="43">
        <f t="shared" si="0"/>
        <v>0</v>
      </c>
      <c r="G38" s="86"/>
      <c r="H38" s="87">
        <f>'2ND PROTO'!H38</f>
        <v>0</v>
      </c>
      <c r="I38" s="37"/>
      <c r="J38" s="43">
        <f t="shared" si="1"/>
        <v>0</v>
      </c>
      <c r="K38" s="17"/>
      <c r="L38" s="44"/>
      <c r="M38" s="45">
        <f t="shared" si="2"/>
        <v>0</v>
      </c>
      <c r="N38" s="168">
        <f>'2ND PROTO'!K38</f>
        <v>0</v>
      </c>
      <c r="O38" s="42"/>
      <c r="P38" s="52"/>
    </row>
    <row r="39" spans="1:16" ht="20.100000000000001" customHeight="1">
      <c r="A39" s="131" t="str">
        <f>'SIZE SPEC'!A42</f>
        <v>AD1</v>
      </c>
      <c r="B39" s="36" t="str">
        <f>'SIZE SPEC'!C42</f>
        <v>GREY FOR YOUR ADDED MEASUREMENTS - YOU CODE SHOULD BE AD FOR ADDITIONAL</v>
      </c>
      <c r="C39" s="16" t="str">
        <f>'SIZE SPEC'!Q42</f>
        <v>0</v>
      </c>
      <c r="D39" s="14"/>
      <c r="E39" s="1"/>
      <c r="F39" s="43">
        <f t="shared" si="0"/>
        <v>0</v>
      </c>
      <c r="G39" s="86"/>
      <c r="H39" s="87">
        <f>'2ND PROTO'!H39</f>
        <v>0</v>
      </c>
      <c r="I39" s="37"/>
      <c r="J39" s="43">
        <f t="shared" si="1"/>
        <v>0</v>
      </c>
      <c r="K39" s="17"/>
      <c r="L39" s="44"/>
      <c r="M39" s="45">
        <f t="shared" si="2"/>
        <v>0</v>
      </c>
      <c r="N39" s="168">
        <f>'2ND PROTO'!K39</f>
        <v>0</v>
      </c>
      <c r="O39" s="42"/>
      <c r="P39" s="52"/>
    </row>
    <row r="40" spans="1:16" ht="20.100000000000001" customHeight="1">
      <c r="A40" s="131" t="str">
        <f>'SIZE SPEC'!A43</f>
        <v>AD2</v>
      </c>
      <c r="B40" s="36">
        <f>'SIZE SPEC'!C43</f>
        <v>0</v>
      </c>
      <c r="C40" s="16" t="str">
        <f>'SIZE SPEC'!Q43</f>
        <v>0</v>
      </c>
      <c r="D40" s="14"/>
      <c r="E40" s="1"/>
      <c r="F40" s="43">
        <f t="shared" si="0"/>
        <v>0</v>
      </c>
      <c r="G40" s="86"/>
      <c r="H40" s="87">
        <f>'2ND PROTO'!H40</f>
        <v>0</v>
      </c>
      <c r="I40" s="37"/>
      <c r="J40" s="43">
        <f t="shared" si="1"/>
        <v>0</v>
      </c>
      <c r="K40" s="17"/>
      <c r="L40" s="44"/>
      <c r="M40" s="45">
        <f t="shared" si="2"/>
        <v>0</v>
      </c>
      <c r="N40" s="168">
        <f>'2ND PROTO'!K40</f>
        <v>0</v>
      </c>
      <c r="O40" s="42"/>
      <c r="P40" s="52"/>
    </row>
    <row r="41" spans="1:16" ht="20.100000000000001" customHeight="1">
      <c r="A41" s="131" t="str">
        <f>'SIZE SPEC'!A44</f>
        <v>AD3</v>
      </c>
      <c r="B41" s="36">
        <f>'SIZE SPEC'!C44</f>
        <v>0</v>
      </c>
      <c r="C41" s="16" t="str">
        <f>'SIZE SPEC'!Q44</f>
        <v>0</v>
      </c>
      <c r="D41" s="14"/>
      <c r="E41" s="1"/>
      <c r="F41" s="43">
        <f>E41-D41</f>
        <v>0</v>
      </c>
      <c r="G41" s="86"/>
      <c r="H41" s="87">
        <f>'2ND PROTO'!H41</f>
        <v>0</v>
      </c>
      <c r="I41" s="37"/>
      <c r="J41" s="43">
        <f>I41-H41</f>
        <v>0</v>
      </c>
      <c r="K41" s="17"/>
      <c r="L41" s="44"/>
      <c r="M41" s="45">
        <f>L41-I41</f>
        <v>0</v>
      </c>
      <c r="N41" s="168">
        <f>'2ND PROTO'!K41</f>
        <v>0</v>
      </c>
      <c r="O41" s="42"/>
      <c r="P41" s="52"/>
    </row>
    <row r="42" spans="1:16" ht="20.100000000000001" customHeight="1">
      <c r="A42" s="131" t="str">
        <f>'SIZE SPEC'!A45</f>
        <v>AD4</v>
      </c>
      <c r="B42" s="36">
        <f>'SIZE SPEC'!C45</f>
        <v>0</v>
      </c>
      <c r="C42" s="16" t="str">
        <f>'SIZE SPEC'!Q45</f>
        <v>0</v>
      </c>
      <c r="D42" s="14"/>
      <c r="E42" s="1"/>
      <c r="F42" s="43">
        <f t="shared" ref="F42:F60" si="3">E42-D42</f>
        <v>0</v>
      </c>
      <c r="G42" s="86"/>
      <c r="H42" s="87">
        <f>'2ND PROTO'!H42</f>
        <v>0</v>
      </c>
      <c r="I42" s="37"/>
      <c r="J42" s="43">
        <f t="shared" ref="J42:J60" si="4">I42-H42</f>
        <v>0</v>
      </c>
      <c r="K42" s="17"/>
      <c r="L42" s="44"/>
      <c r="M42" s="45">
        <f t="shared" ref="M42:M60" si="5">L42-I42</f>
        <v>0</v>
      </c>
      <c r="N42" s="168">
        <f>'2ND PROTO'!K42</f>
        <v>0</v>
      </c>
      <c r="O42" s="42"/>
      <c r="P42" s="52"/>
    </row>
    <row r="43" spans="1:16" ht="20.100000000000001" customHeight="1">
      <c r="A43" s="131" t="str">
        <f>'SIZE SPEC'!A46</f>
        <v>AD5</v>
      </c>
      <c r="B43" s="36">
        <f>'SIZE SPEC'!C46</f>
        <v>0</v>
      </c>
      <c r="C43" s="16" t="str">
        <f>'SIZE SPEC'!Q46</f>
        <v>0</v>
      </c>
      <c r="D43" s="14"/>
      <c r="E43" s="1"/>
      <c r="F43" s="43">
        <f t="shared" si="3"/>
        <v>0</v>
      </c>
      <c r="G43" s="86"/>
      <c r="H43" s="87">
        <f>'2ND PROTO'!H43</f>
        <v>0</v>
      </c>
      <c r="I43" s="37"/>
      <c r="J43" s="43">
        <f t="shared" si="4"/>
        <v>0</v>
      </c>
      <c r="K43" s="17"/>
      <c r="L43" s="44"/>
      <c r="M43" s="45">
        <f t="shared" si="5"/>
        <v>0</v>
      </c>
      <c r="N43" s="168">
        <f>'2ND PROTO'!K43</f>
        <v>0</v>
      </c>
      <c r="O43" s="42"/>
      <c r="P43" s="52"/>
    </row>
    <row r="44" spans="1:16" ht="20.100000000000001" customHeight="1">
      <c r="A44" s="131" t="str">
        <f>'SIZE SPEC'!A47</f>
        <v>AD6</v>
      </c>
      <c r="B44" s="36">
        <f>'SIZE SPEC'!C47</f>
        <v>0</v>
      </c>
      <c r="C44" s="16" t="str">
        <f>'SIZE SPEC'!Q47</f>
        <v>0</v>
      </c>
      <c r="D44" s="14"/>
      <c r="E44" s="1"/>
      <c r="F44" s="43">
        <f t="shared" si="3"/>
        <v>0</v>
      </c>
      <c r="G44" s="86"/>
      <c r="H44" s="87">
        <f>'2ND PROTO'!H44</f>
        <v>0</v>
      </c>
      <c r="I44" s="37"/>
      <c r="J44" s="43">
        <f t="shared" si="4"/>
        <v>0</v>
      </c>
      <c r="K44" s="17"/>
      <c r="L44" s="44"/>
      <c r="M44" s="45">
        <f t="shared" si="5"/>
        <v>0</v>
      </c>
      <c r="N44" s="168">
        <f>'2ND PROTO'!K44</f>
        <v>0</v>
      </c>
      <c r="O44" s="42"/>
      <c r="P44" s="52"/>
    </row>
    <row r="45" spans="1:16" ht="20.100000000000001" customHeight="1">
      <c r="A45" s="131" t="str">
        <f>'SIZE SPEC'!A48</f>
        <v>AD7</v>
      </c>
      <c r="B45" s="36">
        <f>'SIZE SPEC'!C48</f>
        <v>0</v>
      </c>
      <c r="C45" s="16" t="str">
        <f>'SIZE SPEC'!Q48</f>
        <v>0</v>
      </c>
      <c r="D45" s="14"/>
      <c r="E45" s="1"/>
      <c r="F45" s="43">
        <f t="shared" si="3"/>
        <v>0</v>
      </c>
      <c r="G45" s="86"/>
      <c r="H45" s="87">
        <f>'2ND PROTO'!H45</f>
        <v>0</v>
      </c>
      <c r="I45" s="37"/>
      <c r="J45" s="43">
        <f t="shared" si="4"/>
        <v>0</v>
      </c>
      <c r="K45" s="17"/>
      <c r="L45" s="44"/>
      <c r="M45" s="45">
        <f t="shared" si="5"/>
        <v>0</v>
      </c>
      <c r="N45" s="168">
        <f>'2ND PROTO'!K45</f>
        <v>0</v>
      </c>
      <c r="O45" s="42"/>
      <c r="P45" s="52"/>
    </row>
    <row r="46" spans="1:16" ht="20.100000000000001" customHeight="1">
      <c r="A46" s="131" t="str">
        <f>'SIZE SPEC'!A49</f>
        <v>AD8</v>
      </c>
      <c r="B46" s="36">
        <f>'SIZE SPEC'!C49</f>
        <v>0</v>
      </c>
      <c r="C46" s="16" t="str">
        <f>'SIZE SPEC'!Q49</f>
        <v>0</v>
      </c>
      <c r="D46" s="14"/>
      <c r="E46" s="1"/>
      <c r="F46" s="43">
        <f t="shared" si="3"/>
        <v>0</v>
      </c>
      <c r="G46" s="86"/>
      <c r="H46" s="87">
        <f>'2ND PROTO'!H46</f>
        <v>0</v>
      </c>
      <c r="I46" s="37"/>
      <c r="J46" s="43">
        <f t="shared" si="4"/>
        <v>0</v>
      </c>
      <c r="K46" s="17"/>
      <c r="L46" s="44"/>
      <c r="M46" s="45">
        <f t="shared" si="5"/>
        <v>0</v>
      </c>
      <c r="N46" s="168">
        <f>'2ND PROTO'!K46</f>
        <v>0</v>
      </c>
      <c r="O46" s="42"/>
      <c r="P46" s="52"/>
    </row>
    <row r="47" spans="1:16" ht="20.100000000000001" customHeight="1">
      <c r="A47" s="131" t="str">
        <f>'SIZE SPEC'!A50</f>
        <v>AD9</v>
      </c>
      <c r="B47" s="36">
        <f>'SIZE SPEC'!C50</f>
        <v>0</v>
      </c>
      <c r="C47" s="16" t="str">
        <f>'SIZE SPEC'!Q50</f>
        <v>0</v>
      </c>
      <c r="D47" s="14"/>
      <c r="E47" s="1"/>
      <c r="F47" s="43">
        <f t="shared" si="3"/>
        <v>0</v>
      </c>
      <c r="G47" s="86"/>
      <c r="H47" s="87">
        <f>'2ND PROTO'!H47</f>
        <v>0</v>
      </c>
      <c r="I47" s="37"/>
      <c r="J47" s="43">
        <f t="shared" si="4"/>
        <v>0</v>
      </c>
      <c r="K47" s="17"/>
      <c r="L47" s="44"/>
      <c r="M47" s="45">
        <f t="shared" si="5"/>
        <v>0</v>
      </c>
      <c r="N47" s="168">
        <f>'2ND PROTO'!K47</f>
        <v>0</v>
      </c>
      <c r="O47" s="42"/>
      <c r="P47" s="52"/>
    </row>
    <row r="48" spans="1:16" ht="20.100000000000001" customHeight="1">
      <c r="A48" s="131" t="str">
        <f>'SIZE SPEC'!A51</f>
        <v>AD10</v>
      </c>
      <c r="B48" s="36">
        <f>'SIZE SPEC'!C51</f>
        <v>0</v>
      </c>
      <c r="C48" s="16" t="str">
        <f>'SIZE SPEC'!Q51</f>
        <v>0</v>
      </c>
      <c r="D48" s="14"/>
      <c r="E48" s="1"/>
      <c r="F48" s="43">
        <f t="shared" si="3"/>
        <v>0</v>
      </c>
      <c r="G48" s="86"/>
      <c r="H48" s="87">
        <f>'2ND PROTO'!H48</f>
        <v>0</v>
      </c>
      <c r="I48" s="37"/>
      <c r="J48" s="43">
        <f t="shared" si="4"/>
        <v>0</v>
      </c>
      <c r="K48" s="17"/>
      <c r="L48" s="44"/>
      <c r="M48" s="45">
        <f t="shared" si="5"/>
        <v>0</v>
      </c>
      <c r="N48" s="168">
        <f>'2ND PROTO'!K48</f>
        <v>0</v>
      </c>
      <c r="O48" s="42"/>
      <c r="P48" s="52"/>
    </row>
    <row r="49" spans="1:16" ht="20.100000000000001" customHeight="1">
      <c r="A49" s="131" t="str">
        <f>'SIZE SPEC'!A52</f>
        <v>AD11</v>
      </c>
      <c r="B49" s="36">
        <f>'SIZE SPEC'!C52</f>
        <v>0</v>
      </c>
      <c r="C49" s="16" t="str">
        <f>'SIZE SPEC'!Q52</f>
        <v>0</v>
      </c>
      <c r="D49" s="14"/>
      <c r="E49" s="1"/>
      <c r="F49" s="43">
        <f t="shared" si="3"/>
        <v>0</v>
      </c>
      <c r="G49" s="86"/>
      <c r="H49" s="87">
        <f>'2ND PROTO'!H49</f>
        <v>0</v>
      </c>
      <c r="I49" s="37"/>
      <c r="J49" s="43">
        <f t="shared" si="4"/>
        <v>0</v>
      </c>
      <c r="K49" s="17"/>
      <c r="L49" s="44"/>
      <c r="M49" s="45">
        <f t="shared" si="5"/>
        <v>0</v>
      </c>
      <c r="N49" s="168">
        <f>'2ND PROTO'!K49</f>
        <v>0</v>
      </c>
      <c r="O49" s="42"/>
      <c r="P49" s="52"/>
    </row>
    <row r="50" spans="1:16" ht="20.100000000000001" customHeight="1">
      <c r="A50" s="131" t="str">
        <f>'SIZE SPEC'!A53</f>
        <v>AD12</v>
      </c>
      <c r="B50" s="36">
        <f>'SIZE SPEC'!C53</f>
        <v>0</v>
      </c>
      <c r="C50" s="16" t="str">
        <f>'SIZE SPEC'!Q53</f>
        <v>0</v>
      </c>
      <c r="D50" s="14"/>
      <c r="E50" s="1"/>
      <c r="F50" s="43">
        <f t="shared" si="3"/>
        <v>0</v>
      </c>
      <c r="G50" s="86"/>
      <c r="H50" s="87">
        <f>'2ND PROTO'!H50</f>
        <v>0</v>
      </c>
      <c r="I50" s="37"/>
      <c r="J50" s="43">
        <f t="shared" si="4"/>
        <v>0</v>
      </c>
      <c r="K50" s="17"/>
      <c r="L50" s="44"/>
      <c r="M50" s="45">
        <f t="shared" si="5"/>
        <v>0</v>
      </c>
      <c r="N50" s="168">
        <f>'2ND PROTO'!K50</f>
        <v>0</v>
      </c>
      <c r="O50" s="42"/>
      <c r="P50" s="52"/>
    </row>
    <row r="51" spans="1:16" ht="20.100000000000001" customHeight="1">
      <c r="A51" s="131" t="str">
        <f>'SIZE SPEC'!A54</f>
        <v>AD13</v>
      </c>
      <c r="B51" s="36">
        <f>'SIZE SPEC'!C54</f>
        <v>0</v>
      </c>
      <c r="C51" s="16" t="str">
        <f>'SIZE SPEC'!Q54</f>
        <v>0</v>
      </c>
      <c r="D51" s="14"/>
      <c r="E51" s="1"/>
      <c r="F51" s="43">
        <f t="shared" si="3"/>
        <v>0</v>
      </c>
      <c r="G51" s="86"/>
      <c r="H51" s="87">
        <f>'2ND PROTO'!H51</f>
        <v>0</v>
      </c>
      <c r="I51" s="37"/>
      <c r="J51" s="43">
        <f t="shared" si="4"/>
        <v>0</v>
      </c>
      <c r="K51" s="17"/>
      <c r="L51" s="44"/>
      <c r="M51" s="45">
        <f t="shared" si="5"/>
        <v>0</v>
      </c>
      <c r="N51" s="168">
        <f>'2ND PROTO'!K51</f>
        <v>0</v>
      </c>
      <c r="O51" s="42"/>
      <c r="P51" s="52"/>
    </row>
    <row r="52" spans="1:16" ht="20.100000000000001" customHeight="1">
      <c r="A52" s="131" t="str">
        <f>'SIZE SPEC'!A55</f>
        <v>AD14</v>
      </c>
      <c r="B52" s="36">
        <f>'SIZE SPEC'!C55</f>
        <v>0</v>
      </c>
      <c r="C52" s="16" t="str">
        <f>'SIZE SPEC'!Q55</f>
        <v>0</v>
      </c>
      <c r="D52" s="14"/>
      <c r="E52" s="1"/>
      <c r="F52" s="43">
        <f t="shared" si="3"/>
        <v>0</v>
      </c>
      <c r="G52" s="86"/>
      <c r="H52" s="87">
        <f>'2ND PROTO'!H52</f>
        <v>0</v>
      </c>
      <c r="I52" s="37"/>
      <c r="J52" s="43">
        <f t="shared" si="4"/>
        <v>0</v>
      </c>
      <c r="K52" s="17"/>
      <c r="L52" s="44"/>
      <c r="M52" s="45">
        <f t="shared" si="5"/>
        <v>0</v>
      </c>
      <c r="N52" s="168">
        <f>'2ND PROTO'!K52</f>
        <v>0</v>
      </c>
      <c r="O52" s="42"/>
      <c r="P52" s="52"/>
    </row>
    <row r="53" spans="1:16" ht="20.100000000000001" customHeight="1">
      <c r="A53" s="131" t="str">
        <f>'SIZE SPEC'!A56</f>
        <v>AD15</v>
      </c>
      <c r="B53" s="36">
        <f>'SIZE SPEC'!C56</f>
        <v>0</v>
      </c>
      <c r="C53" s="16" t="str">
        <f>'SIZE SPEC'!Q56</f>
        <v>0</v>
      </c>
      <c r="D53" s="14"/>
      <c r="E53" s="1"/>
      <c r="F53" s="43">
        <f t="shared" si="3"/>
        <v>0</v>
      </c>
      <c r="G53" s="86"/>
      <c r="H53" s="87">
        <f>'2ND PROTO'!H53</f>
        <v>0</v>
      </c>
      <c r="I53" s="37"/>
      <c r="J53" s="43">
        <f t="shared" si="4"/>
        <v>0</v>
      </c>
      <c r="K53" s="17"/>
      <c r="L53" s="44"/>
      <c r="M53" s="45">
        <f t="shared" si="5"/>
        <v>0</v>
      </c>
      <c r="N53" s="168">
        <f>'2ND PROTO'!K53</f>
        <v>0</v>
      </c>
      <c r="O53" s="42"/>
      <c r="P53" s="52"/>
    </row>
    <row r="54" spans="1:16" ht="20.100000000000001" customHeight="1">
      <c r="A54" s="131" t="str">
        <f>'SIZE SPEC'!A57</f>
        <v>AD16</v>
      </c>
      <c r="B54" s="36">
        <f>'SIZE SPEC'!C57</f>
        <v>0</v>
      </c>
      <c r="C54" s="16" t="str">
        <f>'SIZE SPEC'!Q57</f>
        <v>0</v>
      </c>
      <c r="D54" s="14"/>
      <c r="E54" s="1"/>
      <c r="F54" s="43">
        <f t="shared" si="3"/>
        <v>0</v>
      </c>
      <c r="G54" s="86"/>
      <c r="H54" s="87">
        <f>'2ND PROTO'!H54</f>
        <v>0</v>
      </c>
      <c r="I54" s="37"/>
      <c r="J54" s="43">
        <f t="shared" si="4"/>
        <v>0</v>
      </c>
      <c r="K54" s="17"/>
      <c r="L54" s="44"/>
      <c r="M54" s="45">
        <f t="shared" si="5"/>
        <v>0</v>
      </c>
      <c r="N54" s="168">
        <f>'2ND PROTO'!K54</f>
        <v>0</v>
      </c>
      <c r="O54" s="42"/>
      <c r="P54" s="52"/>
    </row>
    <row r="55" spans="1:16" ht="20.100000000000001" customHeight="1">
      <c r="A55" s="131" t="str">
        <f>'SIZE SPEC'!A58</f>
        <v>AD17</v>
      </c>
      <c r="B55" s="36">
        <f>'SIZE SPEC'!C58</f>
        <v>0</v>
      </c>
      <c r="C55" s="16" t="str">
        <f>'SIZE SPEC'!Q58</f>
        <v>0</v>
      </c>
      <c r="D55" s="14"/>
      <c r="E55" s="1"/>
      <c r="F55" s="43">
        <f t="shared" si="3"/>
        <v>0</v>
      </c>
      <c r="G55" s="86"/>
      <c r="H55" s="87">
        <f>'2ND PROTO'!H55</f>
        <v>0</v>
      </c>
      <c r="I55" s="37"/>
      <c r="J55" s="43">
        <f t="shared" si="4"/>
        <v>0</v>
      </c>
      <c r="K55" s="17"/>
      <c r="L55" s="44"/>
      <c r="M55" s="45">
        <f t="shared" si="5"/>
        <v>0</v>
      </c>
      <c r="N55" s="168">
        <f>'2ND PROTO'!K55</f>
        <v>0</v>
      </c>
      <c r="O55" s="42"/>
      <c r="P55" s="52"/>
    </row>
    <row r="56" spans="1:16" ht="20.100000000000001" customHeight="1">
      <c r="A56" s="131" t="str">
        <f>'SIZE SPEC'!A59</f>
        <v>AD18</v>
      </c>
      <c r="B56" s="36">
        <f>'SIZE SPEC'!C59</f>
        <v>0</v>
      </c>
      <c r="C56" s="16" t="str">
        <f>'SIZE SPEC'!Q59</f>
        <v>0</v>
      </c>
      <c r="D56" s="14"/>
      <c r="E56" s="1"/>
      <c r="F56" s="43">
        <f t="shared" si="3"/>
        <v>0</v>
      </c>
      <c r="G56" s="86"/>
      <c r="H56" s="87">
        <f>'2ND PROTO'!H56</f>
        <v>0</v>
      </c>
      <c r="I56" s="37"/>
      <c r="J56" s="43">
        <f t="shared" si="4"/>
        <v>0</v>
      </c>
      <c r="K56" s="17"/>
      <c r="L56" s="44"/>
      <c r="M56" s="45">
        <f t="shared" si="5"/>
        <v>0</v>
      </c>
      <c r="N56" s="168">
        <f>'2ND PROTO'!K56</f>
        <v>0</v>
      </c>
      <c r="O56" s="42"/>
      <c r="P56" s="52"/>
    </row>
    <row r="57" spans="1:16" ht="20.100000000000001" customHeight="1">
      <c r="A57" s="131" t="str">
        <f>'SIZE SPEC'!A60</f>
        <v>AD19</v>
      </c>
      <c r="B57" s="36">
        <f>'SIZE SPEC'!C60</f>
        <v>0</v>
      </c>
      <c r="C57" s="16" t="str">
        <f>'SIZE SPEC'!Q60</f>
        <v>0</v>
      </c>
      <c r="D57" s="14"/>
      <c r="E57" s="1"/>
      <c r="F57" s="43">
        <f t="shared" si="3"/>
        <v>0</v>
      </c>
      <c r="G57" s="86"/>
      <c r="H57" s="87">
        <f>'2ND PROTO'!H57</f>
        <v>0</v>
      </c>
      <c r="I57" s="37"/>
      <c r="J57" s="43">
        <f t="shared" si="4"/>
        <v>0</v>
      </c>
      <c r="K57" s="17"/>
      <c r="L57" s="44"/>
      <c r="M57" s="45">
        <f t="shared" si="5"/>
        <v>0</v>
      </c>
      <c r="N57" s="168">
        <f>'2ND PROTO'!K57</f>
        <v>0</v>
      </c>
      <c r="O57" s="42"/>
      <c r="P57" s="52"/>
    </row>
    <row r="58" spans="1:16" ht="20.100000000000001" customHeight="1">
      <c r="A58" s="131" t="str">
        <f>'SIZE SPEC'!A61</f>
        <v>AD20</v>
      </c>
      <c r="B58" s="36">
        <f>'SIZE SPEC'!C61</f>
        <v>0</v>
      </c>
      <c r="C58" s="16" t="str">
        <f>'SIZE SPEC'!Q61</f>
        <v>0</v>
      </c>
      <c r="D58" s="14"/>
      <c r="E58" s="1"/>
      <c r="F58" s="43">
        <f t="shared" si="3"/>
        <v>0</v>
      </c>
      <c r="G58" s="86"/>
      <c r="H58" s="87">
        <f>'2ND PROTO'!H58</f>
        <v>0</v>
      </c>
      <c r="I58" s="37"/>
      <c r="J58" s="43">
        <f t="shared" si="4"/>
        <v>0</v>
      </c>
      <c r="K58" s="17"/>
      <c r="L58" s="44"/>
      <c r="M58" s="45">
        <f t="shared" si="5"/>
        <v>0</v>
      </c>
      <c r="N58" s="168">
        <f>'2ND PROTO'!K58</f>
        <v>0</v>
      </c>
      <c r="O58" s="42"/>
      <c r="P58" s="52"/>
    </row>
    <row r="59" spans="1:16" ht="20.100000000000001" customHeight="1">
      <c r="A59" s="131" t="str">
        <f>'SIZE SPEC'!A62</f>
        <v>AD21</v>
      </c>
      <c r="B59" s="36">
        <f>'SIZE SPEC'!C62</f>
        <v>0</v>
      </c>
      <c r="C59" s="16" t="str">
        <f>'SIZE SPEC'!Q62</f>
        <v>0</v>
      </c>
      <c r="D59" s="14"/>
      <c r="E59" s="1"/>
      <c r="F59" s="43">
        <f t="shared" si="3"/>
        <v>0</v>
      </c>
      <c r="G59" s="86"/>
      <c r="H59" s="87">
        <f>'2ND PROTO'!H59</f>
        <v>0</v>
      </c>
      <c r="I59" s="37"/>
      <c r="J59" s="43">
        <f t="shared" si="4"/>
        <v>0</v>
      </c>
      <c r="K59" s="17"/>
      <c r="L59" s="44"/>
      <c r="M59" s="45">
        <f t="shared" si="5"/>
        <v>0</v>
      </c>
      <c r="N59" s="168">
        <f>'2ND PROTO'!K59</f>
        <v>0</v>
      </c>
      <c r="O59" s="42"/>
      <c r="P59" s="52"/>
    </row>
    <row r="60" spans="1:16" ht="20.100000000000001" customHeight="1" thickBot="1">
      <c r="A60" s="131" t="str">
        <f>'SIZE SPEC'!A63</f>
        <v>AD22</v>
      </c>
      <c r="B60" s="36">
        <f>'SIZE SPEC'!C63</f>
        <v>0</v>
      </c>
      <c r="C60" s="16" t="str">
        <f>'SIZE SPEC'!Q63</f>
        <v>0</v>
      </c>
      <c r="D60" s="14"/>
      <c r="E60" s="1"/>
      <c r="F60" s="43">
        <f t="shared" si="3"/>
        <v>0</v>
      </c>
      <c r="G60" s="86"/>
      <c r="H60" s="87">
        <f>'2ND PROTO'!H60</f>
        <v>0</v>
      </c>
      <c r="I60" s="37"/>
      <c r="J60" s="43">
        <f t="shared" si="4"/>
        <v>0</v>
      </c>
      <c r="K60" s="17"/>
      <c r="L60" s="44"/>
      <c r="M60" s="45">
        <f t="shared" si="5"/>
        <v>0</v>
      </c>
      <c r="N60" s="169">
        <f>'2ND PROTO'!K60</f>
        <v>0</v>
      </c>
      <c r="O60" s="42"/>
      <c r="P60" s="52"/>
    </row>
    <row r="61" spans="1:16" ht="20.100000000000001" customHeight="1">
      <c r="A61" s="540" t="s">
        <v>110</v>
      </c>
      <c r="B61" s="540"/>
      <c r="C61" s="540"/>
      <c r="D61" s="540"/>
      <c r="E61" s="540"/>
      <c r="F61" s="540"/>
      <c r="G61" s="540"/>
      <c r="H61" s="540"/>
      <c r="I61" s="540"/>
      <c r="J61" s="540"/>
      <c r="K61" s="540"/>
      <c r="L61" s="540"/>
      <c r="M61" s="540"/>
      <c r="N61" s="541"/>
      <c r="O61" s="540"/>
      <c r="P61" s="52"/>
    </row>
    <row r="62" spans="1:16" ht="20.100000000000001" customHeight="1">
      <c r="A62" s="429" t="s">
        <v>84</v>
      </c>
      <c r="B62" s="429"/>
      <c r="C62" s="429"/>
      <c r="D62" s="429"/>
      <c r="E62" s="429"/>
      <c r="F62" s="429"/>
      <c r="G62" s="429"/>
      <c r="H62" s="429"/>
      <c r="I62" s="429"/>
      <c r="J62" s="429"/>
      <c r="K62" s="429"/>
      <c r="L62" s="429"/>
      <c r="M62" s="429"/>
      <c r="N62" s="429"/>
      <c r="O62" s="429"/>
      <c r="P62" s="52"/>
    </row>
    <row r="63" spans="1:16" ht="20.100000000000001" customHeight="1">
      <c r="A63" s="430" t="s">
        <v>85</v>
      </c>
      <c r="B63" s="430"/>
      <c r="C63" s="430"/>
      <c r="D63" s="430"/>
      <c r="E63" s="430"/>
      <c r="F63" s="430"/>
      <c r="G63" s="430"/>
      <c r="H63" s="430"/>
      <c r="I63" s="430"/>
      <c r="J63" s="430"/>
      <c r="K63" s="430"/>
      <c r="L63" s="430"/>
      <c r="M63" s="430"/>
      <c r="N63" s="430"/>
      <c r="O63" s="430"/>
      <c r="P63" s="52"/>
    </row>
    <row r="64" spans="1:16" ht="20.100000000000001" customHeight="1">
      <c r="A64" s="483" t="s">
        <v>86</v>
      </c>
      <c r="B64" s="483"/>
      <c r="C64" s="483"/>
      <c r="D64" s="483"/>
      <c r="E64" s="483"/>
      <c r="F64" s="483"/>
      <c r="G64" s="483"/>
      <c r="H64" s="483"/>
      <c r="I64" s="483"/>
      <c r="J64" s="483"/>
      <c r="K64" s="483"/>
      <c r="L64" s="483"/>
      <c r="M64" s="483"/>
      <c r="N64" s="483"/>
      <c r="O64" s="483"/>
      <c r="P64" s="52"/>
    </row>
    <row r="65" spans="1:16" ht="20.100000000000001" customHeight="1">
      <c r="A65" s="435" t="s">
        <v>87</v>
      </c>
      <c r="B65" s="435"/>
      <c r="C65" s="435"/>
      <c r="D65" s="435"/>
      <c r="E65" s="435"/>
      <c r="F65" s="435"/>
      <c r="G65" s="435"/>
      <c r="H65" s="435"/>
      <c r="I65" s="435"/>
      <c r="J65" s="435"/>
      <c r="K65" s="435"/>
      <c r="L65" s="435"/>
      <c r="M65" s="435"/>
      <c r="N65" s="435"/>
      <c r="O65" s="435"/>
      <c r="P65" s="52"/>
    </row>
    <row r="66" spans="1:16">
      <c r="A66" s="546" t="s">
        <v>101</v>
      </c>
      <c r="B66" s="547"/>
      <c r="C66" s="547"/>
      <c r="D66" s="547"/>
      <c r="E66" s="547"/>
      <c r="F66" s="547"/>
      <c r="G66" s="547"/>
      <c r="H66" s="547"/>
      <c r="I66" s="547"/>
      <c r="J66" s="547"/>
      <c r="K66" s="547"/>
      <c r="L66" s="547"/>
      <c r="M66" s="547"/>
      <c r="N66" s="547"/>
      <c r="O66" s="547"/>
      <c r="P66" s="53"/>
    </row>
    <row r="67" spans="1:16" ht="15.75" thickBot="1">
      <c r="A67" s="488"/>
      <c r="B67" s="489"/>
      <c r="C67" s="489"/>
      <c r="D67" s="489"/>
      <c r="E67" s="489"/>
      <c r="F67" s="489"/>
      <c r="G67" s="489"/>
      <c r="H67" s="489"/>
      <c r="I67" s="489"/>
      <c r="J67" s="489"/>
      <c r="K67" s="489"/>
      <c r="L67" s="489"/>
      <c r="M67" s="489"/>
      <c r="N67" s="489"/>
      <c r="O67" s="489"/>
      <c r="P67" s="53"/>
    </row>
    <row r="68" spans="1:16" ht="15.95" customHeight="1">
      <c r="A68" s="477" t="s">
        <v>89</v>
      </c>
      <c r="B68" s="478"/>
      <c r="C68" s="478"/>
      <c r="D68" s="478"/>
      <c r="E68" s="478"/>
      <c r="F68" s="478"/>
      <c r="G68" s="478"/>
      <c r="H68" s="478"/>
      <c r="I68" s="478"/>
      <c r="J68" s="478"/>
      <c r="K68" s="478"/>
      <c r="L68" s="478"/>
      <c r="M68" s="478"/>
      <c r="N68" s="478"/>
      <c r="O68" s="478"/>
      <c r="P68" s="52"/>
    </row>
    <row r="69" spans="1:16" ht="15.95" customHeight="1">
      <c r="A69" s="110">
        <f>'2ND PROTO'!A108</f>
        <v>1</v>
      </c>
      <c r="B69" s="401" t="str">
        <f>'2ND PROTO'!B108</f>
        <v>CONSTRUCTION LOOK SHIT</v>
      </c>
      <c r="C69" s="402"/>
      <c r="D69" s="402"/>
      <c r="E69" s="402"/>
      <c r="F69" s="402"/>
      <c r="G69" s="402"/>
      <c r="H69" s="402"/>
      <c r="I69" s="402"/>
      <c r="J69" s="402"/>
      <c r="K69" s="402"/>
      <c r="L69" s="402"/>
      <c r="M69" s="402"/>
      <c r="N69" s="402"/>
      <c r="O69" s="402"/>
      <c r="P69" s="52"/>
    </row>
    <row r="70" spans="1:16" ht="15.95" customHeight="1">
      <c r="A70" s="110">
        <f>'2ND PROTO'!A109</f>
        <v>2</v>
      </c>
      <c r="B70" s="401">
        <f>'2ND PROTO'!B109</f>
        <v>0</v>
      </c>
      <c r="C70" s="402"/>
      <c r="D70" s="402"/>
      <c r="E70" s="402"/>
      <c r="F70" s="402"/>
      <c r="G70" s="402"/>
      <c r="H70" s="402"/>
      <c r="I70" s="402"/>
      <c r="J70" s="402"/>
      <c r="K70" s="402"/>
      <c r="L70" s="402"/>
      <c r="M70" s="402"/>
      <c r="N70" s="402"/>
      <c r="O70" s="402"/>
      <c r="P70" s="52"/>
    </row>
    <row r="71" spans="1:16" ht="15.95" customHeight="1">
      <c r="A71" s="110">
        <f>'2ND PROTO'!A110</f>
        <v>3</v>
      </c>
      <c r="B71" s="401">
        <f>'2ND PROTO'!B110</f>
        <v>0</v>
      </c>
      <c r="C71" s="402"/>
      <c r="D71" s="402"/>
      <c r="E71" s="402"/>
      <c r="F71" s="402"/>
      <c r="G71" s="402"/>
      <c r="H71" s="402"/>
      <c r="I71" s="402"/>
      <c r="J71" s="402"/>
      <c r="K71" s="402"/>
      <c r="L71" s="402"/>
      <c r="M71" s="402"/>
      <c r="N71" s="402"/>
      <c r="O71" s="402"/>
      <c r="P71" s="52"/>
    </row>
    <row r="72" spans="1:16" ht="15.95" customHeight="1">
      <c r="A72" s="110">
        <f>'2ND PROTO'!A111</f>
        <v>4</v>
      </c>
      <c r="B72" s="401">
        <f>'2ND PROTO'!B111</f>
        <v>0</v>
      </c>
      <c r="C72" s="402"/>
      <c r="D72" s="402"/>
      <c r="E72" s="402"/>
      <c r="F72" s="402"/>
      <c r="G72" s="402"/>
      <c r="H72" s="402"/>
      <c r="I72" s="402"/>
      <c r="J72" s="402"/>
      <c r="K72" s="402"/>
      <c r="L72" s="402"/>
      <c r="M72" s="402"/>
      <c r="N72" s="402"/>
      <c r="O72" s="402"/>
      <c r="P72" s="52"/>
    </row>
    <row r="73" spans="1:16" ht="15.95" customHeight="1">
      <c r="A73" s="110">
        <f>'2ND PROTO'!A112</f>
        <v>5</v>
      </c>
      <c r="B73" s="401">
        <f>'2ND PROTO'!B112</f>
        <v>0</v>
      </c>
      <c r="C73" s="402"/>
      <c r="D73" s="402"/>
      <c r="E73" s="402"/>
      <c r="F73" s="402"/>
      <c r="G73" s="402"/>
      <c r="H73" s="402"/>
      <c r="I73" s="402"/>
      <c r="J73" s="402"/>
      <c r="K73" s="402"/>
      <c r="L73" s="402"/>
      <c r="M73" s="402"/>
      <c r="N73" s="402"/>
      <c r="O73" s="402"/>
      <c r="P73" s="52"/>
    </row>
    <row r="74" spans="1:16" ht="15.95" customHeight="1">
      <c r="A74" s="110">
        <f>'2ND PROTO'!A113</f>
        <v>6</v>
      </c>
      <c r="B74" s="401">
        <f>'2ND PROTO'!B113</f>
        <v>0</v>
      </c>
      <c r="C74" s="402"/>
      <c r="D74" s="402"/>
      <c r="E74" s="402"/>
      <c r="F74" s="402"/>
      <c r="G74" s="402"/>
      <c r="H74" s="402"/>
      <c r="I74" s="402"/>
      <c r="J74" s="402"/>
      <c r="K74" s="402"/>
      <c r="L74" s="402"/>
      <c r="M74" s="402"/>
      <c r="N74" s="402"/>
      <c r="O74" s="402"/>
      <c r="P74" s="52"/>
    </row>
    <row r="75" spans="1:16" ht="15.95" customHeight="1">
      <c r="A75" s="110">
        <f>'2ND PROTO'!A114</f>
        <v>7</v>
      </c>
      <c r="B75" s="401">
        <f>'2ND PROTO'!B114</f>
        <v>0</v>
      </c>
      <c r="C75" s="402"/>
      <c r="D75" s="402"/>
      <c r="E75" s="402"/>
      <c r="F75" s="402"/>
      <c r="G75" s="402"/>
      <c r="H75" s="402"/>
      <c r="I75" s="402"/>
      <c r="J75" s="402"/>
      <c r="K75" s="402"/>
      <c r="L75" s="402"/>
      <c r="M75" s="402"/>
      <c r="N75" s="402"/>
      <c r="O75" s="402"/>
      <c r="P75" s="52"/>
    </row>
    <row r="76" spans="1:16" ht="15.95" customHeight="1">
      <c r="A76" s="110">
        <f>'2ND PROTO'!A115</f>
        <v>8</v>
      </c>
      <c r="B76" s="401">
        <f>'2ND PROTO'!B115</f>
        <v>0</v>
      </c>
      <c r="C76" s="402"/>
      <c r="D76" s="402"/>
      <c r="E76" s="402"/>
      <c r="F76" s="402"/>
      <c r="G76" s="402"/>
      <c r="H76" s="402"/>
      <c r="I76" s="402"/>
      <c r="J76" s="402"/>
      <c r="K76" s="402"/>
      <c r="L76" s="402"/>
      <c r="M76" s="402"/>
      <c r="N76" s="402"/>
      <c r="O76" s="402"/>
      <c r="P76" s="52"/>
    </row>
    <row r="77" spans="1:16" ht="15.95" customHeight="1">
      <c r="A77" s="110">
        <f>'2ND PROTO'!A116</f>
        <v>9</v>
      </c>
      <c r="B77" s="401">
        <f>'2ND PROTO'!B116</f>
        <v>0</v>
      </c>
      <c r="C77" s="402"/>
      <c r="D77" s="402"/>
      <c r="E77" s="402"/>
      <c r="F77" s="402"/>
      <c r="G77" s="402"/>
      <c r="H77" s="402"/>
      <c r="I77" s="402"/>
      <c r="J77" s="402"/>
      <c r="K77" s="402"/>
      <c r="L77" s="402"/>
      <c r="M77" s="402"/>
      <c r="N77" s="402"/>
      <c r="O77" s="402"/>
      <c r="P77" s="52"/>
    </row>
    <row r="78" spans="1:16" ht="15.95" customHeight="1">
      <c r="A78" s="110">
        <f>'2ND PROTO'!A117</f>
        <v>10</v>
      </c>
      <c r="B78" s="401">
        <f>'2ND PROTO'!B117</f>
        <v>0</v>
      </c>
      <c r="C78" s="402"/>
      <c r="D78" s="402"/>
      <c r="E78" s="402"/>
      <c r="F78" s="402"/>
      <c r="G78" s="402"/>
      <c r="H78" s="402"/>
      <c r="I78" s="402"/>
      <c r="J78" s="402"/>
      <c r="K78" s="402"/>
      <c r="L78" s="402"/>
      <c r="M78" s="402"/>
      <c r="N78" s="402"/>
      <c r="O78" s="402"/>
      <c r="P78" s="52"/>
    </row>
    <row r="79" spans="1:16" ht="15.95" customHeight="1">
      <c r="A79" s="110">
        <f>'2ND PROTO'!A118</f>
        <v>11</v>
      </c>
      <c r="B79" s="401">
        <f>'2ND PROTO'!B118</f>
        <v>0</v>
      </c>
      <c r="C79" s="402"/>
      <c r="D79" s="402"/>
      <c r="E79" s="402"/>
      <c r="F79" s="402"/>
      <c r="G79" s="402"/>
      <c r="H79" s="402"/>
      <c r="I79" s="402"/>
      <c r="J79" s="402"/>
      <c r="K79" s="402"/>
      <c r="L79" s="402"/>
      <c r="M79" s="402"/>
      <c r="N79" s="402"/>
      <c r="O79" s="402"/>
      <c r="P79" s="52"/>
    </row>
    <row r="80" spans="1:16" ht="15.95" customHeight="1">
      <c r="A80" s="110">
        <f>'2ND PROTO'!A119</f>
        <v>12</v>
      </c>
      <c r="B80" s="401">
        <f>'2ND PROTO'!B119</f>
        <v>0</v>
      </c>
      <c r="C80" s="402"/>
      <c r="D80" s="402"/>
      <c r="E80" s="402"/>
      <c r="F80" s="402"/>
      <c r="G80" s="402"/>
      <c r="H80" s="402"/>
      <c r="I80" s="402"/>
      <c r="J80" s="402"/>
      <c r="K80" s="402"/>
      <c r="L80" s="402"/>
      <c r="M80" s="402"/>
      <c r="N80" s="402"/>
      <c r="O80" s="402"/>
      <c r="P80" s="52"/>
    </row>
    <row r="81" spans="1:16" ht="15.95" customHeight="1">
      <c r="A81" s="110">
        <f>'2ND PROTO'!A120</f>
        <v>13</v>
      </c>
      <c r="B81" s="401">
        <f>'2ND PROTO'!B120</f>
        <v>0</v>
      </c>
      <c r="C81" s="402"/>
      <c r="D81" s="402"/>
      <c r="E81" s="402"/>
      <c r="F81" s="402"/>
      <c r="G81" s="402"/>
      <c r="H81" s="402"/>
      <c r="I81" s="402"/>
      <c r="J81" s="402"/>
      <c r="K81" s="402"/>
      <c r="L81" s="402"/>
      <c r="M81" s="402"/>
      <c r="N81" s="402"/>
      <c r="O81" s="402"/>
      <c r="P81" s="52"/>
    </row>
    <row r="82" spans="1:16" ht="15.95" customHeight="1">
      <c r="A82" s="110">
        <f>'2ND PROTO'!A121</f>
        <v>14</v>
      </c>
      <c r="B82" s="401">
        <f>'2ND PROTO'!B121</f>
        <v>0</v>
      </c>
      <c r="C82" s="402"/>
      <c r="D82" s="402"/>
      <c r="E82" s="402"/>
      <c r="F82" s="402"/>
      <c r="G82" s="402"/>
      <c r="H82" s="402"/>
      <c r="I82" s="402"/>
      <c r="J82" s="402"/>
      <c r="K82" s="402"/>
      <c r="L82" s="402"/>
      <c r="M82" s="402"/>
      <c r="N82" s="402"/>
      <c r="O82" s="402"/>
      <c r="P82" s="52"/>
    </row>
    <row r="83" spans="1:16" ht="15.95" customHeight="1">
      <c r="A83" s="110">
        <f>'2ND PROTO'!A122</f>
        <v>15</v>
      </c>
      <c r="B83" s="401">
        <f>'2ND PROTO'!B122</f>
        <v>0</v>
      </c>
      <c r="C83" s="402"/>
      <c r="D83" s="402"/>
      <c r="E83" s="402"/>
      <c r="F83" s="402"/>
      <c r="G83" s="402"/>
      <c r="H83" s="402"/>
      <c r="I83" s="402"/>
      <c r="J83" s="402"/>
      <c r="K83" s="402"/>
      <c r="L83" s="402"/>
      <c r="M83" s="402"/>
      <c r="N83" s="402"/>
      <c r="O83" s="402"/>
      <c r="P83" s="52"/>
    </row>
    <row r="84" spans="1:16" ht="15.95" customHeight="1">
      <c r="A84" s="474" t="s">
        <v>92</v>
      </c>
      <c r="B84" s="475"/>
      <c r="C84" s="475"/>
      <c r="D84" s="475"/>
      <c r="E84" s="475"/>
      <c r="F84" s="475"/>
      <c r="G84" s="475"/>
      <c r="H84" s="475"/>
      <c r="I84" s="475"/>
      <c r="J84" s="475"/>
      <c r="K84" s="475"/>
      <c r="L84" s="475"/>
      <c r="M84" s="475"/>
      <c r="N84" s="475"/>
      <c r="O84" s="475"/>
      <c r="P84" s="52"/>
    </row>
    <row r="85" spans="1:16" ht="15.95" customHeight="1">
      <c r="A85" s="97">
        <f>'2ND PROTO'!A125</f>
        <v>16</v>
      </c>
      <c r="B85" s="401">
        <f>'2ND PROTO'!B125</f>
        <v>0</v>
      </c>
      <c r="C85" s="402"/>
      <c r="D85" s="402"/>
      <c r="E85" s="402"/>
      <c r="F85" s="402"/>
      <c r="G85" s="402"/>
      <c r="H85" s="402"/>
      <c r="I85" s="402"/>
      <c r="J85" s="402"/>
      <c r="K85" s="402"/>
      <c r="L85" s="402"/>
      <c r="M85" s="402"/>
      <c r="N85" s="402"/>
      <c r="O85" s="402"/>
      <c r="P85" s="52"/>
    </row>
    <row r="86" spans="1:16" ht="15.95" customHeight="1">
      <c r="A86" s="97">
        <f>'2ND PROTO'!A126</f>
        <v>17</v>
      </c>
      <c r="B86" s="401">
        <f>'2ND PROTO'!B126</f>
        <v>0</v>
      </c>
      <c r="C86" s="402"/>
      <c r="D86" s="402"/>
      <c r="E86" s="402"/>
      <c r="F86" s="402"/>
      <c r="G86" s="402"/>
      <c r="H86" s="402"/>
      <c r="I86" s="402"/>
      <c r="J86" s="402"/>
      <c r="K86" s="402"/>
      <c r="L86" s="402"/>
      <c r="M86" s="402"/>
      <c r="N86" s="402"/>
      <c r="O86" s="402"/>
      <c r="P86" s="52"/>
    </row>
    <row r="87" spans="1:16" ht="15.95" customHeight="1">
      <c r="A87" s="97">
        <f>'2ND PROTO'!A127</f>
        <v>18</v>
      </c>
      <c r="B87" s="401">
        <f>'2ND PROTO'!B127</f>
        <v>0</v>
      </c>
      <c r="C87" s="402"/>
      <c r="D87" s="402"/>
      <c r="E87" s="402"/>
      <c r="F87" s="402"/>
      <c r="G87" s="402"/>
      <c r="H87" s="402"/>
      <c r="I87" s="402"/>
      <c r="J87" s="402"/>
      <c r="K87" s="402"/>
      <c r="L87" s="402"/>
      <c r="M87" s="402"/>
      <c r="N87" s="402"/>
      <c r="O87" s="402"/>
      <c r="P87" s="52"/>
    </row>
    <row r="88" spans="1:16" ht="15.95" customHeight="1">
      <c r="A88" s="97">
        <f>'2ND PROTO'!A128</f>
        <v>19</v>
      </c>
      <c r="B88" s="401">
        <f>'2ND PROTO'!B128</f>
        <v>0</v>
      </c>
      <c r="C88" s="402"/>
      <c r="D88" s="402"/>
      <c r="E88" s="402"/>
      <c r="F88" s="402"/>
      <c r="G88" s="402"/>
      <c r="H88" s="402"/>
      <c r="I88" s="402"/>
      <c r="J88" s="402"/>
      <c r="K88" s="402"/>
      <c r="L88" s="402"/>
      <c r="M88" s="402"/>
      <c r="N88" s="402"/>
      <c r="O88" s="402"/>
      <c r="P88" s="52"/>
    </row>
    <row r="89" spans="1:16" ht="15.95" customHeight="1">
      <c r="A89" s="97">
        <f>'2ND PROTO'!A129</f>
        <v>20</v>
      </c>
      <c r="B89" s="401">
        <f>'2ND PROTO'!B129</f>
        <v>0</v>
      </c>
      <c r="C89" s="402"/>
      <c r="D89" s="402"/>
      <c r="E89" s="402"/>
      <c r="F89" s="402"/>
      <c r="G89" s="402"/>
      <c r="H89" s="402"/>
      <c r="I89" s="402"/>
      <c r="J89" s="402"/>
      <c r="K89" s="402"/>
      <c r="L89" s="402"/>
      <c r="M89" s="402"/>
      <c r="N89" s="402"/>
      <c r="O89" s="402"/>
      <c r="P89" s="52"/>
    </row>
    <row r="90" spans="1:16" ht="15.95" customHeight="1">
      <c r="A90" s="97">
        <f>'2ND PROTO'!A130</f>
        <v>21</v>
      </c>
      <c r="B90" s="401">
        <f>'2ND PROTO'!B130</f>
        <v>0</v>
      </c>
      <c r="C90" s="402"/>
      <c r="D90" s="402"/>
      <c r="E90" s="402"/>
      <c r="F90" s="402"/>
      <c r="G90" s="402"/>
      <c r="H90" s="402"/>
      <c r="I90" s="402"/>
      <c r="J90" s="402"/>
      <c r="K90" s="402"/>
      <c r="L90" s="402"/>
      <c r="M90" s="402"/>
      <c r="N90" s="402"/>
      <c r="O90" s="402"/>
      <c r="P90" s="52"/>
    </row>
    <row r="91" spans="1:16" ht="15.95" customHeight="1">
      <c r="A91" s="97">
        <f>'2ND PROTO'!A131</f>
        <v>22</v>
      </c>
      <c r="B91" s="401">
        <f>'2ND PROTO'!B131</f>
        <v>0</v>
      </c>
      <c r="C91" s="402"/>
      <c r="D91" s="402"/>
      <c r="E91" s="402"/>
      <c r="F91" s="402"/>
      <c r="G91" s="402"/>
      <c r="H91" s="402"/>
      <c r="I91" s="402"/>
      <c r="J91" s="402"/>
      <c r="K91" s="402"/>
      <c r="L91" s="402"/>
      <c r="M91" s="402"/>
      <c r="N91" s="402"/>
      <c r="O91" s="402"/>
      <c r="P91" s="52"/>
    </row>
    <row r="92" spans="1:16" ht="15.95" customHeight="1">
      <c r="A92" s="97">
        <f>'2ND PROTO'!A132</f>
        <v>23</v>
      </c>
      <c r="B92" s="401">
        <f>'2ND PROTO'!B132</f>
        <v>0</v>
      </c>
      <c r="C92" s="402"/>
      <c r="D92" s="402"/>
      <c r="E92" s="402"/>
      <c r="F92" s="402"/>
      <c r="G92" s="402"/>
      <c r="H92" s="402"/>
      <c r="I92" s="402"/>
      <c r="J92" s="402"/>
      <c r="K92" s="402"/>
      <c r="L92" s="402"/>
      <c r="M92" s="402"/>
      <c r="N92" s="402"/>
      <c r="O92" s="402"/>
      <c r="P92" s="52"/>
    </row>
    <row r="93" spans="1:16" ht="15.95" customHeight="1">
      <c r="A93" s="97">
        <f>'2ND PROTO'!A133</f>
        <v>24</v>
      </c>
      <c r="B93" s="401">
        <f>'2ND PROTO'!B133</f>
        <v>0</v>
      </c>
      <c r="C93" s="402"/>
      <c r="D93" s="402"/>
      <c r="E93" s="402"/>
      <c r="F93" s="402"/>
      <c r="G93" s="402"/>
      <c r="H93" s="402"/>
      <c r="I93" s="402"/>
      <c r="J93" s="402"/>
      <c r="K93" s="402"/>
      <c r="L93" s="402"/>
      <c r="M93" s="402"/>
      <c r="N93" s="402"/>
      <c r="O93" s="402"/>
      <c r="P93" s="52"/>
    </row>
    <row r="94" spans="1:16" ht="15.95" customHeight="1">
      <c r="A94" s="97">
        <f>'2ND PROTO'!A134</f>
        <v>25</v>
      </c>
      <c r="B94" s="401">
        <f>'2ND PROTO'!B134</f>
        <v>0</v>
      </c>
      <c r="C94" s="402"/>
      <c r="D94" s="402"/>
      <c r="E94" s="402"/>
      <c r="F94" s="402"/>
      <c r="G94" s="402"/>
      <c r="H94" s="402"/>
      <c r="I94" s="402"/>
      <c r="J94" s="402"/>
      <c r="K94" s="402"/>
      <c r="L94" s="402"/>
      <c r="M94" s="402"/>
      <c r="N94" s="402"/>
      <c r="O94" s="402"/>
      <c r="P94" s="52"/>
    </row>
    <row r="95" spans="1:16" ht="15.95" customHeight="1">
      <c r="A95" s="97">
        <f>'2ND PROTO'!A135</f>
        <v>26</v>
      </c>
      <c r="B95" s="401">
        <f>'2ND PROTO'!B135</f>
        <v>0</v>
      </c>
      <c r="C95" s="402"/>
      <c r="D95" s="402"/>
      <c r="E95" s="402"/>
      <c r="F95" s="402"/>
      <c r="G95" s="402"/>
      <c r="H95" s="402"/>
      <c r="I95" s="402"/>
      <c r="J95" s="402"/>
      <c r="K95" s="402"/>
      <c r="L95" s="402"/>
      <c r="M95" s="402"/>
      <c r="N95" s="402"/>
      <c r="O95" s="402"/>
      <c r="P95" s="52"/>
    </row>
    <row r="96" spans="1:16" ht="15.95" customHeight="1">
      <c r="A96" s="97">
        <f>'2ND PROTO'!A136</f>
        <v>27</v>
      </c>
      <c r="B96" s="401">
        <f>'2ND PROTO'!B136</f>
        <v>0</v>
      </c>
      <c r="C96" s="402"/>
      <c r="D96" s="402"/>
      <c r="E96" s="402"/>
      <c r="F96" s="402"/>
      <c r="G96" s="402"/>
      <c r="H96" s="402"/>
      <c r="I96" s="402"/>
      <c r="J96" s="402"/>
      <c r="K96" s="402"/>
      <c r="L96" s="402"/>
      <c r="M96" s="402"/>
      <c r="N96" s="402"/>
      <c r="O96" s="402"/>
      <c r="P96" s="52"/>
    </row>
    <row r="97" spans="1:21" ht="15.95" customHeight="1">
      <c r="A97" s="97">
        <f>'2ND PROTO'!A137</f>
        <v>28</v>
      </c>
      <c r="B97" s="401">
        <f>'2ND PROTO'!B137</f>
        <v>0</v>
      </c>
      <c r="C97" s="402"/>
      <c r="D97" s="402"/>
      <c r="E97" s="402"/>
      <c r="F97" s="402"/>
      <c r="G97" s="402"/>
      <c r="H97" s="402"/>
      <c r="I97" s="402"/>
      <c r="J97" s="402"/>
      <c r="K97" s="402"/>
      <c r="L97" s="402"/>
      <c r="M97" s="402"/>
      <c r="N97" s="402"/>
      <c r="O97" s="402"/>
      <c r="P97" s="52"/>
    </row>
    <row r="98" spans="1:21" ht="15.95" customHeight="1">
      <c r="A98" s="97">
        <f>'2ND PROTO'!A138</f>
        <v>29</v>
      </c>
      <c r="B98" s="401">
        <f>'2ND PROTO'!B138</f>
        <v>0</v>
      </c>
      <c r="C98" s="402"/>
      <c r="D98" s="402"/>
      <c r="E98" s="402"/>
      <c r="F98" s="402"/>
      <c r="G98" s="402"/>
      <c r="H98" s="402"/>
      <c r="I98" s="402"/>
      <c r="J98" s="402"/>
      <c r="K98" s="402"/>
      <c r="L98" s="402"/>
      <c r="M98" s="402"/>
      <c r="N98" s="402"/>
      <c r="O98" s="402"/>
      <c r="P98" s="52"/>
    </row>
    <row r="99" spans="1:21" ht="15.95" customHeight="1">
      <c r="A99" s="97">
        <f>'2ND PROTO'!A139</f>
        <v>30</v>
      </c>
      <c r="B99" s="401">
        <f>'2ND PROTO'!B139</f>
        <v>0</v>
      </c>
      <c r="C99" s="402"/>
      <c r="D99" s="402"/>
      <c r="E99" s="402"/>
      <c r="F99" s="402"/>
      <c r="G99" s="402"/>
      <c r="H99" s="402"/>
      <c r="I99" s="402"/>
      <c r="J99" s="402"/>
      <c r="K99" s="402"/>
      <c r="L99" s="402"/>
      <c r="M99" s="402"/>
      <c r="N99" s="402"/>
      <c r="O99" s="402"/>
      <c r="P99" s="52"/>
    </row>
    <row r="100" spans="1:21" ht="15.95" customHeight="1" thickBot="1">
      <c r="A100" s="481" t="s">
        <v>102</v>
      </c>
      <c r="B100" s="482"/>
      <c r="C100" s="558">
        <f>'2ND PROTO'!C143</f>
        <v>0</v>
      </c>
      <c r="D100" s="500"/>
      <c r="E100" s="500"/>
      <c r="F100" s="500"/>
      <c r="G100" s="500"/>
      <c r="H100" s="500"/>
      <c r="I100" s="500"/>
      <c r="J100" s="500"/>
      <c r="K100" s="500"/>
      <c r="L100" s="500"/>
      <c r="M100" s="500"/>
      <c r="N100" s="500"/>
      <c r="O100" s="500"/>
      <c r="P100" s="52"/>
    </row>
    <row r="101" spans="1:21" ht="6.95" customHeight="1" thickBot="1">
      <c r="A101" s="10"/>
      <c r="B101" s="46"/>
      <c r="C101" s="47"/>
      <c r="D101" s="48"/>
      <c r="E101" s="48"/>
      <c r="F101" s="48"/>
      <c r="G101" s="49"/>
      <c r="H101" s="49"/>
      <c r="I101" s="49"/>
      <c r="J101" s="48"/>
      <c r="K101" s="49"/>
      <c r="L101" s="49"/>
      <c r="M101" s="49"/>
      <c r="N101" s="49"/>
      <c r="O101" s="49"/>
      <c r="P101" s="49"/>
    </row>
    <row r="102" spans="1:21">
      <c r="A102" s="404" t="s">
        <v>88</v>
      </c>
      <c r="B102" s="405"/>
      <c r="C102" s="405"/>
      <c r="D102" s="405"/>
      <c r="E102" s="405"/>
      <c r="F102" s="405"/>
      <c r="G102" s="405"/>
      <c r="H102" s="405"/>
      <c r="I102" s="405"/>
      <c r="J102" s="405"/>
      <c r="K102" s="405"/>
      <c r="L102" s="405"/>
      <c r="M102" s="405"/>
      <c r="N102" s="405"/>
      <c r="O102" s="405"/>
      <c r="P102" s="53"/>
    </row>
    <row r="103" spans="1:21" ht="15.75" thickBot="1">
      <c r="A103" s="406"/>
      <c r="B103" s="407"/>
      <c r="C103" s="407"/>
      <c r="D103" s="407"/>
      <c r="E103" s="407"/>
      <c r="F103" s="407"/>
      <c r="G103" s="407"/>
      <c r="H103" s="407"/>
      <c r="I103" s="407"/>
      <c r="J103" s="407"/>
      <c r="K103" s="407"/>
      <c r="L103" s="407"/>
      <c r="M103" s="407"/>
      <c r="N103" s="407"/>
      <c r="O103" s="407"/>
      <c r="P103" s="53"/>
    </row>
    <row r="104" spans="1:21" ht="408.95" customHeight="1">
      <c r="A104" s="408"/>
      <c r="B104" s="409"/>
      <c r="C104" s="409"/>
      <c r="D104" s="409"/>
      <c r="E104" s="409"/>
      <c r="F104" s="409"/>
      <c r="G104" s="409"/>
      <c r="H104" s="409"/>
      <c r="I104" s="409"/>
      <c r="J104" s="409"/>
      <c r="K104" s="409"/>
      <c r="L104" s="409"/>
      <c r="M104" s="409"/>
      <c r="N104" s="409"/>
      <c r="O104" s="409"/>
      <c r="P104" s="54"/>
    </row>
    <row r="105" spans="1:21" ht="408.95" customHeight="1" thickBot="1">
      <c r="A105" s="410"/>
      <c r="B105" s="411"/>
      <c r="C105" s="411"/>
      <c r="D105" s="411"/>
      <c r="E105" s="411"/>
      <c r="F105" s="411"/>
      <c r="G105" s="411"/>
      <c r="H105" s="411"/>
      <c r="I105" s="411"/>
      <c r="J105" s="411"/>
      <c r="K105" s="411"/>
      <c r="L105" s="411"/>
      <c r="M105" s="411"/>
      <c r="N105" s="411"/>
      <c r="O105" s="411"/>
      <c r="P105" s="54"/>
    </row>
    <row r="106" spans="1:21">
      <c r="A106" s="504" t="s">
        <v>89</v>
      </c>
      <c r="B106" s="505"/>
      <c r="C106" s="505"/>
      <c r="D106" s="505"/>
      <c r="E106" s="505"/>
      <c r="F106" s="505"/>
      <c r="G106" s="505"/>
      <c r="H106" s="505"/>
      <c r="I106" s="505"/>
      <c r="J106" s="505"/>
      <c r="K106" s="505"/>
      <c r="L106" s="505"/>
      <c r="M106" s="505"/>
      <c r="N106" s="505"/>
      <c r="O106" s="505"/>
      <c r="P106" s="55"/>
    </row>
    <row r="107" spans="1:21" ht="15.75" thickBot="1">
      <c r="A107" s="507"/>
      <c r="B107" s="508"/>
      <c r="C107" s="508"/>
      <c r="D107" s="508"/>
      <c r="E107" s="508"/>
      <c r="F107" s="508"/>
      <c r="G107" s="508"/>
      <c r="H107" s="508"/>
      <c r="I107" s="508"/>
      <c r="J107" s="508"/>
      <c r="K107" s="508"/>
      <c r="L107" s="508"/>
      <c r="M107" s="508"/>
      <c r="N107" s="508"/>
      <c r="O107" s="508"/>
      <c r="P107" s="55"/>
      <c r="Q107" s="3"/>
      <c r="R107" s="3"/>
      <c r="S107" s="3"/>
      <c r="T107" s="3"/>
      <c r="U107" s="3"/>
    </row>
    <row r="108" spans="1:21">
      <c r="A108" s="132">
        <v>1</v>
      </c>
      <c r="B108" s="559"/>
      <c r="C108" s="559"/>
      <c r="D108" s="559"/>
      <c r="E108" s="559"/>
      <c r="F108" s="559"/>
      <c r="G108" s="559"/>
      <c r="H108" s="559"/>
      <c r="I108" s="559"/>
      <c r="J108" s="559"/>
      <c r="K108" s="559"/>
      <c r="L108" s="559"/>
      <c r="M108" s="559"/>
      <c r="N108" s="559"/>
      <c r="O108" s="559"/>
      <c r="P108" s="56"/>
      <c r="Q108" s="3"/>
      <c r="R108" s="3"/>
      <c r="S108" s="3"/>
      <c r="T108" s="3"/>
      <c r="U108" s="3"/>
    </row>
    <row r="109" spans="1:21">
      <c r="A109" s="111">
        <v>2</v>
      </c>
      <c r="B109" s="470"/>
      <c r="C109" s="470"/>
      <c r="D109" s="470"/>
      <c r="E109" s="470"/>
      <c r="F109" s="470"/>
      <c r="G109" s="470"/>
      <c r="H109" s="470"/>
      <c r="I109" s="470"/>
      <c r="J109" s="470"/>
      <c r="K109" s="470"/>
      <c r="L109" s="470"/>
      <c r="M109" s="470"/>
      <c r="N109" s="470"/>
      <c r="O109" s="470"/>
      <c r="P109" s="56"/>
      <c r="Q109" s="3"/>
      <c r="R109" s="3"/>
      <c r="S109" s="3"/>
      <c r="T109" s="3"/>
      <c r="U109" s="3"/>
    </row>
    <row r="110" spans="1:21">
      <c r="A110" s="111">
        <v>3</v>
      </c>
      <c r="B110" s="470"/>
      <c r="C110" s="470"/>
      <c r="D110" s="470"/>
      <c r="E110" s="470"/>
      <c r="F110" s="470"/>
      <c r="G110" s="470"/>
      <c r="H110" s="470"/>
      <c r="I110" s="470"/>
      <c r="J110" s="470"/>
      <c r="K110" s="470"/>
      <c r="L110" s="470"/>
      <c r="M110" s="470"/>
      <c r="N110" s="470"/>
      <c r="O110" s="470"/>
      <c r="P110" s="56"/>
      <c r="Q110" s="3"/>
      <c r="R110" s="3"/>
      <c r="S110" s="3"/>
      <c r="T110" s="3"/>
      <c r="U110" s="3"/>
    </row>
    <row r="111" spans="1:21">
      <c r="A111" s="111">
        <v>4</v>
      </c>
      <c r="B111" s="470"/>
      <c r="C111" s="470"/>
      <c r="D111" s="470"/>
      <c r="E111" s="470"/>
      <c r="F111" s="470"/>
      <c r="G111" s="470"/>
      <c r="H111" s="470"/>
      <c r="I111" s="470"/>
      <c r="J111" s="470"/>
      <c r="K111" s="470"/>
      <c r="L111" s="470"/>
      <c r="M111" s="470"/>
      <c r="N111" s="470"/>
      <c r="O111" s="470"/>
      <c r="P111" s="56"/>
      <c r="Q111" s="3"/>
      <c r="R111" s="3"/>
      <c r="S111" s="3"/>
      <c r="T111" s="3"/>
      <c r="U111" s="3"/>
    </row>
    <row r="112" spans="1:21">
      <c r="A112" s="111">
        <v>5</v>
      </c>
      <c r="B112" s="470"/>
      <c r="C112" s="470"/>
      <c r="D112" s="470"/>
      <c r="E112" s="470"/>
      <c r="F112" s="470"/>
      <c r="G112" s="470"/>
      <c r="H112" s="470"/>
      <c r="I112" s="470"/>
      <c r="J112" s="470"/>
      <c r="K112" s="470"/>
      <c r="L112" s="470"/>
      <c r="M112" s="470"/>
      <c r="N112" s="470"/>
      <c r="O112" s="470"/>
      <c r="P112" s="56"/>
      <c r="Q112" s="3"/>
      <c r="R112" s="3"/>
      <c r="S112" s="3"/>
      <c r="T112" s="3"/>
      <c r="U112" s="3"/>
    </row>
    <row r="113" spans="1:21">
      <c r="A113" s="111">
        <v>6</v>
      </c>
      <c r="B113" s="470"/>
      <c r="C113" s="470"/>
      <c r="D113" s="470"/>
      <c r="E113" s="470"/>
      <c r="F113" s="470"/>
      <c r="G113" s="470"/>
      <c r="H113" s="470"/>
      <c r="I113" s="470"/>
      <c r="J113" s="470"/>
      <c r="K113" s="470"/>
      <c r="L113" s="470"/>
      <c r="M113" s="470"/>
      <c r="N113" s="470"/>
      <c r="O113" s="470"/>
      <c r="P113" s="56"/>
      <c r="Q113" s="3"/>
      <c r="R113" s="3"/>
      <c r="S113" s="3"/>
      <c r="T113" s="3"/>
      <c r="U113" s="3"/>
    </row>
    <row r="114" spans="1:21">
      <c r="A114" s="111">
        <v>7</v>
      </c>
      <c r="B114" s="470"/>
      <c r="C114" s="470"/>
      <c r="D114" s="470"/>
      <c r="E114" s="470"/>
      <c r="F114" s="470"/>
      <c r="G114" s="470"/>
      <c r="H114" s="470"/>
      <c r="I114" s="470"/>
      <c r="J114" s="470"/>
      <c r="K114" s="470"/>
      <c r="L114" s="470"/>
      <c r="M114" s="470"/>
      <c r="N114" s="470"/>
      <c r="O114" s="470"/>
      <c r="P114" s="56"/>
      <c r="Q114" s="3"/>
      <c r="R114" s="3"/>
      <c r="S114" s="3"/>
      <c r="T114" s="3"/>
      <c r="U114" s="3"/>
    </row>
    <row r="115" spans="1:21">
      <c r="A115" s="111">
        <v>8</v>
      </c>
      <c r="B115" s="470"/>
      <c r="C115" s="470"/>
      <c r="D115" s="470"/>
      <c r="E115" s="470"/>
      <c r="F115" s="470"/>
      <c r="G115" s="470"/>
      <c r="H115" s="470"/>
      <c r="I115" s="470"/>
      <c r="J115" s="470"/>
      <c r="K115" s="470"/>
      <c r="L115" s="470"/>
      <c r="M115" s="470"/>
      <c r="N115" s="470"/>
      <c r="O115" s="470"/>
      <c r="P115" s="56"/>
      <c r="Q115" s="3"/>
      <c r="R115" s="3"/>
      <c r="S115" s="3"/>
      <c r="T115" s="3"/>
      <c r="U115" s="3"/>
    </row>
    <row r="116" spans="1:21">
      <c r="A116" s="111">
        <v>9</v>
      </c>
      <c r="B116" s="470"/>
      <c r="C116" s="470"/>
      <c r="D116" s="470"/>
      <c r="E116" s="470"/>
      <c r="F116" s="470"/>
      <c r="G116" s="470"/>
      <c r="H116" s="470"/>
      <c r="I116" s="470"/>
      <c r="J116" s="470"/>
      <c r="K116" s="470"/>
      <c r="L116" s="470"/>
      <c r="M116" s="470"/>
      <c r="N116" s="470"/>
      <c r="O116" s="470"/>
      <c r="P116" s="56"/>
      <c r="Q116" s="3"/>
      <c r="R116" s="3"/>
      <c r="S116" s="3"/>
      <c r="T116" s="3"/>
      <c r="U116" s="3"/>
    </row>
    <row r="117" spans="1:21">
      <c r="A117" s="111">
        <v>10</v>
      </c>
      <c r="B117" s="470"/>
      <c r="C117" s="470"/>
      <c r="D117" s="470"/>
      <c r="E117" s="470"/>
      <c r="F117" s="470"/>
      <c r="G117" s="470"/>
      <c r="H117" s="470"/>
      <c r="I117" s="470"/>
      <c r="J117" s="470"/>
      <c r="K117" s="470"/>
      <c r="L117" s="470"/>
      <c r="M117" s="470"/>
      <c r="N117" s="470"/>
      <c r="O117" s="470"/>
      <c r="P117" s="56"/>
      <c r="Q117" s="3"/>
      <c r="R117" s="3"/>
      <c r="S117" s="3"/>
      <c r="T117" s="3"/>
      <c r="U117" s="3"/>
    </row>
    <row r="118" spans="1:21">
      <c r="A118" s="111">
        <v>11</v>
      </c>
      <c r="B118" s="470"/>
      <c r="C118" s="470"/>
      <c r="D118" s="470"/>
      <c r="E118" s="470"/>
      <c r="F118" s="470"/>
      <c r="G118" s="470"/>
      <c r="H118" s="470"/>
      <c r="I118" s="470"/>
      <c r="J118" s="470"/>
      <c r="K118" s="470"/>
      <c r="L118" s="470"/>
      <c r="M118" s="470"/>
      <c r="N118" s="470"/>
      <c r="O118" s="470"/>
      <c r="P118" s="56"/>
      <c r="Q118" s="3"/>
      <c r="R118" s="3"/>
      <c r="S118" s="3"/>
      <c r="T118" s="3"/>
      <c r="U118" s="3"/>
    </row>
    <row r="119" spans="1:21">
      <c r="A119" s="111">
        <v>12</v>
      </c>
      <c r="B119" s="470"/>
      <c r="C119" s="470"/>
      <c r="D119" s="470"/>
      <c r="E119" s="470"/>
      <c r="F119" s="470"/>
      <c r="G119" s="470"/>
      <c r="H119" s="470"/>
      <c r="I119" s="470"/>
      <c r="J119" s="470"/>
      <c r="K119" s="470"/>
      <c r="L119" s="470"/>
      <c r="M119" s="470"/>
      <c r="N119" s="470"/>
      <c r="O119" s="470"/>
      <c r="P119" s="56"/>
      <c r="Q119" s="3"/>
      <c r="R119" s="3"/>
      <c r="S119" s="3"/>
      <c r="T119" s="3"/>
      <c r="U119" s="3"/>
    </row>
    <row r="120" spans="1:21">
      <c r="A120" s="111">
        <v>13</v>
      </c>
      <c r="B120" s="470"/>
      <c r="C120" s="470"/>
      <c r="D120" s="470"/>
      <c r="E120" s="470"/>
      <c r="F120" s="470"/>
      <c r="G120" s="470"/>
      <c r="H120" s="470"/>
      <c r="I120" s="470"/>
      <c r="J120" s="470"/>
      <c r="K120" s="470"/>
      <c r="L120" s="470"/>
      <c r="M120" s="470"/>
      <c r="N120" s="470"/>
      <c r="O120" s="470"/>
      <c r="P120" s="56"/>
      <c r="Q120" s="3"/>
      <c r="R120" s="3"/>
      <c r="S120" s="3"/>
      <c r="T120" s="3"/>
      <c r="U120" s="3"/>
    </row>
    <row r="121" spans="1:21">
      <c r="A121" s="111">
        <v>14</v>
      </c>
      <c r="B121" s="470"/>
      <c r="C121" s="470"/>
      <c r="D121" s="470"/>
      <c r="E121" s="470"/>
      <c r="F121" s="470"/>
      <c r="G121" s="470"/>
      <c r="H121" s="470"/>
      <c r="I121" s="470"/>
      <c r="J121" s="470"/>
      <c r="K121" s="470"/>
      <c r="L121" s="470"/>
      <c r="M121" s="470"/>
      <c r="N121" s="470"/>
      <c r="O121" s="470"/>
      <c r="P121" s="56"/>
    </row>
    <row r="122" spans="1:21" ht="15.75" thickBot="1">
      <c r="A122" s="133">
        <v>15</v>
      </c>
      <c r="B122" s="416"/>
      <c r="C122" s="417"/>
      <c r="D122" s="417"/>
      <c r="E122" s="417"/>
      <c r="F122" s="417"/>
      <c r="G122" s="417"/>
      <c r="H122" s="417"/>
      <c r="I122" s="417"/>
      <c r="J122" s="417"/>
      <c r="K122" s="417"/>
      <c r="L122" s="417"/>
      <c r="M122" s="417"/>
      <c r="N122" s="417"/>
      <c r="O122" s="417"/>
      <c r="P122" t="s">
        <v>91</v>
      </c>
    </row>
    <row r="123" spans="1:21">
      <c r="A123" s="463" t="s">
        <v>92</v>
      </c>
      <c r="B123" s="464"/>
      <c r="C123" s="464"/>
      <c r="D123" s="464"/>
      <c r="E123" s="464"/>
      <c r="F123" s="464"/>
      <c r="G123" s="464"/>
      <c r="H123" s="464"/>
      <c r="I123" s="464"/>
      <c r="J123" s="464"/>
      <c r="K123" s="464"/>
      <c r="L123" s="464"/>
      <c r="M123" s="464"/>
      <c r="N123" s="464"/>
      <c r="O123" s="464"/>
      <c r="P123" s="57"/>
    </row>
    <row r="124" spans="1:21" ht="15.75" thickBot="1">
      <c r="A124" s="427"/>
      <c r="B124" s="428"/>
      <c r="C124" s="428"/>
      <c r="D124" s="428"/>
      <c r="E124" s="428"/>
      <c r="F124" s="428"/>
      <c r="G124" s="428"/>
      <c r="H124" s="428"/>
      <c r="I124" s="428"/>
      <c r="J124" s="428"/>
      <c r="K124" s="428"/>
      <c r="L124" s="428"/>
      <c r="M124" s="428"/>
      <c r="N124" s="428"/>
      <c r="O124" s="428"/>
      <c r="P124" s="57"/>
    </row>
    <row r="125" spans="1:21">
      <c r="A125" s="111">
        <v>16</v>
      </c>
      <c r="B125" s="470"/>
      <c r="C125" s="470"/>
      <c r="D125" s="470"/>
      <c r="E125" s="470"/>
      <c r="F125" s="470"/>
      <c r="G125" s="470"/>
      <c r="H125" s="470"/>
      <c r="I125" s="470"/>
      <c r="J125" s="470"/>
      <c r="K125" s="470"/>
      <c r="L125" s="470"/>
      <c r="M125" s="470"/>
      <c r="N125" s="470"/>
      <c r="O125" s="470"/>
      <c r="P125" s="56"/>
    </row>
    <row r="126" spans="1:21">
      <c r="A126" s="111">
        <v>17</v>
      </c>
      <c r="B126" s="470"/>
      <c r="C126" s="470"/>
      <c r="D126" s="470"/>
      <c r="E126" s="470"/>
      <c r="F126" s="470"/>
      <c r="G126" s="470"/>
      <c r="H126" s="470"/>
      <c r="I126" s="470"/>
      <c r="J126" s="470"/>
      <c r="K126" s="470"/>
      <c r="L126" s="470"/>
      <c r="M126" s="470"/>
      <c r="N126" s="470"/>
      <c r="O126" s="470"/>
      <c r="P126" s="56"/>
    </row>
    <row r="127" spans="1:21">
      <c r="A127" s="111">
        <v>18</v>
      </c>
      <c r="B127" s="470"/>
      <c r="C127" s="470"/>
      <c r="D127" s="470"/>
      <c r="E127" s="470"/>
      <c r="F127" s="470"/>
      <c r="G127" s="470"/>
      <c r="H127" s="470"/>
      <c r="I127" s="470"/>
      <c r="J127" s="470"/>
      <c r="K127" s="470"/>
      <c r="L127" s="470"/>
      <c r="M127" s="470"/>
      <c r="N127" s="470"/>
      <c r="O127" s="470"/>
      <c r="P127" s="56"/>
    </row>
    <row r="128" spans="1:21">
      <c r="A128" s="111">
        <v>19</v>
      </c>
      <c r="B128" s="470"/>
      <c r="C128" s="470"/>
      <c r="D128" s="470"/>
      <c r="E128" s="470"/>
      <c r="F128" s="470"/>
      <c r="G128" s="470"/>
      <c r="H128" s="470"/>
      <c r="I128" s="470"/>
      <c r="J128" s="470"/>
      <c r="K128" s="470"/>
      <c r="L128" s="470"/>
      <c r="M128" s="470"/>
      <c r="N128" s="470"/>
      <c r="O128" s="470"/>
      <c r="P128" s="56"/>
    </row>
    <row r="129" spans="1:16">
      <c r="A129" s="111">
        <v>20</v>
      </c>
      <c r="B129" s="470"/>
      <c r="C129" s="470"/>
      <c r="D129" s="470"/>
      <c r="E129" s="470"/>
      <c r="F129" s="470"/>
      <c r="G129" s="470"/>
      <c r="H129" s="470"/>
      <c r="I129" s="470"/>
      <c r="J129" s="470"/>
      <c r="K129" s="470"/>
      <c r="L129" s="470"/>
      <c r="M129" s="470"/>
      <c r="N129" s="470"/>
      <c r="O129" s="470"/>
      <c r="P129" s="56"/>
    </row>
    <row r="130" spans="1:16">
      <c r="A130" s="111">
        <v>21</v>
      </c>
      <c r="B130" s="470"/>
      <c r="C130" s="470"/>
      <c r="D130" s="470"/>
      <c r="E130" s="470"/>
      <c r="F130" s="470"/>
      <c r="G130" s="470"/>
      <c r="H130" s="470"/>
      <c r="I130" s="470"/>
      <c r="J130" s="470"/>
      <c r="K130" s="470"/>
      <c r="L130" s="470"/>
      <c r="M130" s="470"/>
      <c r="N130" s="470"/>
      <c r="O130" s="470"/>
      <c r="P130" s="56"/>
    </row>
    <row r="131" spans="1:16">
      <c r="A131" s="111">
        <v>22</v>
      </c>
      <c r="B131" s="470"/>
      <c r="C131" s="470"/>
      <c r="D131" s="470"/>
      <c r="E131" s="470"/>
      <c r="F131" s="470"/>
      <c r="G131" s="470"/>
      <c r="H131" s="470"/>
      <c r="I131" s="470"/>
      <c r="J131" s="470"/>
      <c r="K131" s="470"/>
      <c r="L131" s="470"/>
      <c r="M131" s="470"/>
      <c r="N131" s="470"/>
      <c r="O131" s="470"/>
      <c r="P131" s="56"/>
    </row>
    <row r="132" spans="1:16">
      <c r="A132" s="111">
        <v>23</v>
      </c>
      <c r="B132" s="470"/>
      <c r="C132" s="470"/>
      <c r="D132" s="470"/>
      <c r="E132" s="470"/>
      <c r="F132" s="470"/>
      <c r="G132" s="470"/>
      <c r="H132" s="470"/>
      <c r="I132" s="470"/>
      <c r="J132" s="470"/>
      <c r="K132" s="470"/>
      <c r="L132" s="470"/>
      <c r="M132" s="470"/>
      <c r="N132" s="470"/>
      <c r="O132" s="470"/>
      <c r="P132" s="56"/>
    </row>
    <row r="133" spans="1:16">
      <c r="A133" s="111">
        <v>24</v>
      </c>
      <c r="B133" s="470"/>
      <c r="C133" s="470"/>
      <c r="D133" s="470"/>
      <c r="E133" s="470"/>
      <c r="F133" s="470"/>
      <c r="G133" s="470"/>
      <c r="H133" s="470"/>
      <c r="I133" s="470"/>
      <c r="J133" s="470"/>
      <c r="K133" s="470"/>
      <c r="L133" s="470"/>
      <c r="M133" s="470"/>
      <c r="N133" s="470"/>
      <c r="O133" s="470"/>
      <c r="P133" s="56"/>
    </row>
    <row r="134" spans="1:16">
      <c r="A134" s="111">
        <v>25</v>
      </c>
      <c r="B134" s="470"/>
      <c r="C134" s="470"/>
      <c r="D134" s="470"/>
      <c r="E134" s="470"/>
      <c r="F134" s="470"/>
      <c r="G134" s="470"/>
      <c r="H134" s="470"/>
      <c r="I134" s="470"/>
      <c r="J134" s="470"/>
      <c r="K134" s="470"/>
      <c r="L134" s="470"/>
      <c r="M134" s="470"/>
      <c r="N134" s="470"/>
      <c r="O134" s="470"/>
      <c r="P134" s="56"/>
    </row>
    <row r="135" spans="1:16">
      <c r="A135" s="111">
        <v>26</v>
      </c>
      <c r="B135" s="470"/>
      <c r="C135" s="470"/>
      <c r="D135" s="470"/>
      <c r="E135" s="470"/>
      <c r="F135" s="470"/>
      <c r="G135" s="470"/>
      <c r="H135" s="470"/>
      <c r="I135" s="470"/>
      <c r="J135" s="470"/>
      <c r="K135" s="470"/>
      <c r="L135" s="470"/>
      <c r="M135" s="470"/>
      <c r="N135" s="470"/>
      <c r="O135" s="470"/>
      <c r="P135" s="56"/>
    </row>
    <row r="136" spans="1:16">
      <c r="A136" s="111">
        <v>27</v>
      </c>
      <c r="B136" s="470"/>
      <c r="C136" s="470"/>
      <c r="D136" s="470"/>
      <c r="E136" s="470"/>
      <c r="F136" s="470"/>
      <c r="G136" s="470"/>
      <c r="H136" s="470"/>
      <c r="I136" s="470"/>
      <c r="J136" s="470"/>
      <c r="K136" s="470"/>
      <c r="L136" s="470"/>
      <c r="M136" s="470"/>
      <c r="N136" s="470"/>
      <c r="O136" s="470"/>
      <c r="P136" s="56"/>
    </row>
    <row r="137" spans="1:16">
      <c r="A137" s="111">
        <v>28</v>
      </c>
      <c r="B137" s="470"/>
      <c r="C137" s="470"/>
      <c r="D137" s="470"/>
      <c r="E137" s="470"/>
      <c r="F137" s="470"/>
      <c r="G137" s="470"/>
      <c r="H137" s="470"/>
      <c r="I137" s="470"/>
      <c r="J137" s="470"/>
      <c r="K137" s="470"/>
      <c r="L137" s="470"/>
      <c r="M137" s="470"/>
      <c r="N137" s="470"/>
      <c r="O137" s="470"/>
      <c r="P137" s="56"/>
    </row>
    <row r="138" spans="1:16">
      <c r="A138" s="111">
        <v>29</v>
      </c>
      <c r="B138" s="470"/>
      <c r="C138" s="470"/>
      <c r="D138" s="470"/>
      <c r="E138" s="470"/>
      <c r="F138" s="470"/>
      <c r="G138" s="470"/>
      <c r="H138" s="470"/>
      <c r="I138" s="470"/>
      <c r="J138" s="470"/>
      <c r="K138" s="470"/>
      <c r="L138" s="470"/>
      <c r="M138" s="470"/>
      <c r="N138" s="470"/>
      <c r="O138" s="470"/>
      <c r="P138" s="56"/>
    </row>
    <row r="139" spans="1:16" ht="15.75" thickBot="1">
      <c r="A139" s="111">
        <v>30</v>
      </c>
      <c r="B139" s="556"/>
      <c r="C139" s="557"/>
      <c r="D139" s="557"/>
      <c r="E139" s="557"/>
      <c r="F139" s="557"/>
      <c r="G139" s="557"/>
      <c r="H139" s="557"/>
      <c r="I139" s="557"/>
      <c r="J139" s="557"/>
      <c r="K139" s="557"/>
      <c r="L139" s="557"/>
      <c r="M139" s="557"/>
      <c r="N139" s="557"/>
      <c r="O139" s="557"/>
      <c r="P139" t="s">
        <v>91</v>
      </c>
    </row>
    <row r="140" spans="1:16">
      <c r="A140" s="548" t="s">
        <v>111</v>
      </c>
      <c r="B140" s="549"/>
      <c r="C140" s="549"/>
      <c r="D140" s="549"/>
      <c r="E140" s="549"/>
      <c r="F140" s="549"/>
      <c r="G140" s="549"/>
      <c r="H140" s="549"/>
      <c r="I140" s="549"/>
      <c r="J140" s="549"/>
      <c r="K140" s="549"/>
      <c r="L140" s="549"/>
      <c r="M140" s="549"/>
      <c r="N140" s="549"/>
      <c r="O140" s="549"/>
      <c r="P140" s="57"/>
    </row>
    <row r="141" spans="1:16">
      <c r="A141" s="550"/>
      <c r="B141" s="551"/>
      <c r="C141" s="551"/>
      <c r="D141" s="551"/>
      <c r="E141" s="551"/>
      <c r="F141" s="551"/>
      <c r="G141" s="551"/>
      <c r="H141" s="551"/>
      <c r="I141" s="551"/>
      <c r="J141" s="551"/>
      <c r="K141" s="551"/>
      <c r="L141" s="551"/>
      <c r="M141" s="551"/>
      <c r="N141" s="551"/>
      <c r="O141" s="551"/>
      <c r="P141" s="57"/>
    </row>
    <row r="142" spans="1:16">
      <c r="A142" s="552" t="s">
        <v>112</v>
      </c>
      <c r="B142" s="553"/>
      <c r="C142" s="553"/>
      <c r="D142" s="553"/>
      <c r="E142" s="553"/>
      <c r="F142" s="553"/>
      <c r="G142" s="553"/>
      <c r="H142" s="553"/>
      <c r="I142" s="553"/>
      <c r="J142" s="553"/>
      <c r="K142" s="553"/>
      <c r="L142" s="553"/>
      <c r="M142" s="553"/>
      <c r="N142" s="553"/>
      <c r="O142" s="553"/>
      <c r="P142" s="57"/>
    </row>
    <row r="143" spans="1:16" ht="15.75" thickBot="1">
      <c r="A143" s="554" t="s">
        <v>113</v>
      </c>
      <c r="B143" s="555"/>
      <c r="C143" s="555"/>
      <c r="D143" s="555"/>
      <c r="E143" s="555"/>
      <c r="F143" s="555"/>
      <c r="G143" s="555"/>
      <c r="H143" s="555"/>
      <c r="I143" s="555"/>
      <c r="J143" s="555"/>
      <c r="K143" s="555"/>
      <c r="L143" s="555"/>
      <c r="M143" s="555"/>
      <c r="N143" s="555"/>
      <c r="O143" s="555"/>
      <c r="P143" s="56"/>
    </row>
    <row r="144" spans="1:16" ht="15.75">
      <c r="A144" s="421" t="s">
        <v>93</v>
      </c>
      <c r="B144" s="422"/>
      <c r="C144" s="423"/>
      <c r="D144" s="423"/>
      <c r="E144" s="423"/>
      <c r="F144" s="423"/>
      <c r="G144" s="423"/>
      <c r="H144" s="423"/>
      <c r="I144" s="423"/>
      <c r="J144" s="423"/>
      <c r="K144" s="423"/>
      <c r="L144" s="423"/>
      <c r="M144" s="423"/>
      <c r="N144" s="423"/>
      <c r="O144" s="423"/>
      <c r="P144" s="58"/>
    </row>
    <row r="145" spans="1:16" ht="15.75">
      <c r="A145" s="412" t="s">
        <v>94</v>
      </c>
      <c r="B145" s="413"/>
      <c r="C145" s="414"/>
      <c r="D145" s="414"/>
      <c r="E145" s="414"/>
      <c r="F145" s="414"/>
      <c r="G145" s="414"/>
      <c r="H145" s="414"/>
      <c r="I145" s="414"/>
      <c r="J145" s="414"/>
      <c r="K145" s="414"/>
      <c r="L145" s="414"/>
      <c r="M145" s="414"/>
      <c r="N145" s="414"/>
      <c r="O145" s="414"/>
      <c r="P145" s="58"/>
    </row>
    <row r="146" spans="1:16" ht="15.75">
      <c r="A146" s="412" t="s">
        <v>95</v>
      </c>
      <c r="B146" s="413"/>
      <c r="C146" s="414"/>
      <c r="D146" s="414"/>
      <c r="E146" s="414"/>
      <c r="F146" s="414"/>
      <c r="G146" s="414"/>
      <c r="H146" s="414"/>
      <c r="I146" s="414"/>
      <c r="J146" s="414"/>
      <c r="K146" s="414"/>
      <c r="L146" s="414"/>
      <c r="M146" s="414"/>
      <c r="N146" s="414"/>
      <c r="O146" s="414"/>
      <c r="P146" s="58"/>
    </row>
    <row r="147" spans="1:16" ht="16.5" thickBot="1">
      <c r="A147" s="397" t="s">
        <v>96</v>
      </c>
      <c r="B147" s="398"/>
      <c r="C147" s="399"/>
      <c r="D147" s="399"/>
      <c r="E147" s="399"/>
      <c r="F147" s="399"/>
      <c r="G147" s="399"/>
      <c r="H147" s="399"/>
      <c r="I147" s="399"/>
      <c r="J147" s="399"/>
      <c r="K147" s="399"/>
      <c r="L147" s="399"/>
      <c r="M147" s="399"/>
      <c r="N147" s="399"/>
      <c r="O147" s="399"/>
      <c r="P147" s="59"/>
    </row>
  </sheetData>
  <mergeCells count="113">
    <mergeCell ref="B125:O125"/>
    <mergeCell ref="B126:O126"/>
    <mergeCell ref="B127:O127"/>
    <mergeCell ref="B128:O128"/>
    <mergeCell ref="B129:O129"/>
    <mergeCell ref="B130:O130"/>
    <mergeCell ref="A100:B100"/>
    <mergeCell ref="C100:O100"/>
    <mergeCell ref="B135:O135"/>
    <mergeCell ref="B108:O108"/>
    <mergeCell ref="B109:O109"/>
    <mergeCell ref="B110:O110"/>
    <mergeCell ref="B111:O111"/>
    <mergeCell ref="B121:O121"/>
    <mergeCell ref="B122:O122"/>
    <mergeCell ref="B112:O112"/>
    <mergeCell ref="B113:O113"/>
    <mergeCell ref="B114:O114"/>
    <mergeCell ref="B115:O115"/>
    <mergeCell ref="B116:O116"/>
    <mergeCell ref="B117:O117"/>
    <mergeCell ref="B118:O118"/>
    <mergeCell ref="B119:O119"/>
    <mergeCell ref="B120:O120"/>
    <mergeCell ref="A123:O124"/>
    <mergeCell ref="B134:O134"/>
    <mergeCell ref="B69:O69"/>
    <mergeCell ref="B70:O70"/>
    <mergeCell ref="B71:O71"/>
    <mergeCell ref="B72:O72"/>
    <mergeCell ref="B73:O73"/>
    <mergeCell ref="B74:O74"/>
    <mergeCell ref="B75:O75"/>
    <mergeCell ref="B76:O76"/>
    <mergeCell ref="B77:O77"/>
    <mergeCell ref="B83:O83"/>
    <mergeCell ref="B85:O85"/>
    <mergeCell ref="B86:O86"/>
    <mergeCell ref="B87:O87"/>
    <mergeCell ref="B88:O88"/>
    <mergeCell ref="B89:O89"/>
    <mergeCell ref="B90:O90"/>
    <mergeCell ref="B91:O91"/>
    <mergeCell ref="B92:O92"/>
    <mergeCell ref="B93:O93"/>
    <mergeCell ref="B94:O94"/>
    <mergeCell ref="B95:O95"/>
    <mergeCell ref="B96:O96"/>
    <mergeCell ref="A140:O141"/>
    <mergeCell ref="A145:B145"/>
    <mergeCell ref="A146:B146"/>
    <mergeCell ref="A147:B147"/>
    <mergeCell ref="C145:O145"/>
    <mergeCell ref="C146:O146"/>
    <mergeCell ref="C147:O147"/>
    <mergeCell ref="B131:O131"/>
    <mergeCell ref="B132:O132"/>
    <mergeCell ref="B133:O133"/>
    <mergeCell ref="A144:B144"/>
    <mergeCell ref="C144:O144"/>
    <mergeCell ref="A142:O142"/>
    <mergeCell ref="A143:O143"/>
    <mergeCell ref="B136:O136"/>
    <mergeCell ref="B137:O137"/>
    <mergeCell ref="B138:O138"/>
    <mergeCell ref="B139:O139"/>
    <mergeCell ref="A102:O103"/>
    <mergeCell ref="A104:O105"/>
    <mergeCell ref="A106:O107"/>
    <mergeCell ref="A65:O65"/>
    <mergeCell ref="A66:O67"/>
    <mergeCell ref="A68:O68"/>
    <mergeCell ref="A84:O84"/>
    <mergeCell ref="B78:O78"/>
    <mergeCell ref="B79:O79"/>
    <mergeCell ref="B80:O80"/>
    <mergeCell ref="B81:O81"/>
    <mergeCell ref="B82:O82"/>
    <mergeCell ref="B97:O97"/>
    <mergeCell ref="B98:O98"/>
    <mergeCell ref="B99:O99"/>
    <mergeCell ref="A61:O61"/>
    <mergeCell ref="A62:O62"/>
    <mergeCell ref="A63:O63"/>
    <mergeCell ref="A64:O64"/>
    <mergeCell ref="O7:O8"/>
    <mergeCell ref="I7:I8"/>
    <mergeCell ref="J7:J8"/>
    <mergeCell ref="K7:K8"/>
    <mergeCell ref="L7:L8"/>
    <mergeCell ref="M7:M8"/>
    <mergeCell ref="N7:N8"/>
    <mergeCell ref="A7:B7"/>
    <mergeCell ref="C7:C8"/>
    <mergeCell ref="D7:D8"/>
    <mergeCell ref="E7:E8"/>
    <mergeCell ref="F7:F8"/>
    <mergeCell ref="G7:G8"/>
    <mergeCell ref="H7:H8"/>
    <mergeCell ref="N2:O6"/>
    <mergeCell ref="D2:I2"/>
    <mergeCell ref="D3:I3"/>
    <mergeCell ref="D4:F4"/>
    <mergeCell ref="H4:I4"/>
    <mergeCell ref="D5:F5"/>
    <mergeCell ref="H5:I5"/>
    <mergeCell ref="D6:F6"/>
    <mergeCell ref="H6:I6"/>
    <mergeCell ref="J3:J4"/>
    <mergeCell ref="K2:M2"/>
    <mergeCell ref="L3:M3"/>
    <mergeCell ref="L4:M4"/>
    <mergeCell ref="J5:M6"/>
  </mergeCells>
  <conditionalFormatting sqref="H6:I6">
    <cfRule type="containsText" dxfId="24" priority="3" operator="containsText" text="REJECTED">
      <formula>NOT(ISERROR(SEARCH("REJECTED",H6)))</formula>
    </cfRule>
    <cfRule type="containsText" dxfId="23" priority="4" operator="containsText" text="APPROVED">
      <formula>NOT(ISERROR(SEARCH("APPROVED",H6)))</formula>
    </cfRule>
    <cfRule type="containsText" dxfId="22" priority="5" operator="containsText" text="PENDING">
      <formula>NOT(ISERROR(SEARCH("PENDING",H6)))</formula>
    </cfRule>
    <cfRule type="containsText" dxfId="21" priority="6" operator="containsText" text="COM-APRVD">
      <formula>NOT(ISERROR(SEARCH("COM-APRVD",H6)))</formula>
    </cfRule>
  </conditionalFormatting>
  <conditionalFormatting sqref="L3:L4">
    <cfRule type="containsText" dxfId="20" priority="1" operator="containsText" text="r">
      <formula>NOT(ISERROR(SEARCH("r",L3)))</formula>
    </cfRule>
    <cfRule type="containsText" dxfId="19" priority="2" operator="containsText" text="A">
      <formula>NOT(ISERROR(SEARCH("A",L3)))</formula>
    </cfRule>
  </conditionalFormatting>
  <hyperlinks>
    <hyperlink ref="A142:O142" location="'TESTING REQUIREMENTS'!A1" display="CLICK HERE TO GO TO TESTING REQUIREMENTS" xr:uid="{B8B71CE7-08B0-204A-B5CE-F4F7AC34ACF0}"/>
    <hyperlink ref="A143:O143" location="'LABELLING &amp; CARE INSTRUCTIONS'!A1" display="CLICK HERE TO GO TO LABELLING &amp; CARE INSTRUCTIONS" xr:uid="{7986A167-E16A-CB46-BAF5-C32AE3DF3610}"/>
  </hyperlinks>
  <pageMargins left="0.25" right="0.25" top="0.75" bottom="0.75" header="0.3" footer="0.3"/>
  <pageSetup paperSize="9" scale="15"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E4FB6B8-E31B-CB41-9499-1BF8F188B37B}">
          <x14:formula1>
            <xm:f>'COMMENTS LIST'!$B$2:$B$5</xm:f>
          </x14:formula1>
          <xm:sqref>H6:I6 C144</xm:sqref>
        </x14:dataValidation>
        <x14:dataValidation type="list" allowBlank="1" showInputMessage="1" showErrorMessage="1" xr:uid="{1C1E2CA0-19B5-674C-A628-469C838C9B62}">
          <x14:formula1>
            <xm:f>'COMMENTS LIST'!$C$2:$C$20</xm:f>
          </x14:formula1>
          <xm:sqref>C145</xm:sqref>
        </x14:dataValidation>
        <x14:dataValidation type="list" allowBlank="1" showInputMessage="1" showErrorMessage="1" xr:uid="{4D87E65E-F670-1A46-A58B-7C9027208C0F}">
          <x14:formula1>
            <xm:f>'COMMENTS LIST'!$A$2:$A$139</xm:f>
          </x14:formula1>
          <xm:sqref>B108:B121 B125:B138</xm:sqref>
        </x14:dataValidation>
        <x14:dataValidation type="list" allowBlank="1" showInputMessage="1" showErrorMessage="1" xr:uid="{5B6A21FE-FCE9-FB40-8A22-29D4EA2B6C3F}">
          <x14:formula1>
            <xm:f>'COMMENTS LIST'!$J$2:$J$3</xm:f>
          </x14:formula1>
          <xm:sqref>L3:L4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8C3-AE5D-EC43-9C8D-803A6B4DC5F4}">
  <sheetPr>
    <tabColor rgb="FFFFFF00"/>
    <pageSetUpPr fitToPage="1"/>
  </sheetPr>
  <dimension ref="A1:Q44"/>
  <sheetViews>
    <sheetView view="pageBreakPreview" zoomScale="70" zoomScaleNormal="70" zoomScaleSheetLayoutView="70" workbookViewId="0">
      <selection activeCell="A6" sqref="A6"/>
    </sheetView>
  </sheetViews>
  <sheetFormatPr defaultColWidth="11.42578125" defaultRowHeight="15"/>
  <cols>
    <col min="1" max="1" width="56.42578125" bestFit="1" customWidth="1"/>
    <col min="2" max="2" width="50.42578125" customWidth="1"/>
    <col min="3" max="3" width="30.42578125" customWidth="1"/>
    <col min="4" max="4" width="78.28515625" customWidth="1"/>
    <col min="5" max="10" width="18" customWidth="1"/>
    <col min="11" max="11" width="57" customWidth="1"/>
    <col min="260" max="260" width="56.42578125" bestFit="1" customWidth="1"/>
    <col min="261" max="261" width="50.42578125" customWidth="1"/>
    <col min="262" max="262" width="15.140625" customWidth="1"/>
    <col min="263" max="263" width="19.140625" bestFit="1" customWidth="1"/>
    <col min="264" max="264" width="15.42578125" customWidth="1"/>
    <col min="265" max="265" width="37.42578125" customWidth="1"/>
    <col min="266" max="266" width="46.42578125" bestFit="1" customWidth="1"/>
    <col min="516" max="516" width="56.42578125" bestFit="1" customWidth="1"/>
    <col min="517" max="517" width="50.42578125" customWidth="1"/>
    <col min="518" max="518" width="15.140625" customWidth="1"/>
    <col min="519" max="519" width="19.140625" bestFit="1" customWidth="1"/>
    <col min="520" max="520" width="15.42578125" customWidth="1"/>
    <col min="521" max="521" width="37.42578125" customWidth="1"/>
    <col min="522" max="522" width="46.42578125" bestFit="1" customWidth="1"/>
    <col min="772" max="772" width="56.42578125" bestFit="1" customWidth="1"/>
    <col min="773" max="773" width="50.42578125" customWidth="1"/>
    <col min="774" max="774" width="15.140625" customWidth="1"/>
    <col min="775" max="775" width="19.140625" bestFit="1" customWidth="1"/>
    <col min="776" max="776" width="15.42578125" customWidth="1"/>
    <col min="777" max="777" width="37.42578125" customWidth="1"/>
    <col min="778" max="778" width="46.42578125" bestFit="1" customWidth="1"/>
    <col min="1028" max="1028" width="56.42578125" bestFit="1" customWidth="1"/>
    <col min="1029" max="1029" width="50.42578125" customWidth="1"/>
    <col min="1030" max="1030" width="15.140625" customWidth="1"/>
    <col min="1031" max="1031" width="19.140625" bestFit="1" customWidth="1"/>
    <col min="1032" max="1032" width="15.42578125" customWidth="1"/>
    <col min="1033" max="1033" width="37.42578125" customWidth="1"/>
    <col min="1034" max="1034" width="46.42578125" bestFit="1" customWidth="1"/>
    <col min="1284" max="1284" width="56.42578125" bestFit="1" customWidth="1"/>
    <col min="1285" max="1285" width="50.42578125" customWidth="1"/>
    <col min="1286" max="1286" width="15.140625" customWidth="1"/>
    <col min="1287" max="1287" width="19.140625" bestFit="1" customWidth="1"/>
    <col min="1288" max="1288" width="15.42578125" customWidth="1"/>
    <col min="1289" max="1289" width="37.42578125" customWidth="1"/>
    <col min="1290" max="1290" width="46.42578125" bestFit="1" customWidth="1"/>
    <col min="1540" max="1540" width="56.42578125" bestFit="1" customWidth="1"/>
    <col min="1541" max="1541" width="50.42578125" customWidth="1"/>
    <col min="1542" max="1542" width="15.140625" customWidth="1"/>
    <col min="1543" max="1543" width="19.140625" bestFit="1" customWidth="1"/>
    <col min="1544" max="1544" width="15.42578125" customWidth="1"/>
    <col min="1545" max="1545" width="37.42578125" customWidth="1"/>
    <col min="1546" max="1546" width="46.42578125" bestFit="1" customWidth="1"/>
    <col min="1796" max="1796" width="56.42578125" bestFit="1" customWidth="1"/>
    <col min="1797" max="1797" width="50.42578125" customWidth="1"/>
    <col min="1798" max="1798" width="15.140625" customWidth="1"/>
    <col min="1799" max="1799" width="19.140625" bestFit="1" customWidth="1"/>
    <col min="1800" max="1800" width="15.42578125" customWidth="1"/>
    <col min="1801" max="1801" width="37.42578125" customWidth="1"/>
    <col min="1802" max="1802" width="46.42578125" bestFit="1" customWidth="1"/>
    <col min="2052" max="2052" width="56.42578125" bestFit="1" customWidth="1"/>
    <col min="2053" max="2053" width="50.42578125" customWidth="1"/>
    <col min="2054" max="2054" width="15.140625" customWidth="1"/>
    <col min="2055" max="2055" width="19.140625" bestFit="1" customWidth="1"/>
    <col min="2056" max="2056" width="15.42578125" customWidth="1"/>
    <col min="2057" max="2057" width="37.42578125" customWidth="1"/>
    <col min="2058" max="2058" width="46.42578125" bestFit="1" customWidth="1"/>
    <col min="2308" max="2308" width="56.42578125" bestFit="1" customWidth="1"/>
    <col min="2309" max="2309" width="50.42578125" customWidth="1"/>
    <col min="2310" max="2310" width="15.140625" customWidth="1"/>
    <col min="2311" max="2311" width="19.140625" bestFit="1" customWidth="1"/>
    <col min="2312" max="2312" width="15.42578125" customWidth="1"/>
    <col min="2313" max="2313" width="37.42578125" customWidth="1"/>
    <col min="2314" max="2314" width="46.42578125" bestFit="1" customWidth="1"/>
    <col min="2564" max="2564" width="56.42578125" bestFit="1" customWidth="1"/>
    <col min="2565" max="2565" width="50.42578125" customWidth="1"/>
    <col min="2566" max="2566" width="15.140625" customWidth="1"/>
    <col min="2567" max="2567" width="19.140625" bestFit="1" customWidth="1"/>
    <col min="2568" max="2568" width="15.42578125" customWidth="1"/>
    <col min="2569" max="2569" width="37.42578125" customWidth="1"/>
    <col min="2570" max="2570" width="46.42578125" bestFit="1" customWidth="1"/>
    <col min="2820" max="2820" width="56.42578125" bestFit="1" customWidth="1"/>
    <col min="2821" max="2821" width="50.42578125" customWidth="1"/>
    <col min="2822" max="2822" width="15.140625" customWidth="1"/>
    <col min="2823" max="2823" width="19.140625" bestFit="1" customWidth="1"/>
    <col min="2824" max="2824" width="15.42578125" customWidth="1"/>
    <col min="2825" max="2825" width="37.42578125" customWidth="1"/>
    <col min="2826" max="2826" width="46.42578125" bestFit="1" customWidth="1"/>
    <col min="3076" max="3076" width="56.42578125" bestFit="1" customWidth="1"/>
    <col min="3077" max="3077" width="50.42578125" customWidth="1"/>
    <col min="3078" max="3078" width="15.140625" customWidth="1"/>
    <col min="3079" max="3079" width="19.140625" bestFit="1" customWidth="1"/>
    <col min="3080" max="3080" width="15.42578125" customWidth="1"/>
    <col min="3081" max="3081" width="37.42578125" customWidth="1"/>
    <col min="3082" max="3082" width="46.42578125" bestFit="1" customWidth="1"/>
    <col min="3332" max="3332" width="56.42578125" bestFit="1" customWidth="1"/>
    <col min="3333" max="3333" width="50.42578125" customWidth="1"/>
    <col min="3334" max="3334" width="15.140625" customWidth="1"/>
    <col min="3335" max="3335" width="19.140625" bestFit="1" customWidth="1"/>
    <col min="3336" max="3336" width="15.42578125" customWidth="1"/>
    <col min="3337" max="3337" width="37.42578125" customWidth="1"/>
    <col min="3338" max="3338" width="46.42578125" bestFit="1" customWidth="1"/>
    <col min="3588" max="3588" width="56.42578125" bestFit="1" customWidth="1"/>
    <col min="3589" max="3589" width="50.42578125" customWidth="1"/>
    <col min="3590" max="3590" width="15.140625" customWidth="1"/>
    <col min="3591" max="3591" width="19.140625" bestFit="1" customWidth="1"/>
    <col min="3592" max="3592" width="15.42578125" customWidth="1"/>
    <col min="3593" max="3593" width="37.42578125" customWidth="1"/>
    <col min="3594" max="3594" width="46.42578125" bestFit="1" customWidth="1"/>
    <col min="3844" max="3844" width="56.42578125" bestFit="1" customWidth="1"/>
    <col min="3845" max="3845" width="50.42578125" customWidth="1"/>
    <col min="3846" max="3846" width="15.140625" customWidth="1"/>
    <col min="3847" max="3847" width="19.140625" bestFit="1" customWidth="1"/>
    <col min="3848" max="3848" width="15.42578125" customWidth="1"/>
    <col min="3849" max="3849" width="37.42578125" customWidth="1"/>
    <col min="3850" max="3850" width="46.42578125" bestFit="1" customWidth="1"/>
    <col min="4100" max="4100" width="56.42578125" bestFit="1" customWidth="1"/>
    <col min="4101" max="4101" width="50.42578125" customWidth="1"/>
    <col min="4102" max="4102" width="15.140625" customWidth="1"/>
    <col min="4103" max="4103" width="19.140625" bestFit="1" customWidth="1"/>
    <col min="4104" max="4104" width="15.42578125" customWidth="1"/>
    <col min="4105" max="4105" width="37.42578125" customWidth="1"/>
    <col min="4106" max="4106" width="46.42578125" bestFit="1" customWidth="1"/>
    <col min="4356" max="4356" width="56.42578125" bestFit="1" customWidth="1"/>
    <col min="4357" max="4357" width="50.42578125" customWidth="1"/>
    <col min="4358" max="4358" width="15.140625" customWidth="1"/>
    <col min="4359" max="4359" width="19.140625" bestFit="1" customWidth="1"/>
    <col min="4360" max="4360" width="15.42578125" customWidth="1"/>
    <col min="4361" max="4361" width="37.42578125" customWidth="1"/>
    <col min="4362" max="4362" width="46.42578125" bestFit="1" customWidth="1"/>
    <col min="4612" max="4612" width="56.42578125" bestFit="1" customWidth="1"/>
    <col min="4613" max="4613" width="50.42578125" customWidth="1"/>
    <col min="4614" max="4614" width="15.140625" customWidth="1"/>
    <col min="4615" max="4615" width="19.140625" bestFit="1" customWidth="1"/>
    <col min="4616" max="4616" width="15.42578125" customWidth="1"/>
    <col min="4617" max="4617" width="37.42578125" customWidth="1"/>
    <col min="4618" max="4618" width="46.42578125" bestFit="1" customWidth="1"/>
    <col min="4868" max="4868" width="56.42578125" bestFit="1" customWidth="1"/>
    <col min="4869" max="4869" width="50.42578125" customWidth="1"/>
    <col min="4870" max="4870" width="15.140625" customWidth="1"/>
    <col min="4871" max="4871" width="19.140625" bestFit="1" customWidth="1"/>
    <col min="4872" max="4872" width="15.42578125" customWidth="1"/>
    <col min="4873" max="4873" width="37.42578125" customWidth="1"/>
    <col min="4874" max="4874" width="46.42578125" bestFit="1" customWidth="1"/>
    <col min="5124" max="5124" width="56.42578125" bestFit="1" customWidth="1"/>
    <col min="5125" max="5125" width="50.42578125" customWidth="1"/>
    <col min="5126" max="5126" width="15.140625" customWidth="1"/>
    <col min="5127" max="5127" width="19.140625" bestFit="1" customWidth="1"/>
    <col min="5128" max="5128" width="15.42578125" customWidth="1"/>
    <col min="5129" max="5129" width="37.42578125" customWidth="1"/>
    <col min="5130" max="5130" width="46.42578125" bestFit="1" customWidth="1"/>
    <col min="5380" max="5380" width="56.42578125" bestFit="1" customWidth="1"/>
    <col min="5381" max="5381" width="50.42578125" customWidth="1"/>
    <col min="5382" max="5382" width="15.140625" customWidth="1"/>
    <col min="5383" max="5383" width="19.140625" bestFit="1" customWidth="1"/>
    <col min="5384" max="5384" width="15.42578125" customWidth="1"/>
    <col min="5385" max="5385" width="37.42578125" customWidth="1"/>
    <col min="5386" max="5386" width="46.42578125" bestFit="1" customWidth="1"/>
    <col min="5636" max="5636" width="56.42578125" bestFit="1" customWidth="1"/>
    <col min="5637" max="5637" width="50.42578125" customWidth="1"/>
    <col min="5638" max="5638" width="15.140625" customWidth="1"/>
    <col min="5639" max="5639" width="19.140625" bestFit="1" customWidth="1"/>
    <col min="5640" max="5640" width="15.42578125" customWidth="1"/>
    <col min="5641" max="5641" width="37.42578125" customWidth="1"/>
    <col min="5642" max="5642" width="46.42578125" bestFit="1" customWidth="1"/>
    <col min="5892" max="5892" width="56.42578125" bestFit="1" customWidth="1"/>
    <col min="5893" max="5893" width="50.42578125" customWidth="1"/>
    <col min="5894" max="5894" width="15.140625" customWidth="1"/>
    <col min="5895" max="5895" width="19.140625" bestFit="1" customWidth="1"/>
    <col min="5896" max="5896" width="15.42578125" customWidth="1"/>
    <col min="5897" max="5897" width="37.42578125" customWidth="1"/>
    <col min="5898" max="5898" width="46.42578125" bestFit="1" customWidth="1"/>
    <col min="6148" max="6148" width="56.42578125" bestFit="1" customWidth="1"/>
    <col min="6149" max="6149" width="50.42578125" customWidth="1"/>
    <col min="6150" max="6150" width="15.140625" customWidth="1"/>
    <col min="6151" max="6151" width="19.140625" bestFit="1" customWidth="1"/>
    <col min="6152" max="6152" width="15.42578125" customWidth="1"/>
    <col min="6153" max="6153" width="37.42578125" customWidth="1"/>
    <col min="6154" max="6154" width="46.42578125" bestFit="1" customWidth="1"/>
    <col min="6404" max="6404" width="56.42578125" bestFit="1" customWidth="1"/>
    <col min="6405" max="6405" width="50.42578125" customWidth="1"/>
    <col min="6406" max="6406" width="15.140625" customWidth="1"/>
    <col min="6407" max="6407" width="19.140625" bestFit="1" customWidth="1"/>
    <col min="6408" max="6408" width="15.42578125" customWidth="1"/>
    <col min="6409" max="6409" width="37.42578125" customWidth="1"/>
    <col min="6410" max="6410" width="46.42578125" bestFit="1" customWidth="1"/>
    <col min="6660" max="6660" width="56.42578125" bestFit="1" customWidth="1"/>
    <col min="6661" max="6661" width="50.42578125" customWidth="1"/>
    <col min="6662" max="6662" width="15.140625" customWidth="1"/>
    <col min="6663" max="6663" width="19.140625" bestFit="1" customWidth="1"/>
    <col min="6664" max="6664" width="15.42578125" customWidth="1"/>
    <col min="6665" max="6665" width="37.42578125" customWidth="1"/>
    <col min="6666" max="6666" width="46.42578125" bestFit="1" customWidth="1"/>
    <col min="6916" max="6916" width="56.42578125" bestFit="1" customWidth="1"/>
    <col min="6917" max="6917" width="50.42578125" customWidth="1"/>
    <col min="6918" max="6918" width="15.140625" customWidth="1"/>
    <col min="6919" max="6919" width="19.140625" bestFit="1" customWidth="1"/>
    <col min="6920" max="6920" width="15.42578125" customWidth="1"/>
    <col min="6921" max="6921" width="37.42578125" customWidth="1"/>
    <col min="6922" max="6922" width="46.42578125" bestFit="1" customWidth="1"/>
    <col min="7172" max="7172" width="56.42578125" bestFit="1" customWidth="1"/>
    <col min="7173" max="7173" width="50.42578125" customWidth="1"/>
    <col min="7174" max="7174" width="15.140625" customWidth="1"/>
    <col min="7175" max="7175" width="19.140625" bestFit="1" customWidth="1"/>
    <col min="7176" max="7176" width="15.42578125" customWidth="1"/>
    <col min="7177" max="7177" width="37.42578125" customWidth="1"/>
    <col min="7178" max="7178" width="46.42578125" bestFit="1" customWidth="1"/>
    <col min="7428" max="7428" width="56.42578125" bestFit="1" customWidth="1"/>
    <col min="7429" max="7429" width="50.42578125" customWidth="1"/>
    <col min="7430" max="7430" width="15.140625" customWidth="1"/>
    <col min="7431" max="7431" width="19.140625" bestFit="1" customWidth="1"/>
    <col min="7432" max="7432" width="15.42578125" customWidth="1"/>
    <col min="7433" max="7433" width="37.42578125" customWidth="1"/>
    <col min="7434" max="7434" width="46.42578125" bestFit="1" customWidth="1"/>
    <col min="7684" max="7684" width="56.42578125" bestFit="1" customWidth="1"/>
    <col min="7685" max="7685" width="50.42578125" customWidth="1"/>
    <col min="7686" max="7686" width="15.140625" customWidth="1"/>
    <col min="7687" max="7687" width="19.140625" bestFit="1" customWidth="1"/>
    <col min="7688" max="7688" width="15.42578125" customWidth="1"/>
    <col min="7689" max="7689" width="37.42578125" customWidth="1"/>
    <col min="7690" max="7690" width="46.42578125" bestFit="1" customWidth="1"/>
    <col min="7940" max="7940" width="56.42578125" bestFit="1" customWidth="1"/>
    <col min="7941" max="7941" width="50.42578125" customWidth="1"/>
    <col min="7942" max="7942" width="15.140625" customWidth="1"/>
    <col min="7943" max="7943" width="19.140625" bestFit="1" customWidth="1"/>
    <col min="7944" max="7944" width="15.42578125" customWidth="1"/>
    <col min="7945" max="7945" width="37.42578125" customWidth="1"/>
    <col min="7946" max="7946" width="46.42578125" bestFit="1" customWidth="1"/>
    <col min="8196" max="8196" width="56.42578125" bestFit="1" customWidth="1"/>
    <col min="8197" max="8197" width="50.42578125" customWidth="1"/>
    <col min="8198" max="8198" width="15.140625" customWidth="1"/>
    <col min="8199" max="8199" width="19.140625" bestFit="1" customWidth="1"/>
    <col min="8200" max="8200" width="15.42578125" customWidth="1"/>
    <col min="8201" max="8201" width="37.42578125" customWidth="1"/>
    <col min="8202" max="8202" width="46.42578125" bestFit="1" customWidth="1"/>
    <col min="8452" max="8452" width="56.42578125" bestFit="1" customWidth="1"/>
    <col min="8453" max="8453" width="50.42578125" customWidth="1"/>
    <col min="8454" max="8454" width="15.140625" customWidth="1"/>
    <col min="8455" max="8455" width="19.140625" bestFit="1" customWidth="1"/>
    <col min="8456" max="8456" width="15.42578125" customWidth="1"/>
    <col min="8457" max="8457" width="37.42578125" customWidth="1"/>
    <col min="8458" max="8458" width="46.42578125" bestFit="1" customWidth="1"/>
    <col min="8708" max="8708" width="56.42578125" bestFit="1" customWidth="1"/>
    <col min="8709" max="8709" width="50.42578125" customWidth="1"/>
    <col min="8710" max="8710" width="15.140625" customWidth="1"/>
    <col min="8711" max="8711" width="19.140625" bestFit="1" customWidth="1"/>
    <col min="8712" max="8712" width="15.42578125" customWidth="1"/>
    <col min="8713" max="8713" width="37.42578125" customWidth="1"/>
    <col min="8714" max="8714" width="46.42578125" bestFit="1" customWidth="1"/>
    <col min="8964" max="8964" width="56.42578125" bestFit="1" customWidth="1"/>
    <col min="8965" max="8965" width="50.42578125" customWidth="1"/>
    <col min="8966" max="8966" width="15.140625" customWidth="1"/>
    <col min="8967" max="8967" width="19.140625" bestFit="1" customWidth="1"/>
    <col min="8968" max="8968" width="15.42578125" customWidth="1"/>
    <col min="8969" max="8969" width="37.42578125" customWidth="1"/>
    <col min="8970" max="8970" width="46.42578125" bestFit="1" customWidth="1"/>
    <col min="9220" max="9220" width="56.42578125" bestFit="1" customWidth="1"/>
    <col min="9221" max="9221" width="50.42578125" customWidth="1"/>
    <col min="9222" max="9222" width="15.140625" customWidth="1"/>
    <col min="9223" max="9223" width="19.140625" bestFit="1" customWidth="1"/>
    <col min="9224" max="9224" width="15.42578125" customWidth="1"/>
    <col min="9225" max="9225" width="37.42578125" customWidth="1"/>
    <col min="9226" max="9226" width="46.42578125" bestFit="1" customWidth="1"/>
    <col min="9476" max="9476" width="56.42578125" bestFit="1" customWidth="1"/>
    <col min="9477" max="9477" width="50.42578125" customWidth="1"/>
    <col min="9478" max="9478" width="15.140625" customWidth="1"/>
    <col min="9479" max="9479" width="19.140625" bestFit="1" customWidth="1"/>
    <col min="9480" max="9480" width="15.42578125" customWidth="1"/>
    <col min="9481" max="9481" width="37.42578125" customWidth="1"/>
    <col min="9482" max="9482" width="46.42578125" bestFit="1" customWidth="1"/>
    <col min="9732" max="9732" width="56.42578125" bestFit="1" customWidth="1"/>
    <col min="9733" max="9733" width="50.42578125" customWidth="1"/>
    <col min="9734" max="9734" width="15.140625" customWidth="1"/>
    <col min="9735" max="9735" width="19.140625" bestFit="1" customWidth="1"/>
    <col min="9736" max="9736" width="15.42578125" customWidth="1"/>
    <col min="9737" max="9737" width="37.42578125" customWidth="1"/>
    <col min="9738" max="9738" width="46.42578125" bestFit="1" customWidth="1"/>
    <col min="9988" max="9988" width="56.42578125" bestFit="1" customWidth="1"/>
    <col min="9989" max="9989" width="50.42578125" customWidth="1"/>
    <col min="9990" max="9990" width="15.140625" customWidth="1"/>
    <col min="9991" max="9991" width="19.140625" bestFit="1" customWidth="1"/>
    <col min="9992" max="9992" width="15.42578125" customWidth="1"/>
    <col min="9993" max="9993" width="37.42578125" customWidth="1"/>
    <col min="9994" max="9994" width="46.42578125" bestFit="1" customWidth="1"/>
    <col min="10244" max="10244" width="56.42578125" bestFit="1" customWidth="1"/>
    <col min="10245" max="10245" width="50.42578125" customWidth="1"/>
    <col min="10246" max="10246" width="15.140625" customWidth="1"/>
    <col min="10247" max="10247" width="19.140625" bestFit="1" customWidth="1"/>
    <col min="10248" max="10248" width="15.42578125" customWidth="1"/>
    <col min="10249" max="10249" width="37.42578125" customWidth="1"/>
    <col min="10250" max="10250" width="46.42578125" bestFit="1" customWidth="1"/>
    <col min="10500" max="10500" width="56.42578125" bestFit="1" customWidth="1"/>
    <col min="10501" max="10501" width="50.42578125" customWidth="1"/>
    <col min="10502" max="10502" width="15.140625" customWidth="1"/>
    <col min="10503" max="10503" width="19.140625" bestFit="1" customWidth="1"/>
    <col min="10504" max="10504" width="15.42578125" customWidth="1"/>
    <col min="10505" max="10505" width="37.42578125" customWidth="1"/>
    <col min="10506" max="10506" width="46.42578125" bestFit="1" customWidth="1"/>
    <col min="10756" max="10756" width="56.42578125" bestFit="1" customWidth="1"/>
    <col min="10757" max="10757" width="50.42578125" customWidth="1"/>
    <col min="10758" max="10758" width="15.140625" customWidth="1"/>
    <col min="10759" max="10759" width="19.140625" bestFit="1" customWidth="1"/>
    <col min="10760" max="10760" width="15.42578125" customWidth="1"/>
    <col min="10761" max="10761" width="37.42578125" customWidth="1"/>
    <col min="10762" max="10762" width="46.42578125" bestFit="1" customWidth="1"/>
    <col min="11012" max="11012" width="56.42578125" bestFit="1" customWidth="1"/>
    <col min="11013" max="11013" width="50.42578125" customWidth="1"/>
    <col min="11014" max="11014" width="15.140625" customWidth="1"/>
    <col min="11015" max="11015" width="19.140625" bestFit="1" customWidth="1"/>
    <col min="11016" max="11016" width="15.42578125" customWidth="1"/>
    <col min="11017" max="11017" width="37.42578125" customWidth="1"/>
    <col min="11018" max="11018" width="46.42578125" bestFit="1" customWidth="1"/>
    <col min="11268" max="11268" width="56.42578125" bestFit="1" customWidth="1"/>
    <col min="11269" max="11269" width="50.42578125" customWidth="1"/>
    <col min="11270" max="11270" width="15.140625" customWidth="1"/>
    <col min="11271" max="11271" width="19.140625" bestFit="1" customWidth="1"/>
    <col min="11272" max="11272" width="15.42578125" customWidth="1"/>
    <col min="11273" max="11273" width="37.42578125" customWidth="1"/>
    <col min="11274" max="11274" width="46.42578125" bestFit="1" customWidth="1"/>
    <col min="11524" max="11524" width="56.42578125" bestFit="1" customWidth="1"/>
    <col min="11525" max="11525" width="50.42578125" customWidth="1"/>
    <col min="11526" max="11526" width="15.140625" customWidth="1"/>
    <col min="11527" max="11527" width="19.140625" bestFit="1" customWidth="1"/>
    <col min="11528" max="11528" width="15.42578125" customWidth="1"/>
    <col min="11529" max="11529" width="37.42578125" customWidth="1"/>
    <col min="11530" max="11530" width="46.42578125" bestFit="1" customWidth="1"/>
    <col min="11780" max="11780" width="56.42578125" bestFit="1" customWidth="1"/>
    <col min="11781" max="11781" width="50.42578125" customWidth="1"/>
    <col min="11782" max="11782" width="15.140625" customWidth="1"/>
    <col min="11783" max="11783" width="19.140625" bestFit="1" customWidth="1"/>
    <col min="11784" max="11784" width="15.42578125" customWidth="1"/>
    <col min="11785" max="11785" width="37.42578125" customWidth="1"/>
    <col min="11786" max="11786" width="46.42578125" bestFit="1" customWidth="1"/>
    <col min="12036" max="12036" width="56.42578125" bestFit="1" customWidth="1"/>
    <col min="12037" max="12037" width="50.42578125" customWidth="1"/>
    <col min="12038" max="12038" width="15.140625" customWidth="1"/>
    <col min="12039" max="12039" width="19.140625" bestFit="1" customWidth="1"/>
    <col min="12040" max="12040" width="15.42578125" customWidth="1"/>
    <col min="12041" max="12041" width="37.42578125" customWidth="1"/>
    <col min="12042" max="12042" width="46.42578125" bestFit="1" customWidth="1"/>
    <col min="12292" max="12292" width="56.42578125" bestFit="1" customWidth="1"/>
    <col min="12293" max="12293" width="50.42578125" customWidth="1"/>
    <col min="12294" max="12294" width="15.140625" customWidth="1"/>
    <col min="12295" max="12295" width="19.140625" bestFit="1" customWidth="1"/>
    <col min="12296" max="12296" width="15.42578125" customWidth="1"/>
    <col min="12297" max="12297" width="37.42578125" customWidth="1"/>
    <col min="12298" max="12298" width="46.42578125" bestFit="1" customWidth="1"/>
    <col min="12548" max="12548" width="56.42578125" bestFit="1" customWidth="1"/>
    <col min="12549" max="12549" width="50.42578125" customWidth="1"/>
    <col min="12550" max="12550" width="15.140625" customWidth="1"/>
    <col min="12551" max="12551" width="19.140625" bestFit="1" customWidth="1"/>
    <col min="12552" max="12552" width="15.42578125" customWidth="1"/>
    <col min="12553" max="12553" width="37.42578125" customWidth="1"/>
    <col min="12554" max="12554" width="46.42578125" bestFit="1" customWidth="1"/>
    <col min="12804" max="12804" width="56.42578125" bestFit="1" customWidth="1"/>
    <col min="12805" max="12805" width="50.42578125" customWidth="1"/>
    <col min="12806" max="12806" width="15.140625" customWidth="1"/>
    <col min="12807" max="12807" width="19.140625" bestFit="1" customWidth="1"/>
    <col min="12808" max="12808" width="15.42578125" customWidth="1"/>
    <col min="12809" max="12809" width="37.42578125" customWidth="1"/>
    <col min="12810" max="12810" width="46.42578125" bestFit="1" customWidth="1"/>
    <col min="13060" max="13060" width="56.42578125" bestFit="1" customWidth="1"/>
    <col min="13061" max="13061" width="50.42578125" customWidth="1"/>
    <col min="13062" max="13062" width="15.140625" customWidth="1"/>
    <col min="13063" max="13063" width="19.140625" bestFit="1" customWidth="1"/>
    <col min="13064" max="13064" width="15.42578125" customWidth="1"/>
    <col min="13065" max="13065" width="37.42578125" customWidth="1"/>
    <col min="13066" max="13066" width="46.42578125" bestFit="1" customWidth="1"/>
    <col min="13316" max="13316" width="56.42578125" bestFit="1" customWidth="1"/>
    <col min="13317" max="13317" width="50.42578125" customWidth="1"/>
    <col min="13318" max="13318" width="15.140625" customWidth="1"/>
    <col min="13319" max="13319" width="19.140625" bestFit="1" customWidth="1"/>
    <col min="13320" max="13320" width="15.42578125" customWidth="1"/>
    <col min="13321" max="13321" width="37.42578125" customWidth="1"/>
    <col min="13322" max="13322" width="46.42578125" bestFit="1" customWidth="1"/>
    <col min="13572" max="13572" width="56.42578125" bestFit="1" customWidth="1"/>
    <col min="13573" max="13573" width="50.42578125" customWidth="1"/>
    <col min="13574" max="13574" width="15.140625" customWidth="1"/>
    <col min="13575" max="13575" width="19.140625" bestFit="1" customWidth="1"/>
    <col min="13576" max="13576" width="15.42578125" customWidth="1"/>
    <col min="13577" max="13577" width="37.42578125" customWidth="1"/>
    <col min="13578" max="13578" width="46.42578125" bestFit="1" customWidth="1"/>
    <col min="13828" max="13828" width="56.42578125" bestFit="1" customWidth="1"/>
    <col min="13829" max="13829" width="50.42578125" customWidth="1"/>
    <col min="13830" max="13830" width="15.140625" customWidth="1"/>
    <col min="13831" max="13831" width="19.140625" bestFit="1" customWidth="1"/>
    <col min="13832" max="13832" width="15.42578125" customWidth="1"/>
    <col min="13833" max="13833" width="37.42578125" customWidth="1"/>
    <col min="13834" max="13834" width="46.42578125" bestFit="1" customWidth="1"/>
    <col min="14084" max="14084" width="56.42578125" bestFit="1" customWidth="1"/>
    <col min="14085" max="14085" width="50.42578125" customWidth="1"/>
    <col min="14086" max="14086" width="15.140625" customWidth="1"/>
    <col min="14087" max="14087" width="19.140625" bestFit="1" customWidth="1"/>
    <col min="14088" max="14088" width="15.42578125" customWidth="1"/>
    <col min="14089" max="14089" width="37.42578125" customWidth="1"/>
    <col min="14090" max="14090" width="46.42578125" bestFit="1" customWidth="1"/>
    <col min="14340" max="14340" width="56.42578125" bestFit="1" customWidth="1"/>
    <col min="14341" max="14341" width="50.42578125" customWidth="1"/>
    <col min="14342" max="14342" width="15.140625" customWidth="1"/>
    <col min="14343" max="14343" width="19.140625" bestFit="1" customWidth="1"/>
    <col min="14344" max="14344" width="15.42578125" customWidth="1"/>
    <col min="14345" max="14345" width="37.42578125" customWidth="1"/>
    <col min="14346" max="14346" width="46.42578125" bestFit="1" customWidth="1"/>
    <col min="14596" max="14596" width="56.42578125" bestFit="1" customWidth="1"/>
    <col min="14597" max="14597" width="50.42578125" customWidth="1"/>
    <col min="14598" max="14598" width="15.140625" customWidth="1"/>
    <col min="14599" max="14599" width="19.140625" bestFit="1" customWidth="1"/>
    <col min="14600" max="14600" width="15.42578125" customWidth="1"/>
    <col min="14601" max="14601" width="37.42578125" customWidth="1"/>
    <col min="14602" max="14602" width="46.42578125" bestFit="1" customWidth="1"/>
    <col min="14852" max="14852" width="56.42578125" bestFit="1" customWidth="1"/>
    <col min="14853" max="14853" width="50.42578125" customWidth="1"/>
    <col min="14854" max="14854" width="15.140625" customWidth="1"/>
    <col min="14855" max="14855" width="19.140625" bestFit="1" customWidth="1"/>
    <col min="14856" max="14856" width="15.42578125" customWidth="1"/>
    <col min="14857" max="14857" width="37.42578125" customWidth="1"/>
    <col min="14858" max="14858" width="46.42578125" bestFit="1" customWidth="1"/>
    <col min="15108" max="15108" width="56.42578125" bestFit="1" customWidth="1"/>
    <col min="15109" max="15109" width="50.42578125" customWidth="1"/>
    <col min="15110" max="15110" width="15.140625" customWidth="1"/>
    <col min="15111" max="15111" width="19.140625" bestFit="1" customWidth="1"/>
    <col min="15112" max="15112" width="15.42578125" customWidth="1"/>
    <col min="15113" max="15113" width="37.42578125" customWidth="1"/>
    <col min="15114" max="15114" width="46.42578125" bestFit="1" customWidth="1"/>
    <col min="15364" max="15364" width="56.42578125" bestFit="1" customWidth="1"/>
    <col min="15365" max="15365" width="50.42578125" customWidth="1"/>
    <col min="15366" max="15366" width="15.140625" customWidth="1"/>
    <col min="15367" max="15367" width="19.140625" bestFit="1" customWidth="1"/>
    <col min="15368" max="15368" width="15.42578125" customWidth="1"/>
    <col min="15369" max="15369" width="37.42578125" customWidth="1"/>
    <col min="15370" max="15370" width="46.42578125" bestFit="1" customWidth="1"/>
    <col min="15620" max="15620" width="56.42578125" bestFit="1" customWidth="1"/>
    <col min="15621" max="15621" width="50.42578125" customWidth="1"/>
    <col min="15622" max="15622" width="15.140625" customWidth="1"/>
    <col min="15623" max="15623" width="19.140625" bestFit="1" customWidth="1"/>
    <col min="15624" max="15624" width="15.42578125" customWidth="1"/>
    <col min="15625" max="15625" width="37.42578125" customWidth="1"/>
    <col min="15626" max="15626" width="46.42578125" bestFit="1" customWidth="1"/>
    <col min="15876" max="15876" width="56.42578125" bestFit="1" customWidth="1"/>
    <col min="15877" max="15877" width="50.42578125" customWidth="1"/>
    <col min="15878" max="15878" width="15.140625" customWidth="1"/>
    <col min="15879" max="15879" width="19.140625" bestFit="1" customWidth="1"/>
    <col min="15880" max="15880" width="15.42578125" customWidth="1"/>
    <col min="15881" max="15881" width="37.42578125" customWidth="1"/>
    <col min="15882" max="15882" width="46.42578125" bestFit="1" customWidth="1"/>
    <col min="16132" max="16132" width="56.42578125" bestFit="1" customWidth="1"/>
    <col min="16133" max="16133" width="50.42578125" customWidth="1"/>
    <col min="16134" max="16134" width="15.140625" customWidth="1"/>
    <col min="16135" max="16135" width="19.140625" bestFit="1" customWidth="1"/>
    <col min="16136" max="16136" width="15.42578125" customWidth="1"/>
    <col min="16137" max="16137" width="37.42578125" customWidth="1"/>
    <col min="16138" max="16138" width="46.42578125" bestFit="1" customWidth="1"/>
  </cols>
  <sheetData>
    <row r="1" spans="1:17" ht="108.95" customHeight="1" thickBot="1">
      <c r="A1" s="210" t="e" vm="1">
        <v>#VALUE!</v>
      </c>
      <c r="B1" s="211" t="e" vm="2">
        <v>#VALUE!</v>
      </c>
      <c r="C1" s="566" t="s">
        <v>1185</v>
      </c>
      <c r="D1" s="567"/>
      <c r="E1" s="567"/>
      <c r="F1" s="567"/>
      <c r="G1" s="567"/>
      <c r="H1" s="567"/>
      <c r="I1" s="567"/>
      <c r="J1" s="567"/>
      <c r="K1" s="568"/>
    </row>
    <row r="2" spans="1:17" ht="47.1" customHeight="1" thickBot="1">
      <c r="A2" s="138" t="s">
        <v>114</v>
      </c>
      <c r="B2" s="140" t="str">
        <f>'SIZE SPEC'!C2</f>
        <v>LS RETRO FOOTBALL TOP</v>
      </c>
      <c r="C2" s="138" t="s">
        <v>115</v>
      </c>
      <c r="D2" s="140"/>
      <c r="E2" s="203" t="s">
        <v>116</v>
      </c>
      <c r="F2" s="203" t="s">
        <v>117</v>
      </c>
      <c r="G2" s="204" t="s">
        <v>1028</v>
      </c>
      <c r="H2" s="204" t="s">
        <v>1029</v>
      </c>
      <c r="I2" s="204" t="s">
        <v>1030</v>
      </c>
      <c r="J2" s="204" t="s">
        <v>1031</v>
      </c>
      <c r="K2" s="564" t="s">
        <v>51</v>
      </c>
    </row>
    <row r="3" spans="1:17" ht="47.1" customHeight="1" thickBot="1">
      <c r="A3" s="139" t="s">
        <v>3</v>
      </c>
      <c r="B3" s="141" t="str">
        <f>'SIZE SPEC'!C4</f>
        <v>TBC</v>
      </c>
      <c r="C3" s="112" t="s">
        <v>118</v>
      </c>
      <c r="D3" s="141"/>
      <c r="E3" s="205"/>
      <c r="F3" s="205"/>
      <c r="G3" s="205"/>
      <c r="H3" s="205"/>
      <c r="I3" s="205"/>
      <c r="J3" s="205"/>
      <c r="K3" s="565"/>
    </row>
    <row r="4" spans="1:17" ht="47.1" customHeight="1" thickBot="1">
      <c r="A4" s="560" t="s">
        <v>119</v>
      </c>
      <c r="B4" s="561"/>
      <c r="C4" s="562"/>
      <c r="D4" s="561"/>
      <c r="E4" s="562"/>
      <c r="F4" s="562"/>
      <c r="G4" s="562"/>
      <c r="H4" s="562"/>
      <c r="I4" s="562"/>
      <c r="J4" s="562"/>
      <c r="K4" s="563"/>
      <c r="L4" s="6"/>
      <c r="M4" s="6"/>
      <c r="N4" s="6"/>
      <c r="O4" s="6"/>
      <c r="P4" s="6"/>
      <c r="Q4" s="6"/>
    </row>
    <row r="5" spans="1:17" ht="19.350000000000001" customHeight="1" thickBot="1">
      <c r="A5" s="103" t="s">
        <v>120</v>
      </c>
      <c r="B5" s="103" t="s">
        <v>121</v>
      </c>
      <c r="C5" s="103" t="s">
        <v>122</v>
      </c>
      <c r="D5" s="103" t="s">
        <v>123</v>
      </c>
      <c r="E5" s="104" t="s">
        <v>124</v>
      </c>
      <c r="F5" s="104" t="s">
        <v>125</v>
      </c>
      <c r="G5" s="202" t="s">
        <v>1182</v>
      </c>
      <c r="H5" s="202" t="s">
        <v>1181</v>
      </c>
      <c r="I5" s="202" t="s">
        <v>1183</v>
      </c>
      <c r="J5" s="202" t="s">
        <v>1184</v>
      </c>
      <c r="K5" s="104" t="s">
        <v>126</v>
      </c>
      <c r="L5" s="6"/>
      <c r="M5" s="6"/>
      <c r="N5" s="6"/>
      <c r="O5" s="6"/>
      <c r="P5" s="6"/>
      <c r="Q5" s="6"/>
    </row>
    <row r="6" spans="1:17" ht="47.1" customHeight="1">
      <c r="A6" s="60"/>
      <c r="B6" s="60" t="str">
        <f>IFERROR(VLOOKUP($A6,'TESTING STANDARDS'!$A$1:$J$155,2,FALSE),"")</f>
        <v/>
      </c>
      <c r="C6" s="60" t="str">
        <f>IFERROR(VLOOKUP($A6,'TESTING STANDARDS'!$A$1:$J$155,3,FALSE),"")</f>
        <v/>
      </c>
      <c r="D6" s="60" t="str">
        <f>IFERROR(VLOOKUP($A6,'TESTING STANDARDS'!$A$1:$J$155,4,FALSE),"")</f>
        <v/>
      </c>
      <c r="E6" s="60" t="str">
        <f>IFERROR(VLOOKUP($A6,'TESTING STANDARDS'!$A$1:$J$155,5,FALSE),"")</f>
        <v/>
      </c>
      <c r="F6" s="60" t="str">
        <f>IFERROR(VLOOKUP($A6,'TESTING STANDARDS'!$A$1:$J$155,6,FALSE),"")</f>
        <v/>
      </c>
      <c r="G6" s="206" t="str">
        <f>IFERROR(VLOOKUP($A6,'TESTING STANDARDS'!$A$1:$J$155,7,FALSE),"")</f>
        <v/>
      </c>
      <c r="H6" s="207" t="str">
        <f>IFERROR(VLOOKUP($A6,'TESTING STANDARDS'!$A$1:$J$155,8,FALSE),"")</f>
        <v/>
      </c>
      <c r="I6" s="208" t="str">
        <f>IFERROR(VLOOKUP($A6,'TESTING STANDARDS'!$A$1:$J$155,9,FALSE),"")</f>
        <v/>
      </c>
      <c r="J6" s="209" t="str">
        <f>IFERROR(VLOOKUP($A6,'TESTING STANDARDS'!$A$1:$J$155,10,FALSE),"")</f>
        <v/>
      </c>
      <c r="K6" s="60"/>
    </row>
    <row r="7" spans="1:17" ht="47.1" customHeight="1">
      <c r="A7" s="60"/>
      <c r="B7" s="60" t="str">
        <f>IFERROR(VLOOKUP($A7,'TESTING STANDARDS'!$A$1:$J$155,2,FALSE),"")</f>
        <v/>
      </c>
      <c r="C7" s="60" t="str">
        <f>IFERROR(VLOOKUP($A7,'TESTING STANDARDS'!$A$1:$J$155,3,FALSE),"")</f>
        <v/>
      </c>
      <c r="D7" s="60" t="str">
        <f>IFERROR(VLOOKUP($A7,'TESTING STANDARDS'!$A$1:$J$155,4,FALSE),"")</f>
        <v/>
      </c>
      <c r="E7" s="60" t="str">
        <f>IFERROR(VLOOKUP($A7,'TESTING STANDARDS'!$A$1:$J$155,5,FALSE),"")</f>
        <v/>
      </c>
      <c r="F7" s="60" t="str">
        <f>IFERROR(VLOOKUP($A7,'TESTING STANDARDS'!$A$1:$J$155,6,FALSE),"")</f>
        <v/>
      </c>
      <c r="G7" s="206" t="str">
        <f>IFERROR(VLOOKUP($A7,'TESTING STANDARDS'!$A$1:$J$155,7,FALSE),"")</f>
        <v/>
      </c>
      <c r="H7" s="207" t="str">
        <f>IFERROR(VLOOKUP($A7,'TESTING STANDARDS'!$A$1:$J$155,8,FALSE),"")</f>
        <v/>
      </c>
      <c r="I7" s="208" t="str">
        <f>IFERROR(VLOOKUP($A7,'TESTING STANDARDS'!$A$1:$J$155,9,FALSE),"")</f>
        <v/>
      </c>
      <c r="J7" s="209" t="str">
        <f>IFERROR(VLOOKUP($A7,'TESTING STANDARDS'!$A$1:$J$155,10,FALSE),"")</f>
        <v/>
      </c>
    </row>
    <row r="8" spans="1:17" ht="47.1" customHeight="1">
      <c r="A8" s="60"/>
      <c r="B8" s="60" t="str">
        <f>IFERROR(VLOOKUP($A8,'TESTING STANDARDS'!$A$1:$J$155,2,FALSE),"")</f>
        <v/>
      </c>
      <c r="C8" s="60" t="str">
        <f>IFERROR(VLOOKUP($A8,'TESTING STANDARDS'!$A$1:$J$155,3,FALSE),"")</f>
        <v/>
      </c>
      <c r="D8" s="60" t="str">
        <f>IFERROR(VLOOKUP($A8,'TESTING STANDARDS'!$A$1:$J$155,4,FALSE),"")</f>
        <v/>
      </c>
      <c r="E8" s="60" t="str">
        <f>IFERROR(VLOOKUP($A8,'TESTING STANDARDS'!$A$1:$J$155,5,FALSE),"")</f>
        <v/>
      </c>
      <c r="F8" s="60" t="str">
        <f>IFERROR(VLOOKUP($A8,'TESTING STANDARDS'!$A$1:$J$155,6,FALSE),"")</f>
        <v/>
      </c>
      <c r="G8" s="206" t="str">
        <f>IFERROR(VLOOKUP($A8,'TESTING STANDARDS'!$A$1:$J$155,7,FALSE),"")</f>
        <v/>
      </c>
      <c r="H8" s="207" t="str">
        <f>IFERROR(VLOOKUP($A8,'TESTING STANDARDS'!$A$1:$J$155,8,FALSE),"")</f>
        <v/>
      </c>
      <c r="I8" s="208" t="str">
        <f>IFERROR(VLOOKUP($A8,'TESTING STANDARDS'!$A$1:$J$155,9,FALSE),"")</f>
        <v/>
      </c>
      <c r="J8" s="209" t="str">
        <f>IFERROR(VLOOKUP($A8,'TESTING STANDARDS'!$A$1:$J$155,10,FALSE),"")</f>
        <v/>
      </c>
    </row>
    <row r="9" spans="1:17" ht="47.1" customHeight="1">
      <c r="A9" s="60"/>
      <c r="B9" s="60" t="str">
        <f>IFERROR(VLOOKUP($A9,'TESTING STANDARDS'!$A$1:$J$155,2,FALSE),"")</f>
        <v/>
      </c>
      <c r="C9" s="60" t="str">
        <f>IFERROR(VLOOKUP($A9,'TESTING STANDARDS'!$A$1:$J$155,3,FALSE),"")</f>
        <v/>
      </c>
      <c r="D9" s="60" t="str">
        <f>IFERROR(VLOOKUP($A9,'TESTING STANDARDS'!$A$1:$J$155,4,FALSE),"")</f>
        <v/>
      </c>
      <c r="E9" s="60" t="str">
        <f>IFERROR(VLOOKUP($A9,'TESTING STANDARDS'!$A$1:$J$155,5,FALSE),"")</f>
        <v/>
      </c>
      <c r="F9" s="60" t="str">
        <f>IFERROR(VLOOKUP($A9,'TESTING STANDARDS'!$A$1:$J$155,6,FALSE),"")</f>
        <v/>
      </c>
      <c r="G9" s="206" t="str">
        <f>IFERROR(VLOOKUP($A9,'TESTING STANDARDS'!$A$1:$J$155,7,FALSE),"")</f>
        <v/>
      </c>
      <c r="H9" s="207" t="str">
        <f>IFERROR(VLOOKUP($A9,'TESTING STANDARDS'!$A$1:$J$155,8,FALSE),"")</f>
        <v/>
      </c>
      <c r="I9" s="208" t="str">
        <f>IFERROR(VLOOKUP($A9,'TESTING STANDARDS'!$A$1:$J$155,9,FALSE),"")</f>
        <v/>
      </c>
      <c r="J9" s="209" t="str">
        <f>IFERROR(VLOOKUP($A9,'TESTING STANDARDS'!$A$1:$J$155,10,FALSE),"")</f>
        <v/>
      </c>
    </row>
    <row r="10" spans="1:17" ht="47.1" customHeight="1">
      <c r="A10" s="60"/>
      <c r="B10" s="60" t="str">
        <f>IFERROR(VLOOKUP($A10,'TESTING STANDARDS'!$A$1:$J$155,2,FALSE),"")</f>
        <v/>
      </c>
      <c r="C10" s="60" t="str">
        <f>IFERROR(VLOOKUP($A10,'TESTING STANDARDS'!$A$1:$J$155,3,FALSE),"")</f>
        <v/>
      </c>
      <c r="D10" s="60" t="str">
        <f>IFERROR(VLOOKUP($A10,'TESTING STANDARDS'!$A$1:$J$155,4,FALSE),"")</f>
        <v/>
      </c>
      <c r="E10" s="60" t="str">
        <f>IFERROR(VLOOKUP($A10,'TESTING STANDARDS'!$A$1:$J$155,5,FALSE),"")</f>
        <v/>
      </c>
      <c r="F10" s="60" t="str">
        <f>IFERROR(VLOOKUP($A10,'TESTING STANDARDS'!$A$1:$J$155,6,FALSE),"")</f>
        <v/>
      </c>
      <c r="G10" s="206" t="str">
        <f>IFERROR(VLOOKUP($A10,'TESTING STANDARDS'!$A$1:$J$155,7,FALSE),"")</f>
        <v/>
      </c>
      <c r="H10" s="207" t="str">
        <f>IFERROR(VLOOKUP($A10,'TESTING STANDARDS'!$A$1:$J$155,8,FALSE),"")</f>
        <v/>
      </c>
      <c r="I10" s="208" t="str">
        <f>IFERROR(VLOOKUP($A10,'TESTING STANDARDS'!$A$1:$J$155,9,FALSE),"")</f>
        <v/>
      </c>
      <c r="J10" s="209" t="str">
        <f>IFERROR(VLOOKUP($A10,'TESTING STANDARDS'!$A$1:$J$155,10,FALSE),"")</f>
        <v/>
      </c>
    </row>
    <row r="11" spans="1:17" ht="47.1" customHeight="1">
      <c r="A11" s="60"/>
      <c r="B11" s="60" t="str">
        <f>IFERROR(VLOOKUP($A11,'TESTING STANDARDS'!$A$1:$J$155,2,FALSE),"")</f>
        <v/>
      </c>
      <c r="C11" s="60" t="str">
        <f>IFERROR(VLOOKUP($A11,'TESTING STANDARDS'!$A$1:$J$155,3,FALSE),"")</f>
        <v/>
      </c>
      <c r="D11" s="60" t="str">
        <f>IFERROR(VLOOKUP($A11,'TESTING STANDARDS'!$A$1:$J$155,4,FALSE),"")</f>
        <v/>
      </c>
      <c r="E11" s="60" t="str">
        <f>IFERROR(VLOOKUP($A11,'TESTING STANDARDS'!$A$1:$J$155,5,FALSE),"")</f>
        <v/>
      </c>
      <c r="F11" s="60" t="str">
        <f>IFERROR(VLOOKUP($A11,'TESTING STANDARDS'!$A$1:$J$155,6,FALSE),"")</f>
        <v/>
      </c>
      <c r="G11" s="206" t="str">
        <f>IFERROR(VLOOKUP($A11,'TESTING STANDARDS'!$A$1:$J$155,7,FALSE),"")</f>
        <v/>
      </c>
      <c r="H11" s="207" t="str">
        <f>IFERROR(VLOOKUP($A11,'TESTING STANDARDS'!$A$1:$J$155,8,FALSE),"")</f>
        <v/>
      </c>
      <c r="I11" s="208" t="str">
        <f>IFERROR(VLOOKUP($A11,'TESTING STANDARDS'!$A$1:$J$155,9,FALSE),"")</f>
        <v/>
      </c>
      <c r="J11" s="209" t="str">
        <f>IFERROR(VLOOKUP($A11,'TESTING STANDARDS'!$A$1:$J$155,10,FALSE),"")</f>
        <v/>
      </c>
    </row>
    <row r="12" spans="1:17" ht="47.1" customHeight="1">
      <c r="A12" s="60"/>
      <c r="B12" s="60" t="str">
        <f>IFERROR(VLOOKUP($A12,'TESTING STANDARDS'!$A$1:$J$155,2,FALSE),"")</f>
        <v/>
      </c>
      <c r="C12" s="60" t="str">
        <f>IFERROR(VLOOKUP($A12,'TESTING STANDARDS'!$A$1:$J$155,3,FALSE),"")</f>
        <v/>
      </c>
      <c r="D12" s="60" t="str">
        <f>IFERROR(VLOOKUP($A12,'TESTING STANDARDS'!$A$1:$J$155,4,FALSE),"")</f>
        <v/>
      </c>
      <c r="E12" s="60" t="str">
        <f>IFERROR(VLOOKUP($A12,'TESTING STANDARDS'!$A$1:$J$155,5,FALSE),"")</f>
        <v/>
      </c>
      <c r="F12" s="60" t="str">
        <f>IFERROR(VLOOKUP($A12,'TESTING STANDARDS'!$A$1:$J$155,6,FALSE),"")</f>
        <v/>
      </c>
      <c r="G12" s="206" t="str">
        <f>IFERROR(VLOOKUP($A12,'TESTING STANDARDS'!$A$1:$J$155,7,FALSE),"")</f>
        <v/>
      </c>
      <c r="H12" s="207" t="str">
        <f>IFERROR(VLOOKUP($A12,'TESTING STANDARDS'!$A$1:$J$155,8,FALSE),"")</f>
        <v/>
      </c>
      <c r="I12" s="208" t="str">
        <f>IFERROR(VLOOKUP($A12,'TESTING STANDARDS'!$A$1:$J$155,9,FALSE),"")</f>
        <v/>
      </c>
      <c r="J12" s="209" t="str">
        <f>IFERROR(VLOOKUP($A12,'TESTING STANDARDS'!$A$1:$J$155,10,FALSE),"")</f>
        <v/>
      </c>
    </row>
    <row r="13" spans="1:17" ht="47.1" customHeight="1">
      <c r="A13" s="60"/>
      <c r="B13" s="60" t="str">
        <f>IFERROR(VLOOKUP($A13,'TESTING STANDARDS'!$A$1:$J$155,2,FALSE),"")</f>
        <v/>
      </c>
      <c r="C13" s="60" t="str">
        <f>IFERROR(VLOOKUP($A13,'TESTING STANDARDS'!$A$1:$J$155,3,FALSE),"")</f>
        <v/>
      </c>
      <c r="D13" s="60" t="str">
        <f>IFERROR(VLOOKUP($A13,'TESTING STANDARDS'!$A$1:$J$155,4,FALSE),"")</f>
        <v/>
      </c>
      <c r="E13" s="60" t="str">
        <f>IFERROR(VLOOKUP($A13,'TESTING STANDARDS'!$A$1:$J$155,5,FALSE),"")</f>
        <v/>
      </c>
      <c r="F13" s="60" t="str">
        <f>IFERROR(VLOOKUP($A13,'TESTING STANDARDS'!$A$1:$J$155,6,FALSE),"")</f>
        <v/>
      </c>
      <c r="G13" s="206" t="str">
        <f>IFERROR(VLOOKUP($A13,'TESTING STANDARDS'!$A$1:$J$155,7,FALSE),"")</f>
        <v/>
      </c>
      <c r="H13" s="207" t="str">
        <f>IFERROR(VLOOKUP($A13,'TESTING STANDARDS'!$A$1:$J$155,8,FALSE),"")</f>
        <v/>
      </c>
      <c r="I13" s="208" t="str">
        <f>IFERROR(VLOOKUP($A13,'TESTING STANDARDS'!$A$1:$J$155,9,FALSE),"")</f>
        <v/>
      </c>
      <c r="J13" s="209" t="str">
        <f>IFERROR(VLOOKUP($A13,'TESTING STANDARDS'!$A$1:$J$155,10,FALSE),"")</f>
        <v/>
      </c>
    </row>
    <row r="14" spans="1:17" ht="47.1" customHeight="1">
      <c r="A14" s="60"/>
      <c r="B14" s="60" t="str">
        <f>IFERROR(VLOOKUP($A14,'TESTING STANDARDS'!$A$1:$J$155,2,FALSE),"")</f>
        <v/>
      </c>
      <c r="C14" s="60" t="str">
        <f>IFERROR(VLOOKUP($A14,'TESTING STANDARDS'!$A$1:$J$155,3,FALSE),"")</f>
        <v/>
      </c>
      <c r="D14" s="60" t="str">
        <f>IFERROR(VLOOKUP($A14,'TESTING STANDARDS'!$A$1:$J$155,4,FALSE),"")</f>
        <v/>
      </c>
      <c r="E14" s="60" t="str">
        <f>IFERROR(VLOOKUP($A14,'TESTING STANDARDS'!$A$1:$J$155,5,FALSE),"")</f>
        <v/>
      </c>
      <c r="F14" s="60" t="str">
        <f>IFERROR(VLOOKUP($A14,'TESTING STANDARDS'!$A$1:$J$155,6,FALSE),"")</f>
        <v/>
      </c>
      <c r="G14" s="206" t="str">
        <f>IFERROR(VLOOKUP($A14,'TESTING STANDARDS'!$A$1:$J$155,7,FALSE),"")</f>
        <v/>
      </c>
      <c r="H14" s="207" t="str">
        <f>IFERROR(VLOOKUP($A14,'TESTING STANDARDS'!$A$1:$J$155,8,FALSE),"")</f>
        <v/>
      </c>
      <c r="I14" s="208" t="str">
        <f>IFERROR(VLOOKUP($A14,'TESTING STANDARDS'!$A$1:$J$155,9,FALSE),"")</f>
        <v/>
      </c>
      <c r="J14" s="209" t="str">
        <f>IFERROR(VLOOKUP($A14,'TESTING STANDARDS'!$A$1:$J$155,10,FALSE),"")</f>
        <v/>
      </c>
    </row>
    <row r="15" spans="1:17" ht="47.1" customHeight="1">
      <c r="A15" s="60"/>
      <c r="B15" s="60" t="str">
        <f>IFERROR(VLOOKUP($A15,'TESTING STANDARDS'!$A$1:$J$155,2,FALSE),"")</f>
        <v/>
      </c>
      <c r="C15" s="60" t="str">
        <f>IFERROR(VLOOKUP($A15,'TESTING STANDARDS'!$A$1:$J$155,3,FALSE),"")</f>
        <v/>
      </c>
      <c r="D15" s="60" t="str">
        <f>IFERROR(VLOOKUP($A15,'TESTING STANDARDS'!$A$1:$J$155,4,FALSE),"")</f>
        <v/>
      </c>
      <c r="E15" s="60" t="str">
        <f>IFERROR(VLOOKUP($A15,'TESTING STANDARDS'!$A$1:$J$155,5,FALSE),"")</f>
        <v/>
      </c>
      <c r="F15" s="60" t="str">
        <f>IFERROR(VLOOKUP($A15,'TESTING STANDARDS'!$A$1:$J$155,6,FALSE),"")</f>
        <v/>
      </c>
      <c r="G15" s="206" t="str">
        <f>IFERROR(VLOOKUP($A15,'TESTING STANDARDS'!$A$1:$J$155,7,FALSE),"")</f>
        <v/>
      </c>
      <c r="H15" s="207" t="str">
        <f>IFERROR(VLOOKUP($A15,'TESTING STANDARDS'!$A$1:$J$155,8,FALSE),"")</f>
        <v/>
      </c>
      <c r="I15" s="208" t="str">
        <f>IFERROR(VLOOKUP($A15,'TESTING STANDARDS'!$A$1:$J$155,9,FALSE),"")</f>
        <v/>
      </c>
      <c r="J15" s="209" t="str">
        <f>IFERROR(VLOOKUP($A15,'TESTING STANDARDS'!$A$1:$J$155,10,FALSE),"")</f>
        <v/>
      </c>
    </row>
    <row r="16" spans="1:17" ht="47.1" customHeight="1">
      <c r="A16" s="60"/>
      <c r="B16" s="60" t="str">
        <f>IFERROR(VLOOKUP($A16,'TESTING STANDARDS'!$A$1:$J$155,2,FALSE),"")</f>
        <v/>
      </c>
      <c r="C16" s="60" t="str">
        <f>IFERROR(VLOOKUP($A16,'TESTING STANDARDS'!$A$1:$J$155,3,FALSE),"")</f>
        <v/>
      </c>
      <c r="D16" s="60" t="str">
        <f>IFERROR(VLOOKUP($A16,'TESTING STANDARDS'!$A$1:$J$155,4,FALSE),"")</f>
        <v/>
      </c>
      <c r="E16" s="60" t="str">
        <f>IFERROR(VLOOKUP($A16,'TESTING STANDARDS'!$A$1:$J$155,5,FALSE),"")</f>
        <v/>
      </c>
      <c r="F16" s="60" t="str">
        <f>IFERROR(VLOOKUP($A16,'TESTING STANDARDS'!$A$1:$J$155,6,FALSE),"")</f>
        <v/>
      </c>
      <c r="G16" s="206" t="str">
        <f>IFERROR(VLOOKUP($A16,'TESTING STANDARDS'!$A$1:$J$155,7,FALSE),"")</f>
        <v/>
      </c>
      <c r="H16" s="207" t="str">
        <f>IFERROR(VLOOKUP($A16,'TESTING STANDARDS'!$A$1:$J$155,8,FALSE),"")</f>
        <v/>
      </c>
      <c r="I16" s="208" t="str">
        <f>IFERROR(VLOOKUP($A16,'TESTING STANDARDS'!$A$1:$J$155,9,FALSE),"")</f>
        <v/>
      </c>
      <c r="J16" s="209" t="str">
        <f>IFERROR(VLOOKUP($A16,'TESTING STANDARDS'!$A$1:$J$155,10,FALSE),"")</f>
        <v/>
      </c>
    </row>
    <row r="17" spans="1:10" ht="47.1" customHeight="1">
      <c r="A17" s="60"/>
      <c r="B17" s="60" t="str">
        <f>IFERROR(VLOOKUP($A17,'TESTING STANDARDS'!$A$1:$J$155,2,FALSE),"")</f>
        <v/>
      </c>
      <c r="C17" s="60" t="str">
        <f>IFERROR(VLOOKUP($A17,'TESTING STANDARDS'!$A$1:$J$155,3,FALSE),"")</f>
        <v/>
      </c>
      <c r="D17" s="60" t="str">
        <f>IFERROR(VLOOKUP($A17,'TESTING STANDARDS'!$A$1:$J$155,4,FALSE),"")</f>
        <v/>
      </c>
      <c r="E17" s="60" t="str">
        <f>IFERROR(VLOOKUP($A17,'TESTING STANDARDS'!$A$1:$J$155,5,FALSE),"")</f>
        <v/>
      </c>
      <c r="F17" s="60" t="str">
        <f>IFERROR(VLOOKUP($A17,'TESTING STANDARDS'!$A$1:$J$155,6,FALSE),"")</f>
        <v/>
      </c>
      <c r="G17" s="206" t="str">
        <f>IFERROR(VLOOKUP($A17,'TESTING STANDARDS'!$A$1:$J$155,7,FALSE),"")</f>
        <v/>
      </c>
      <c r="H17" s="207" t="str">
        <f>IFERROR(VLOOKUP($A17,'TESTING STANDARDS'!$A$1:$J$155,8,FALSE),"")</f>
        <v/>
      </c>
      <c r="I17" s="208" t="str">
        <f>IFERROR(VLOOKUP($A17,'TESTING STANDARDS'!$A$1:$J$155,9,FALSE),"")</f>
        <v/>
      </c>
      <c r="J17" s="209" t="str">
        <f>IFERROR(VLOOKUP($A17,'TESTING STANDARDS'!$A$1:$J$155,10,FALSE),"")</f>
        <v/>
      </c>
    </row>
    <row r="18" spans="1:10" ht="47.1" customHeight="1">
      <c r="A18" s="60"/>
      <c r="B18" s="60" t="str">
        <f>IFERROR(VLOOKUP($A18,'TESTING STANDARDS'!$A$1:$J$155,2,FALSE),"")</f>
        <v/>
      </c>
      <c r="C18" s="60" t="str">
        <f>IFERROR(VLOOKUP($A18,'TESTING STANDARDS'!$A$1:$J$155,3,FALSE),"")</f>
        <v/>
      </c>
      <c r="D18" s="60" t="str">
        <f>IFERROR(VLOOKUP($A18,'TESTING STANDARDS'!$A$1:$J$155,4,FALSE),"")</f>
        <v/>
      </c>
      <c r="E18" s="60" t="str">
        <f>IFERROR(VLOOKUP($A18,'TESTING STANDARDS'!$A$1:$J$155,5,FALSE),"")</f>
        <v/>
      </c>
      <c r="F18" s="60" t="str">
        <f>IFERROR(VLOOKUP($A18,'TESTING STANDARDS'!$A$1:$J$155,6,FALSE),"")</f>
        <v/>
      </c>
      <c r="G18" s="206" t="str">
        <f>IFERROR(VLOOKUP($A18,'TESTING STANDARDS'!$A$1:$J$155,7,FALSE),"")</f>
        <v/>
      </c>
      <c r="H18" s="207" t="str">
        <f>IFERROR(VLOOKUP($A18,'TESTING STANDARDS'!$A$1:$J$155,8,FALSE),"")</f>
        <v/>
      </c>
      <c r="I18" s="208" t="str">
        <f>IFERROR(VLOOKUP($A18,'TESTING STANDARDS'!$A$1:$J$155,9,FALSE),"")</f>
        <v/>
      </c>
      <c r="J18" s="209" t="str">
        <f>IFERROR(VLOOKUP($A18,'TESTING STANDARDS'!$A$1:$J$155,10,FALSE),"")</f>
        <v/>
      </c>
    </row>
    <row r="19" spans="1:10" ht="47.1" customHeight="1">
      <c r="A19" s="60"/>
      <c r="B19" s="60" t="str">
        <f>IFERROR(VLOOKUP($A19,'TESTING STANDARDS'!$A$1:$J$155,2,FALSE),"")</f>
        <v/>
      </c>
      <c r="C19" s="60" t="str">
        <f>IFERROR(VLOOKUP($A19,'TESTING STANDARDS'!$A$1:$J$155,3,FALSE),"")</f>
        <v/>
      </c>
      <c r="D19" s="60" t="str">
        <f>IFERROR(VLOOKUP($A19,'TESTING STANDARDS'!$A$1:$J$155,4,FALSE),"")</f>
        <v/>
      </c>
      <c r="E19" s="60" t="str">
        <f>IFERROR(VLOOKUP($A19,'TESTING STANDARDS'!$A$1:$J$155,5,FALSE),"")</f>
        <v/>
      </c>
      <c r="F19" s="60" t="str">
        <f>IFERROR(VLOOKUP($A19,'TESTING STANDARDS'!$A$1:$J$155,6,FALSE),"")</f>
        <v/>
      </c>
      <c r="G19" s="206" t="str">
        <f>IFERROR(VLOOKUP($A19,'TESTING STANDARDS'!$A$1:$J$155,7,FALSE),"")</f>
        <v/>
      </c>
      <c r="H19" s="207" t="str">
        <f>IFERROR(VLOOKUP($A19,'TESTING STANDARDS'!$A$1:$J$155,8,FALSE),"")</f>
        <v/>
      </c>
      <c r="I19" s="208" t="str">
        <f>IFERROR(VLOOKUP($A19,'TESTING STANDARDS'!$A$1:$J$155,9,FALSE),"")</f>
        <v/>
      </c>
      <c r="J19" s="209" t="str">
        <f>IFERROR(VLOOKUP($A19,'TESTING STANDARDS'!$A$1:$J$155,10,FALSE),"")</f>
        <v/>
      </c>
    </row>
    <row r="20" spans="1:10" ht="47.1" customHeight="1">
      <c r="A20" s="60"/>
      <c r="B20" s="60" t="str">
        <f>IFERROR(VLOOKUP($A20,'TESTING STANDARDS'!$A$1:$J$155,2,FALSE),"")</f>
        <v/>
      </c>
      <c r="C20" s="60" t="str">
        <f>IFERROR(VLOOKUP($A20,'TESTING STANDARDS'!$A$1:$J$155,3,FALSE),"")</f>
        <v/>
      </c>
      <c r="D20" s="60" t="str">
        <f>IFERROR(VLOOKUP($A20,'TESTING STANDARDS'!$A$1:$J$155,4,FALSE),"")</f>
        <v/>
      </c>
      <c r="E20" s="60" t="str">
        <f>IFERROR(VLOOKUP($A20,'TESTING STANDARDS'!$A$1:$J$155,5,FALSE),"")</f>
        <v/>
      </c>
      <c r="F20" s="60" t="str">
        <f>IFERROR(VLOOKUP($A20,'TESTING STANDARDS'!$A$1:$J$155,6,FALSE),"")</f>
        <v/>
      </c>
      <c r="G20" s="206" t="str">
        <f>IFERROR(VLOOKUP($A20,'TESTING STANDARDS'!$A$1:$J$155,7,FALSE),"")</f>
        <v/>
      </c>
      <c r="H20" s="207" t="str">
        <f>IFERROR(VLOOKUP($A20,'TESTING STANDARDS'!$A$1:$J$155,8,FALSE),"")</f>
        <v/>
      </c>
      <c r="I20" s="208" t="str">
        <f>IFERROR(VLOOKUP($A20,'TESTING STANDARDS'!$A$1:$J$155,9,FALSE),"")</f>
        <v/>
      </c>
      <c r="J20" s="209" t="str">
        <f>IFERROR(VLOOKUP($A20,'TESTING STANDARDS'!$A$1:$J$155,10,FALSE),"")</f>
        <v/>
      </c>
    </row>
    <row r="21" spans="1:10" ht="47.1" customHeight="1">
      <c r="A21" s="60"/>
      <c r="B21" s="60" t="str">
        <f>IFERROR(VLOOKUP($A21,'TESTING STANDARDS'!$A$1:$J$155,2,FALSE),"")</f>
        <v/>
      </c>
      <c r="C21" s="60" t="str">
        <f>IFERROR(VLOOKUP($A21,'TESTING STANDARDS'!$A$1:$J$155,3,FALSE),"")</f>
        <v/>
      </c>
      <c r="D21" s="60" t="str">
        <f>IFERROR(VLOOKUP($A21,'TESTING STANDARDS'!$A$1:$J$155,4,FALSE),"")</f>
        <v/>
      </c>
      <c r="E21" s="60" t="str">
        <f>IFERROR(VLOOKUP($A21,'TESTING STANDARDS'!$A$1:$J$155,5,FALSE),"")</f>
        <v/>
      </c>
      <c r="F21" s="60" t="str">
        <f>IFERROR(VLOOKUP($A21,'TESTING STANDARDS'!$A$1:$J$155,6,FALSE),"")</f>
        <v/>
      </c>
      <c r="G21" s="206" t="str">
        <f>IFERROR(VLOOKUP($A21,'TESTING STANDARDS'!$A$1:$J$155,7,FALSE),"")</f>
        <v/>
      </c>
      <c r="H21" s="207" t="str">
        <f>IFERROR(VLOOKUP($A21,'TESTING STANDARDS'!$A$1:$J$155,8,FALSE),"")</f>
        <v/>
      </c>
      <c r="I21" s="208" t="str">
        <f>IFERROR(VLOOKUP($A21,'TESTING STANDARDS'!$A$1:$J$155,9,FALSE),"")</f>
        <v/>
      </c>
      <c r="J21" s="209" t="str">
        <f>IFERROR(VLOOKUP($A21,'TESTING STANDARDS'!$A$1:$J$155,10,FALSE),"")</f>
        <v/>
      </c>
    </row>
    <row r="22" spans="1:10" ht="47.1" customHeight="1">
      <c r="A22" s="60"/>
      <c r="B22" s="60" t="str">
        <f>IFERROR(VLOOKUP($A22,'TESTING STANDARDS'!$A$1:$J$155,2,FALSE),"")</f>
        <v/>
      </c>
      <c r="C22" s="60" t="str">
        <f>IFERROR(VLOOKUP($A22,'TESTING STANDARDS'!$A$1:$J$155,3,FALSE),"")</f>
        <v/>
      </c>
      <c r="D22" s="60" t="str">
        <f>IFERROR(VLOOKUP($A22,'TESTING STANDARDS'!$A$1:$J$155,4,FALSE),"")</f>
        <v/>
      </c>
      <c r="E22" s="60" t="str">
        <f>IFERROR(VLOOKUP($A22,'TESTING STANDARDS'!$A$1:$J$155,5,FALSE),"")</f>
        <v/>
      </c>
      <c r="F22" s="60" t="str">
        <f>IFERROR(VLOOKUP($A22,'TESTING STANDARDS'!$A$1:$J$155,6,FALSE),"")</f>
        <v/>
      </c>
      <c r="G22" s="206" t="str">
        <f>IFERROR(VLOOKUP($A22,'TESTING STANDARDS'!$A$1:$J$155,7,FALSE),"")</f>
        <v/>
      </c>
      <c r="H22" s="207" t="str">
        <f>IFERROR(VLOOKUP($A22,'TESTING STANDARDS'!$A$1:$J$155,8,FALSE),"")</f>
        <v/>
      </c>
      <c r="I22" s="208" t="str">
        <f>IFERROR(VLOOKUP($A22,'TESTING STANDARDS'!$A$1:$J$155,9,FALSE),"")</f>
        <v/>
      </c>
      <c r="J22" s="209" t="str">
        <f>IFERROR(VLOOKUP($A22,'TESTING STANDARDS'!$A$1:$J$155,10,FALSE),"")</f>
        <v/>
      </c>
    </row>
    <row r="23" spans="1:10" ht="47.1" customHeight="1">
      <c r="A23" s="60"/>
      <c r="B23" s="60" t="str">
        <f>IFERROR(VLOOKUP($A23,'TESTING STANDARDS'!$A$1:$J$155,2,FALSE),"")</f>
        <v/>
      </c>
      <c r="C23" s="60" t="str">
        <f>IFERROR(VLOOKUP($A23,'TESTING STANDARDS'!$A$1:$J$155,3,FALSE),"")</f>
        <v/>
      </c>
      <c r="D23" s="60" t="str">
        <f>IFERROR(VLOOKUP($A23,'TESTING STANDARDS'!$A$1:$J$155,4,FALSE),"")</f>
        <v/>
      </c>
      <c r="E23" s="60" t="str">
        <f>IFERROR(VLOOKUP($A23,'TESTING STANDARDS'!$A$1:$J$155,5,FALSE),"")</f>
        <v/>
      </c>
      <c r="F23" s="60" t="str">
        <f>IFERROR(VLOOKUP($A23,'TESTING STANDARDS'!$A$1:$J$155,6,FALSE),"")</f>
        <v/>
      </c>
      <c r="G23" s="206" t="str">
        <f>IFERROR(VLOOKUP($A23,'TESTING STANDARDS'!$A$1:$J$155,7,FALSE),"")</f>
        <v/>
      </c>
      <c r="H23" s="207" t="str">
        <f>IFERROR(VLOOKUP($A23,'TESTING STANDARDS'!$A$1:$J$155,8,FALSE),"")</f>
        <v/>
      </c>
      <c r="I23" s="208" t="str">
        <f>IFERROR(VLOOKUP($A23,'TESTING STANDARDS'!$A$1:$J$155,9,FALSE),"")</f>
        <v/>
      </c>
      <c r="J23" s="209" t="str">
        <f>IFERROR(VLOOKUP($A23,'TESTING STANDARDS'!$A$1:$J$155,10,FALSE),"")</f>
        <v/>
      </c>
    </row>
    <row r="24" spans="1:10" ht="47.1" customHeight="1">
      <c r="A24" s="60"/>
      <c r="B24" s="60" t="str">
        <f>IFERROR(VLOOKUP($A24,'TESTING STANDARDS'!$A$1:$J$155,2,FALSE),"")</f>
        <v/>
      </c>
      <c r="C24" s="60" t="str">
        <f>IFERROR(VLOOKUP($A24,'TESTING STANDARDS'!$A$1:$J$155,3,FALSE),"")</f>
        <v/>
      </c>
      <c r="D24" s="60" t="str">
        <f>IFERROR(VLOOKUP($A24,'TESTING STANDARDS'!$A$1:$J$155,4,FALSE),"")</f>
        <v/>
      </c>
      <c r="E24" s="60" t="str">
        <f>IFERROR(VLOOKUP($A24,'TESTING STANDARDS'!$A$1:$J$155,5,FALSE),"")</f>
        <v/>
      </c>
      <c r="F24" s="60" t="str">
        <f>IFERROR(VLOOKUP($A24,'TESTING STANDARDS'!$A$1:$J$155,6,FALSE),"")</f>
        <v/>
      </c>
      <c r="G24" s="206" t="str">
        <f>IFERROR(VLOOKUP($A24,'TESTING STANDARDS'!$A$1:$J$155,7,FALSE),"")</f>
        <v/>
      </c>
      <c r="H24" s="207" t="str">
        <f>IFERROR(VLOOKUP($A24,'TESTING STANDARDS'!$A$1:$J$155,8,FALSE),"")</f>
        <v/>
      </c>
      <c r="I24" s="208" t="str">
        <f>IFERROR(VLOOKUP($A24,'TESTING STANDARDS'!$A$1:$J$155,9,FALSE),"")</f>
        <v/>
      </c>
      <c r="J24" s="209" t="str">
        <f>IFERROR(VLOOKUP($A24,'TESTING STANDARDS'!$A$1:$J$155,10,FALSE),"")</f>
        <v/>
      </c>
    </row>
    <row r="25" spans="1:10" ht="47.1" customHeight="1">
      <c r="A25" s="60"/>
      <c r="B25" s="60" t="str">
        <f>IFERROR(VLOOKUP($A25,'TESTING STANDARDS'!$A$1:$J$155,2,FALSE),"")</f>
        <v/>
      </c>
      <c r="C25" s="60" t="str">
        <f>IFERROR(VLOOKUP($A25,'TESTING STANDARDS'!$A$1:$J$155,3,FALSE),"")</f>
        <v/>
      </c>
      <c r="D25" s="60" t="str">
        <f>IFERROR(VLOOKUP($A25,'TESTING STANDARDS'!$A$1:$J$155,4,FALSE),"")</f>
        <v/>
      </c>
      <c r="E25" s="60" t="str">
        <f>IFERROR(VLOOKUP($A25,'TESTING STANDARDS'!$A$1:$J$155,5,FALSE),"")</f>
        <v/>
      </c>
      <c r="F25" s="60" t="str">
        <f>IFERROR(VLOOKUP($A25,'TESTING STANDARDS'!$A$1:$J$155,6,FALSE),"")</f>
        <v/>
      </c>
      <c r="G25" s="206" t="str">
        <f>IFERROR(VLOOKUP($A25,'TESTING STANDARDS'!$A$1:$J$155,7,FALSE),"")</f>
        <v/>
      </c>
      <c r="H25" s="207" t="str">
        <f>IFERROR(VLOOKUP($A25,'TESTING STANDARDS'!$A$1:$J$155,8,FALSE),"")</f>
        <v/>
      </c>
      <c r="I25" s="208" t="str">
        <f>IFERROR(VLOOKUP($A25,'TESTING STANDARDS'!$A$1:$J$155,9,FALSE),"")</f>
        <v/>
      </c>
      <c r="J25" s="209" t="str">
        <f>IFERROR(VLOOKUP($A25,'TESTING STANDARDS'!$A$1:$J$155,10,FALSE),"")</f>
        <v/>
      </c>
    </row>
    <row r="26" spans="1:10" ht="47.1" customHeight="1">
      <c r="A26" s="60"/>
      <c r="B26" s="60" t="str">
        <f>IFERROR(VLOOKUP($A26,'TESTING STANDARDS'!$A$1:$J$155,2,FALSE),"")</f>
        <v/>
      </c>
      <c r="C26" s="60" t="str">
        <f>IFERROR(VLOOKUP($A26,'TESTING STANDARDS'!$A$1:$J$155,3,FALSE),"")</f>
        <v/>
      </c>
      <c r="D26" s="60" t="str">
        <f>IFERROR(VLOOKUP($A26,'TESTING STANDARDS'!$A$1:$J$155,4,FALSE),"")</f>
        <v/>
      </c>
      <c r="E26" s="60" t="str">
        <f>IFERROR(VLOOKUP($A26,'TESTING STANDARDS'!$A$1:$J$155,5,FALSE),"")</f>
        <v/>
      </c>
      <c r="F26" s="60" t="str">
        <f>IFERROR(VLOOKUP($A26,'TESTING STANDARDS'!$A$1:$J$155,6,FALSE),"")</f>
        <v/>
      </c>
      <c r="G26" s="206" t="str">
        <f>IFERROR(VLOOKUP($A26,'TESTING STANDARDS'!$A$1:$J$155,7,FALSE),"")</f>
        <v/>
      </c>
      <c r="H26" s="207" t="str">
        <f>IFERROR(VLOOKUP($A26,'TESTING STANDARDS'!$A$1:$J$155,8,FALSE),"")</f>
        <v/>
      </c>
      <c r="I26" s="208" t="str">
        <f>IFERROR(VLOOKUP($A26,'TESTING STANDARDS'!$A$1:$J$155,9,FALSE),"")</f>
        <v/>
      </c>
      <c r="J26" s="209" t="str">
        <f>IFERROR(VLOOKUP($A26,'TESTING STANDARDS'!$A$1:$J$155,10,FALSE),"")</f>
        <v/>
      </c>
    </row>
    <row r="27" spans="1:10" ht="47.1" customHeight="1">
      <c r="A27" s="60"/>
      <c r="B27" s="60" t="str">
        <f>IFERROR(VLOOKUP($A27,'TESTING STANDARDS'!$A$1:$J$155,2,FALSE),"")</f>
        <v/>
      </c>
      <c r="C27" s="60" t="str">
        <f>IFERROR(VLOOKUP($A27,'TESTING STANDARDS'!$A$1:$J$155,3,FALSE),"")</f>
        <v/>
      </c>
      <c r="D27" s="60" t="str">
        <f>IFERROR(VLOOKUP($A27,'TESTING STANDARDS'!$A$1:$J$155,4,FALSE),"")</f>
        <v/>
      </c>
      <c r="E27" s="60" t="str">
        <f>IFERROR(VLOOKUP($A27,'TESTING STANDARDS'!$A$1:$J$155,5,FALSE),"")</f>
        <v/>
      </c>
      <c r="F27" s="60" t="str">
        <f>IFERROR(VLOOKUP($A27,'TESTING STANDARDS'!$A$1:$J$155,6,FALSE),"")</f>
        <v/>
      </c>
      <c r="G27" s="206" t="str">
        <f>IFERROR(VLOOKUP($A27,'TESTING STANDARDS'!$A$1:$J$155,7,FALSE),"")</f>
        <v/>
      </c>
      <c r="H27" s="207" t="str">
        <f>IFERROR(VLOOKUP($A27,'TESTING STANDARDS'!$A$1:$J$155,8,FALSE),"")</f>
        <v/>
      </c>
      <c r="I27" s="208" t="str">
        <f>IFERROR(VLOOKUP($A27,'TESTING STANDARDS'!$A$1:$J$155,9,FALSE),"")</f>
        <v/>
      </c>
      <c r="J27" s="209" t="str">
        <f>IFERROR(VLOOKUP($A27,'TESTING STANDARDS'!$A$1:$J$155,10,FALSE),"")</f>
        <v/>
      </c>
    </row>
    <row r="28" spans="1:10" ht="47.1" customHeight="1">
      <c r="A28" s="60"/>
      <c r="B28" s="60" t="str">
        <f>IFERROR(VLOOKUP($A28,'TESTING STANDARDS'!$A$1:$J$155,2,FALSE),"")</f>
        <v/>
      </c>
      <c r="C28" s="60" t="str">
        <f>IFERROR(VLOOKUP($A28,'TESTING STANDARDS'!$A$1:$J$155,3,FALSE),"")</f>
        <v/>
      </c>
      <c r="D28" s="60" t="str">
        <f>IFERROR(VLOOKUP($A28,'TESTING STANDARDS'!$A$1:$J$155,4,FALSE),"")</f>
        <v/>
      </c>
      <c r="E28" s="60" t="str">
        <f>IFERROR(VLOOKUP($A28,'TESTING STANDARDS'!$A$1:$J$155,5,FALSE),"")</f>
        <v/>
      </c>
      <c r="F28" s="60" t="str">
        <f>IFERROR(VLOOKUP($A28,'TESTING STANDARDS'!$A$1:$J$155,6,FALSE),"")</f>
        <v/>
      </c>
      <c r="G28" s="206" t="str">
        <f>IFERROR(VLOOKUP($A28,'TESTING STANDARDS'!$A$1:$J$155,7,FALSE),"")</f>
        <v/>
      </c>
      <c r="H28" s="207" t="str">
        <f>IFERROR(VLOOKUP($A28,'TESTING STANDARDS'!$A$1:$J$155,8,FALSE),"")</f>
        <v/>
      </c>
      <c r="I28" s="208" t="str">
        <f>IFERROR(VLOOKUP($A28,'TESTING STANDARDS'!$A$1:$J$155,9,FALSE),"")</f>
        <v/>
      </c>
      <c r="J28" s="209" t="str">
        <f>IFERROR(VLOOKUP($A28,'TESTING STANDARDS'!$A$1:$J$155,10,FALSE),"")</f>
        <v/>
      </c>
    </row>
    <row r="29" spans="1:10" ht="47.1" customHeight="1">
      <c r="A29" s="60"/>
      <c r="B29" s="60" t="str">
        <f>IFERROR(VLOOKUP($A29,'TESTING STANDARDS'!$A$1:$J$155,2,FALSE),"")</f>
        <v/>
      </c>
      <c r="C29" s="60" t="str">
        <f>IFERROR(VLOOKUP($A29,'TESTING STANDARDS'!$A$1:$J$155,3,FALSE),"")</f>
        <v/>
      </c>
      <c r="D29" s="60" t="str">
        <f>IFERROR(VLOOKUP($A29,'TESTING STANDARDS'!$A$1:$J$155,4,FALSE),"")</f>
        <v/>
      </c>
      <c r="E29" s="60" t="str">
        <f>IFERROR(VLOOKUP($A29,'TESTING STANDARDS'!$A$1:$J$155,5,FALSE),"")</f>
        <v/>
      </c>
      <c r="F29" s="60" t="str">
        <f>IFERROR(VLOOKUP($A29,'TESTING STANDARDS'!$A$1:$J$155,6,FALSE),"")</f>
        <v/>
      </c>
      <c r="G29" s="206" t="str">
        <f>IFERROR(VLOOKUP($A29,'TESTING STANDARDS'!$A$1:$J$155,7,FALSE),"")</f>
        <v/>
      </c>
      <c r="H29" s="207" t="str">
        <f>IFERROR(VLOOKUP($A29,'TESTING STANDARDS'!$A$1:$J$155,8,FALSE),"")</f>
        <v/>
      </c>
      <c r="I29" s="208" t="str">
        <f>IFERROR(VLOOKUP($A29,'TESTING STANDARDS'!$A$1:$J$155,9,FALSE),"")</f>
        <v/>
      </c>
      <c r="J29" s="209" t="str">
        <f>IFERROR(VLOOKUP($A29,'TESTING STANDARDS'!$A$1:$J$155,10,FALSE),"")</f>
        <v/>
      </c>
    </row>
    <row r="30" spans="1:10" ht="47.1" customHeight="1">
      <c r="A30" s="60"/>
      <c r="B30" s="60" t="str">
        <f>IFERROR(VLOOKUP($A30,'TESTING STANDARDS'!$A$1:$J$155,2,FALSE),"")</f>
        <v/>
      </c>
      <c r="C30" s="60" t="str">
        <f>IFERROR(VLOOKUP($A30,'TESTING STANDARDS'!$A$1:$J$155,3,FALSE),"")</f>
        <v/>
      </c>
      <c r="D30" s="60" t="str">
        <f>IFERROR(VLOOKUP($A30,'TESTING STANDARDS'!$A$1:$J$155,4,FALSE),"")</f>
        <v/>
      </c>
      <c r="E30" s="60" t="str">
        <f>IFERROR(VLOOKUP($A30,'TESTING STANDARDS'!$A$1:$J$155,5,FALSE),"")</f>
        <v/>
      </c>
      <c r="F30" s="60" t="str">
        <f>IFERROR(VLOOKUP($A30,'TESTING STANDARDS'!$A$1:$J$155,6,FALSE),"")</f>
        <v/>
      </c>
      <c r="G30" s="206" t="str">
        <f>IFERROR(VLOOKUP($A30,'TESTING STANDARDS'!$A$1:$J$155,7,FALSE),"")</f>
        <v/>
      </c>
      <c r="H30" s="207" t="str">
        <f>IFERROR(VLOOKUP($A30,'TESTING STANDARDS'!$A$1:$J$155,8,FALSE),"")</f>
        <v/>
      </c>
      <c r="I30" s="208" t="str">
        <f>IFERROR(VLOOKUP($A30,'TESTING STANDARDS'!$A$1:$J$155,9,FALSE),"")</f>
        <v/>
      </c>
      <c r="J30" s="209" t="str">
        <f>IFERROR(VLOOKUP($A30,'TESTING STANDARDS'!$A$1:$J$155,10,FALSE),"")</f>
        <v/>
      </c>
    </row>
    <row r="31" spans="1:10" ht="47.1" customHeight="1">
      <c r="A31" s="60"/>
      <c r="B31" s="60" t="str">
        <f>IFERROR(VLOOKUP($A31,'TESTING STANDARDS'!$A$1:$J$155,2,FALSE),"")</f>
        <v/>
      </c>
      <c r="C31" s="60" t="str">
        <f>IFERROR(VLOOKUP($A31,'TESTING STANDARDS'!$A$1:$J$155,3,FALSE),"")</f>
        <v/>
      </c>
      <c r="D31" s="60" t="str">
        <f>IFERROR(VLOOKUP($A31,'TESTING STANDARDS'!$A$1:$J$155,4,FALSE),"")</f>
        <v/>
      </c>
      <c r="E31" s="60" t="str">
        <f>IFERROR(VLOOKUP($A31,'TESTING STANDARDS'!$A$1:$J$155,5,FALSE),"")</f>
        <v/>
      </c>
      <c r="F31" s="60" t="str">
        <f>IFERROR(VLOOKUP($A31,'TESTING STANDARDS'!$A$1:$J$155,6,FALSE),"")</f>
        <v/>
      </c>
      <c r="G31" s="206" t="str">
        <f>IFERROR(VLOOKUP($A31,'TESTING STANDARDS'!$A$1:$J$155,7,FALSE),"")</f>
        <v/>
      </c>
      <c r="H31" s="207" t="str">
        <f>IFERROR(VLOOKUP($A31,'TESTING STANDARDS'!$A$1:$J$155,8,FALSE),"")</f>
        <v/>
      </c>
      <c r="I31" s="208" t="str">
        <f>IFERROR(VLOOKUP($A31,'TESTING STANDARDS'!$A$1:$J$155,9,FALSE),"")</f>
        <v/>
      </c>
      <c r="J31" s="209" t="str">
        <f>IFERROR(VLOOKUP($A31,'TESTING STANDARDS'!$A$1:$J$155,10,FALSE),"")</f>
        <v/>
      </c>
    </row>
    <row r="32" spans="1:10" ht="47.1" customHeight="1">
      <c r="A32" s="60"/>
      <c r="B32" s="60" t="str">
        <f>IFERROR(VLOOKUP($A32,'TESTING STANDARDS'!$A$1:$J$155,2,FALSE),"")</f>
        <v/>
      </c>
      <c r="C32" s="60" t="str">
        <f>IFERROR(VLOOKUP($A32,'TESTING STANDARDS'!$A$1:$J$155,3,FALSE),"")</f>
        <v/>
      </c>
      <c r="D32" s="60" t="str">
        <f>IFERROR(VLOOKUP($A32,'TESTING STANDARDS'!$A$1:$J$155,4,FALSE),"")</f>
        <v/>
      </c>
      <c r="E32" s="60" t="str">
        <f>IFERROR(VLOOKUP($A32,'TESTING STANDARDS'!$A$1:$J$155,5,FALSE),"")</f>
        <v/>
      </c>
      <c r="F32" s="60" t="str">
        <f>IFERROR(VLOOKUP($A32,'TESTING STANDARDS'!$A$1:$J$155,6,FALSE),"")</f>
        <v/>
      </c>
      <c r="G32" s="206" t="str">
        <f>IFERROR(VLOOKUP($A32,'TESTING STANDARDS'!$A$1:$J$155,7,FALSE),"")</f>
        <v/>
      </c>
      <c r="H32" s="207" t="str">
        <f>IFERROR(VLOOKUP($A32,'TESTING STANDARDS'!$A$1:$J$155,8,FALSE),"")</f>
        <v/>
      </c>
      <c r="I32" s="208" t="str">
        <f>IFERROR(VLOOKUP($A32,'TESTING STANDARDS'!$A$1:$J$155,9,FALSE),"")</f>
        <v/>
      </c>
      <c r="J32" s="209" t="str">
        <f>IFERROR(VLOOKUP($A32,'TESTING STANDARDS'!$A$1:$J$155,10,FALSE),"")</f>
        <v/>
      </c>
    </row>
    <row r="33" spans="1:11" ht="47.1" customHeight="1" thickBot="1">
      <c r="A33" s="60"/>
      <c r="B33" s="60" t="str">
        <f>IFERROR(VLOOKUP($A33,'TESTING STANDARDS'!$A$1:$J$155,2,FALSE),"")</f>
        <v/>
      </c>
      <c r="C33" s="60" t="str">
        <f>IFERROR(VLOOKUP($A33,'TESTING STANDARDS'!$A$1:$J$155,3,FALSE),"")</f>
        <v/>
      </c>
      <c r="D33" s="60" t="str">
        <f>IFERROR(VLOOKUP($A33,'TESTING STANDARDS'!$A$1:$J$155,4,FALSE),"")</f>
        <v/>
      </c>
      <c r="E33" s="60" t="str">
        <f>IFERROR(VLOOKUP($A33,'TESTING STANDARDS'!$A$1:$J$155,5,FALSE),"")</f>
        <v/>
      </c>
      <c r="F33" s="60" t="str">
        <f>IFERROR(VLOOKUP($A33,'TESTING STANDARDS'!$A$1:$J$155,6,FALSE),"")</f>
        <v/>
      </c>
      <c r="G33" s="206" t="str">
        <f>IFERROR(VLOOKUP($A33,'TESTING STANDARDS'!$A$1:$J$155,7,FALSE),"")</f>
        <v/>
      </c>
      <c r="H33" s="207" t="str">
        <f>IFERROR(VLOOKUP($A33,'TESTING STANDARDS'!$A$1:$J$155,8,FALSE),"")</f>
        <v/>
      </c>
      <c r="I33" s="208" t="str">
        <f>IFERROR(VLOOKUP($A33,'TESTING STANDARDS'!$A$1:$J$155,9,FALSE),"")</f>
        <v/>
      </c>
      <c r="J33" s="209" t="str">
        <f>IFERROR(VLOOKUP($A33,'TESTING STANDARDS'!$A$1:$J$155,10,FALSE),"")</f>
        <v/>
      </c>
    </row>
    <row r="34" spans="1:11" ht="45" customHeight="1" thickBot="1">
      <c r="A34" s="212" t="s">
        <v>1209</v>
      </c>
      <c r="B34" s="213"/>
      <c r="C34" s="213"/>
      <c r="D34" s="213"/>
      <c r="E34" s="213"/>
      <c r="F34" s="213"/>
      <c r="G34" s="214">
        <f>SUM(G6:G33)</f>
        <v>0</v>
      </c>
      <c r="H34" s="215">
        <f>SUM(H6:H33)</f>
        <v>0</v>
      </c>
      <c r="I34" s="215">
        <f>SUM(I6:I33)</f>
        <v>0</v>
      </c>
      <c r="J34" s="215">
        <f>SUM(J6:J33)</f>
        <v>0</v>
      </c>
      <c r="K34" s="216"/>
    </row>
    <row r="35" spans="1:11">
      <c r="A35" s="62"/>
      <c r="B35" s="60"/>
      <c r="C35" s="60"/>
      <c r="D35" s="60"/>
      <c r="E35" s="60"/>
      <c r="F35" s="60"/>
      <c r="G35" s="60"/>
      <c r="H35" s="60"/>
      <c r="I35" s="60"/>
      <c r="J35" s="60"/>
    </row>
    <row r="36" spans="1:11">
      <c r="A36" s="62"/>
      <c r="B36" s="61"/>
      <c r="C36" s="61"/>
      <c r="D36" s="61"/>
      <c r="E36" s="61"/>
      <c r="F36" s="61"/>
      <c r="G36" s="61"/>
      <c r="H36" s="61"/>
      <c r="I36" s="61"/>
      <c r="J36" s="61"/>
    </row>
    <row r="37" spans="1:11">
      <c r="A37" s="62"/>
      <c r="B37" s="61"/>
      <c r="C37" s="61"/>
      <c r="D37" s="61"/>
      <c r="E37" s="61"/>
      <c r="F37" s="61"/>
      <c r="G37" s="61"/>
      <c r="H37" s="61"/>
      <c r="I37" s="61"/>
      <c r="J37" s="61"/>
    </row>
    <row r="38" spans="1:11">
      <c r="A38" s="62"/>
      <c r="B38" s="60"/>
      <c r="C38" s="60"/>
      <c r="D38" s="60"/>
      <c r="E38" s="60"/>
      <c r="F38" s="60"/>
      <c r="G38" s="60"/>
      <c r="H38" s="60"/>
      <c r="I38" s="60"/>
      <c r="J38" s="60"/>
    </row>
    <row r="39" spans="1:11">
      <c r="A39" s="62"/>
      <c r="B39" s="60"/>
      <c r="C39" s="60"/>
      <c r="D39" s="60"/>
      <c r="E39" s="60"/>
      <c r="F39" s="60"/>
      <c r="G39" s="60"/>
      <c r="H39" s="60"/>
      <c r="I39" s="60"/>
      <c r="J39" s="60"/>
    </row>
    <row r="40" spans="1:11">
      <c r="A40" s="63"/>
      <c r="B40" s="60"/>
      <c r="C40" s="60"/>
      <c r="D40" s="60"/>
      <c r="E40" s="60"/>
      <c r="F40" s="60"/>
      <c r="G40" s="60"/>
      <c r="H40" s="60"/>
      <c r="I40" s="60"/>
      <c r="J40" s="60"/>
    </row>
    <row r="41" spans="1:11">
      <c r="A41" s="63"/>
      <c r="B41" s="60"/>
      <c r="C41" s="60"/>
      <c r="D41" s="60"/>
      <c r="E41" s="60"/>
      <c r="F41" s="60"/>
      <c r="G41" s="60"/>
      <c r="H41" s="60"/>
      <c r="I41" s="60"/>
      <c r="J41" s="60"/>
    </row>
    <row r="42" spans="1:11">
      <c r="A42" s="63"/>
      <c r="B42" s="61"/>
      <c r="C42" s="61"/>
      <c r="D42" s="61"/>
      <c r="E42" s="40"/>
      <c r="F42" s="40"/>
      <c r="G42" s="40"/>
      <c r="H42" s="40"/>
      <c r="I42" s="40"/>
      <c r="J42" s="40"/>
    </row>
    <row r="43" spans="1:11">
      <c r="A43" s="63"/>
      <c r="B43" s="61"/>
      <c r="C43" s="61"/>
      <c r="D43" s="61"/>
      <c r="E43" s="40"/>
      <c r="F43" s="40"/>
      <c r="G43" s="40"/>
      <c r="H43" s="40"/>
      <c r="I43" s="40"/>
      <c r="J43" s="40"/>
    </row>
    <row r="44" spans="1:11">
      <c r="A44" s="63"/>
      <c r="B44" s="61"/>
      <c r="C44" s="61"/>
      <c r="D44" s="61"/>
      <c r="E44" s="40"/>
      <c r="F44" s="40"/>
      <c r="G44" s="40"/>
      <c r="H44" s="40"/>
      <c r="I44" s="40"/>
      <c r="J44" s="40"/>
    </row>
  </sheetData>
  <mergeCells count="3">
    <mergeCell ref="A4:K4"/>
    <mergeCell ref="K2:K3"/>
    <mergeCell ref="C1:K1"/>
  </mergeCells>
  <conditionalFormatting sqref="E3:J3">
    <cfRule type="containsText" dxfId="17" priority="6" operator="containsText" text="r">
      <formula>NOT(ISERROR(SEARCH("r",E3)))</formula>
    </cfRule>
    <cfRule type="containsText" dxfId="16" priority="7" operator="containsText" text="A">
      <formula>NOT(ISERROR(SEARCH("A",E3)))</formula>
    </cfRule>
  </conditionalFormatting>
  <conditionalFormatting sqref="G34">
    <cfRule type="expression" dxfId="15" priority="3" stopIfTrue="1">
      <formula>$G$3="a"</formula>
    </cfRule>
  </conditionalFormatting>
  <conditionalFormatting sqref="H34">
    <cfRule type="expression" dxfId="14" priority="1" stopIfTrue="1">
      <formula>$H$3="a"</formula>
    </cfRule>
  </conditionalFormatting>
  <conditionalFormatting sqref="I34">
    <cfRule type="expression" dxfId="13" priority="2" stopIfTrue="1">
      <formula>$I$3="a"</formula>
    </cfRule>
  </conditionalFormatting>
  <conditionalFormatting sqref="J34">
    <cfRule type="expression" dxfId="12" priority="4">
      <formula>$J$3="a"</formula>
    </cfRule>
  </conditionalFormatting>
  <pageMargins left="0.75" right="0.75" top="1" bottom="1" header="0.5" footer="0.5"/>
  <pageSetup paperSize="9" scale="2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containsText" priority="5" operator="containsText" text="A" id="{2A70DB7F-337C-A44A-96A0-D13DCEAB3C71}">
            <xm:f>NOT(ISERROR(SEARCH("A",PPS!C101)))</xm:f>
            <x14:dxf>
              <font>
                <color rgb="FF006100"/>
              </font>
              <fill>
                <patternFill>
                  <bgColor rgb="FFC6EFCE"/>
                </patternFill>
              </fill>
            </x14:dxf>
          </x14:cfRule>
          <xm:sqref>C83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F1140A4-C415-5A40-B33B-26DF30BD3015}">
          <x14:formula1>
            <xm:f>'TESTING STANDARDS'!$A$1:$A$155</xm:f>
          </x14:formula1>
          <xm:sqref>A6:A33</xm:sqref>
        </x14:dataValidation>
        <x14:dataValidation type="list" allowBlank="1" showInputMessage="1" showErrorMessage="1" xr:uid="{654A7C3D-E09B-914A-BB3A-5019B1121B10}">
          <x14:formula1>
            <xm:f>'COMMENTS LIST'!$J$2:$J$3</xm:f>
          </x14:formula1>
          <xm:sqref>E3:J3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CAB3E-4608-9D4E-93F0-5ED45957AEC8}">
  <sheetPr>
    <tabColor theme="9" tint="0.59999389629810485"/>
    <pageSetUpPr fitToPage="1"/>
  </sheetPr>
  <dimension ref="A1:R159"/>
  <sheetViews>
    <sheetView showGridLines="0" view="pageBreakPreview" zoomScale="80" zoomScaleNormal="80" zoomScaleSheetLayoutView="80" workbookViewId="0">
      <selection activeCell="L7" sqref="L7:L8"/>
    </sheetView>
  </sheetViews>
  <sheetFormatPr defaultColWidth="8.85546875" defaultRowHeight="15"/>
  <cols>
    <col min="1" max="1" width="13" customWidth="1"/>
    <col min="2" max="2" width="78.85546875" customWidth="1"/>
    <col min="3" max="3" width="14" customWidth="1"/>
    <col min="4" max="4" width="12" customWidth="1"/>
    <col min="5" max="6" width="11.85546875" customWidth="1"/>
    <col min="7" max="7" width="19.140625" customWidth="1"/>
    <col min="8" max="8" width="12" customWidth="1"/>
    <col min="9" max="10" width="11.85546875" customWidth="1"/>
    <col min="11" max="11" width="19.140625" customWidth="1"/>
    <col min="12" max="12" width="12" customWidth="1"/>
    <col min="13" max="13" width="11.85546875" customWidth="1"/>
    <col min="14" max="17" width="25.140625" customWidth="1"/>
  </cols>
  <sheetData>
    <row r="1" spans="1:17" ht="9.9499999999999993" customHeight="1" thickBot="1">
      <c r="A1" s="9"/>
      <c r="B1" s="9"/>
      <c r="C1" s="9"/>
      <c r="D1" s="9"/>
      <c r="E1" s="9"/>
      <c r="F1" s="9"/>
      <c r="G1" s="9"/>
      <c r="H1" s="9"/>
      <c r="I1" s="9"/>
      <c r="J1" s="9"/>
      <c r="K1" s="9"/>
      <c r="L1" s="9"/>
      <c r="M1" s="9"/>
      <c r="N1" s="9"/>
      <c r="O1" s="9"/>
      <c r="P1" s="9"/>
      <c r="Q1" s="9"/>
    </row>
    <row r="2" spans="1:17" ht="38.1" customHeight="1" thickBot="1">
      <c r="A2" s="136" t="s">
        <v>1</v>
      </c>
      <c r="B2" s="137" t="str">
        <f>'SIZE SPEC'!C2</f>
        <v>LS RETRO FOOTBALL TOP</v>
      </c>
      <c r="C2" s="136" t="s">
        <v>68</v>
      </c>
      <c r="D2" s="510" t="s">
        <v>127</v>
      </c>
      <c r="E2" s="511"/>
      <c r="F2" s="511"/>
      <c r="G2" s="511"/>
      <c r="H2" s="511"/>
      <c r="I2" s="612"/>
      <c r="J2" s="613"/>
      <c r="K2" s="613"/>
      <c r="L2" s="613"/>
      <c r="M2" s="614"/>
      <c r="N2" s="302"/>
      <c r="O2" s="302"/>
      <c r="P2" s="302"/>
      <c r="Q2" s="302"/>
    </row>
    <row r="3" spans="1:17" ht="15" customHeight="1" thickBot="1">
      <c r="A3" s="223" t="s">
        <v>3</v>
      </c>
      <c r="B3" s="118">
        <v>0</v>
      </c>
      <c r="C3" s="221" t="s">
        <v>70</v>
      </c>
      <c r="D3" s="512"/>
      <c r="E3" s="513"/>
      <c r="F3" s="513"/>
      <c r="G3" s="513"/>
      <c r="H3" s="513"/>
      <c r="I3" s="621"/>
      <c r="J3" s="615"/>
      <c r="K3" s="616"/>
      <c r="L3" s="616"/>
      <c r="M3" s="617"/>
      <c r="N3" s="326"/>
      <c r="O3" s="326"/>
      <c r="P3" s="326"/>
      <c r="Q3" s="326"/>
    </row>
    <row r="4" spans="1:17" ht="15" customHeight="1">
      <c r="A4" s="223" t="s">
        <v>71</v>
      </c>
      <c r="B4" s="118">
        <v>0</v>
      </c>
      <c r="C4" s="221" t="s">
        <v>2</v>
      </c>
      <c r="D4" s="514">
        <v>0</v>
      </c>
      <c r="E4" s="515"/>
      <c r="F4" s="516"/>
      <c r="G4" s="225" t="s">
        <v>107</v>
      </c>
      <c r="H4" s="517"/>
      <c r="I4" s="622"/>
      <c r="J4" s="615"/>
      <c r="K4" s="616"/>
      <c r="L4" s="616"/>
      <c r="M4" s="617"/>
      <c r="N4" s="606"/>
      <c r="O4" s="326"/>
      <c r="P4" s="326"/>
      <c r="Q4" s="326"/>
    </row>
    <row r="5" spans="1:17" ht="15" customHeight="1">
      <c r="A5" s="223" t="s">
        <v>48</v>
      </c>
      <c r="B5" s="118">
        <v>0</v>
      </c>
      <c r="C5" s="221" t="s">
        <v>73</v>
      </c>
      <c r="D5" s="519"/>
      <c r="E5" s="520"/>
      <c r="F5" s="521"/>
      <c r="G5" s="221" t="s">
        <v>4</v>
      </c>
      <c r="H5" s="514">
        <v>0</v>
      </c>
      <c r="I5" s="597"/>
      <c r="J5" s="615"/>
      <c r="K5" s="616"/>
      <c r="L5" s="616"/>
      <c r="M5" s="617"/>
      <c r="N5" s="606"/>
      <c r="O5" s="326"/>
      <c r="P5" s="326"/>
      <c r="Q5" s="326"/>
    </row>
    <row r="6" spans="1:17" ht="15" customHeight="1" thickBot="1">
      <c r="A6" s="224" t="s">
        <v>46</v>
      </c>
      <c r="B6" s="122"/>
      <c r="C6" s="222" t="s">
        <v>74</v>
      </c>
      <c r="D6" s="522"/>
      <c r="E6" s="523"/>
      <c r="F6" s="524"/>
      <c r="G6" s="222" t="s">
        <v>75</v>
      </c>
      <c r="H6" s="383"/>
      <c r="I6" s="384"/>
      <c r="J6" s="618"/>
      <c r="K6" s="619"/>
      <c r="L6" s="619"/>
      <c r="M6" s="620"/>
      <c r="N6" s="607"/>
      <c r="O6" s="305"/>
      <c r="P6" s="305"/>
      <c r="Q6" s="305"/>
    </row>
    <row r="7" spans="1:17" ht="15" customHeight="1" thickBot="1">
      <c r="A7" s="542" t="s">
        <v>76</v>
      </c>
      <c r="B7" s="543"/>
      <c r="C7" s="493" t="s">
        <v>77</v>
      </c>
      <c r="D7" s="544" t="s">
        <v>57</v>
      </c>
      <c r="E7" s="497" t="s">
        <v>78</v>
      </c>
      <c r="F7" s="498" t="s">
        <v>79</v>
      </c>
      <c r="G7" s="499" t="s">
        <v>80</v>
      </c>
      <c r="H7" s="391" t="s">
        <v>58</v>
      </c>
      <c r="I7" s="497" t="s">
        <v>78</v>
      </c>
      <c r="J7" s="498" t="s">
        <v>79</v>
      </c>
      <c r="K7" s="499" t="s">
        <v>80</v>
      </c>
      <c r="L7" s="598" t="s">
        <v>109</v>
      </c>
      <c r="M7" s="599" t="s">
        <v>82</v>
      </c>
      <c r="N7" s="494" t="s">
        <v>99</v>
      </c>
      <c r="O7" s="608"/>
      <c r="P7" s="385" t="s">
        <v>100</v>
      </c>
      <c r="Q7" s="610"/>
    </row>
    <row r="8" spans="1:17" ht="12" customHeight="1" thickBot="1">
      <c r="A8" s="19" t="s">
        <v>52</v>
      </c>
      <c r="B8" s="20" t="s">
        <v>53</v>
      </c>
      <c r="C8" s="390"/>
      <c r="D8" s="545"/>
      <c r="E8" s="394"/>
      <c r="F8" s="396"/>
      <c r="G8" s="442"/>
      <c r="H8" s="392"/>
      <c r="I8" s="394"/>
      <c r="J8" s="396"/>
      <c r="K8" s="442"/>
      <c r="L8" s="473"/>
      <c r="M8" s="492"/>
      <c r="N8" s="495"/>
      <c r="O8" s="609"/>
      <c r="P8" s="386"/>
      <c r="Q8" s="611"/>
    </row>
    <row r="9" spans="1:17" ht="20.100000000000001" customHeight="1">
      <c r="A9" s="131" t="str">
        <f>'SIZE SPEC'!A10</f>
        <v>A001</v>
      </c>
      <c r="B9" s="36" t="str">
        <f>'SIZE SPEC'!C10</f>
        <v>CHEST WIDTH - FROM 2.5CM UNDER ARMHOLE PT</v>
      </c>
      <c r="C9" s="16">
        <f>'SIZE SPEC'!Q10</f>
        <v>1.25</v>
      </c>
      <c r="D9" s="220" t="s">
        <v>1396</v>
      </c>
      <c r="E9" s="1"/>
      <c r="F9" s="43" t="e">
        <f>E9-D9</f>
        <v>#VALUE!</v>
      </c>
      <c r="G9" s="86"/>
      <c r="H9" s="87">
        <f>SMS!L9</f>
        <v>0</v>
      </c>
      <c r="I9" s="37"/>
      <c r="J9" s="43">
        <f>I9-H9</f>
        <v>0</v>
      </c>
      <c r="K9" s="17"/>
      <c r="L9" s="44"/>
      <c r="M9" s="45">
        <f>L9-I9</f>
        <v>0</v>
      </c>
      <c r="N9" s="630">
        <f>SMS!N9</f>
        <v>0</v>
      </c>
      <c r="O9" s="631"/>
      <c r="P9" s="627"/>
      <c r="Q9" s="627"/>
    </row>
    <row r="10" spans="1:17" ht="20.100000000000001" customHeight="1">
      <c r="A10" s="131" t="str">
        <f>'SIZE SPEC'!A11</f>
        <v>A002</v>
      </c>
      <c r="B10" s="36" t="str">
        <f>'SIZE SPEC'!C11</f>
        <v>HEM WIDTH - RELAXED - AT BOTTOM EDGE</v>
      </c>
      <c r="C10" s="16">
        <f>'SIZE SPEC'!Q11</f>
        <v>1.25</v>
      </c>
      <c r="D10" s="14"/>
      <c r="E10" s="1"/>
      <c r="F10" s="43">
        <f t="shared" ref="F10:F60" si="0">E10-D10</f>
        <v>0</v>
      </c>
      <c r="G10" s="86"/>
      <c r="H10" s="87">
        <f>SMS!L10</f>
        <v>0</v>
      </c>
      <c r="I10" s="37"/>
      <c r="J10" s="43">
        <f t="shared" ref="J10:J60" si="1">I10-H10</f>
        <v>0</v>
      </c>
      <c r="K10" s="17"/>
      <c r="L10" s="44"/>
      <c r="M10" s="45">
        <f t="shared" ref="M10:M60" si="2">L10-I10</f>
        <v>0</v>
      </c>
      <c r="N10" s="594">
        <f>SMS!N10</f>
        <v>0</v>
      </c>
      <c r="O10" s="595"/>
      <c r="P10" s="596"/>
      <c r="Q10" s="596"/>
    </row>
    <row r="11" spans="1:17" ht="20.100000000000001" customHeight="1">
      <c r="A11" s="131" t="str">
        <f>'SIZE SPEC'!A12</f>
        <v>A008</v>
      </c>
      <c r="B11" s="36" t="str">
        <f>'SIZE SPEC'!C12</f>
        <v>BODY LENGTH - FROM SNP TO HEM EDGE</v>
      </c>
      <c r="C11" s="16">
        <f>'SIZE SPEC'!Q12</f>
        <v>0.5</v>
      </c>
      <c r="D11" s="14"/>
      <c r="E11" s="1"/>
      <c r="F11" s="43">
        <f t="shared" si="0"/>
        <v>0</v>
      </c>
      <c r="G11" s="86"/>
      <c r="H11" s="87">
        <f>SMS!L11</f>
        <v>0</v>
      </c>
      <c r="I11" s="37"/>
      <c r="J11" s="43">
        <f t="shared" si="1"/>
        <v>0</v>
      </c>
      <c r="K11" s="17"/>
      <c r="L11" s="44"/>
      <c r="M11" s="45">
        <f t="shared" si="2"/>
        <v>0</v>
      </c>
      <c r="N11" s="594">
        <f>SMS!N11</f>
        <v>0</v>
      </c>
      <c r="O11" s="595"/>
      <c r="P11" s="596"/>
      <c r="Q11" s="596"/>
    </row>
    <row r="12" spans="1:17" ht="20.100000000000001" customHeight="1">
      <c r="A12" s="131" t="str">
        <f>'SIZE SPEC'!A13</f>
        <v>A008</v>
      </c>
      <c r="B12" s="36" t="str">
        <f>'SIZE SPEC'!C13</f>
        <v>BODY LENGTH - FROM SNP TO HEM EDGE</v>
      </c>
      <c r="C12" s="16">
        <f>'SIZE SPEC'!Q13</f>
        <v>0.5</v>
      </c>
      <c r="D12" s="14"/>
      <c r="E12" s="1"/>
      <c r="F12" s="43">
        <f t="shared" si="0"/>
        <v>0</v>
      </c>
      <c r="G12" s="86"/>
      <c r="H12" s="87">
        <f>SMS!L12</f>
        <v>0</v>
      </c>
      <c r="I12" s="37"/>
      <c r="J12" s="43">
        <f t="shared" si="1"/>
        <v>0</v>
      </c>
      <c r="K12" s="17"/>
      <c r="L12" s="44"/>
      <c r="M12" s="45">
        <f t="shared" si="2"/>
        <v>0</v>
      </c>
      <c r="N12" s="594">
        <f>SMS!N12</f>
        <v>0</v>
      </c>
      <c r="O12" s="595"/>
      <c r="P12" s="596"/>
      <c r="Q12" s="596"/>
    </row>
    <row r="13" spans="1:17" ht="20.100000000000001" customHeight="1">
      <c r="A13" s="131" t="str">
        <f>'SIZE SPEC'!A14</f>
        <v>A010</v>
      </c>
      <c r="B13" s="36" t="str">
        <f>'SIZE SPEC'!C14</f>
        <v>HEM TRIM DEPTH - FROM HEM SEAM TO HEM EDGE</v>
      </c>
      <c r="C13" s="16">
        <f>'SIZE SPEC'!Q14</f>
        <v>0.3</v>
      </c>
      <c r="D13" s="14"/>
      <c r="E13" s="1"/>
      <c r="F13" s="43">
        <f t="shared" si="0"/>
        <v>0</v>
      </c>
      <c r="G13" s="86"/>
      <c r="H13" s="87">
        <f>SMS!L13</f>
        <v>0</v>
      </c>
      <c r="I13" s="37"/>
      <c r="J13" s="43">
        <f t="shared" si="1"/>
        <v>0</v>
      </c>
      <c r="K13" s="17"/>
      <c r="L13" s="44"/>
      <c r="M13" s="45">
        <f t="shared" si="2"/>
        <v>0</v>
      </c>
      <c r="N13" s="594">
        <f>SMS!N13</f>
        <v>0</v>
      </c>
      <c r="O13" s="595"/>
      <c r="P13" s="596"/>
      <c r="Q13" s="596"/>
    </row>
    <row r="14" spans="1:17" ht="20.100000000000001" customHeight="1">
      <c r="A14" s="131" t="str">
        <f>'SIZE SPEC'!A15</f>
        <v>A011</v>
      </c>
      <c r="B14" s="36" t="str">
        <f>'SIZE SPEC'!C15</f>
        <v>BACK NECK WIDTH - FROM SNP TO SNP - SEAM TO SEAM</v>
      </c>
      <c r="C14" s="16">
        <f>'SIZE SPEC'!Q15</f>
        <v>0.3</v>
      </c>
      <c r="D14" s="14"/>
      <c r="E14" s="1"/>
      <c r="F14" s="43">
        <f t="shared" si="0"/>
        <v>0</v>
      </c>
      <c r="G14" s="86"/>
      <c r="H14" s="87">
        <f>SMS!L14</f>
        <v>0</v>
      </c>
      <c r="I14" s="37"/>
      <c r="J14" s="43">
        <f t="shared" si="1"/>
        <v>0</v>
      </c>
      <c r="K14" s="17"/>
      <c r="L14" s="44"/>
      <c r="M14" s="45">
        <f t="shared" si="2"/>
        <v>0</v>
      </c>
      <c r="N14" s="594">
        <f>SMS!N14</f>
        <v>0</v>
      </c>
      <c r="O14" s="595"/>
      <c r="P14" s="596"/>
      <c r="Q14" s="596"/>
    </row>
    <row r="15" spans="1:17" ht="20.100000000000001" customHeight="1">
      <c r="A15" s="131" t="str">
        <f>'SIZE SPEC'!A16</f>
        <v>A012</v>
      </c>
      <c r="B15" s="36" t="str">
        <f>'SIZE SPEC'!C16</f>
        <v>FRONT NECK DROP - FROM SNP TO SEAM</v>
      </c>
      <c r="C15" s="16">
        <f>'SIZE SPEC'!Q16</f>
        <v>0.3</v>
      </c>
      <c r="D15" s="14"/>
      <c r="E15" s="1"/>
      <c r="F15" s="43">
        <f t="shared" si="0"/>
        <v>0</v>
      </c>
      <c r="G15" s="86"/>
      <c r="H15" s="87">
        <f>SMS!L15</f>
        <v>0</v>
      </c>
      <c r="I15" s="37"/>
      <c r="J15" s="43">
        <f t="shared" si="1"/>
        <v>0</v>
      </c>
      <c r="K15" s="17"/>
      <c r="L15" s="44"/>
      <c r="M15" s="45">
        <f t="shared" si="2"/>
        <v>0</v>
      </c>
      <c r="N15" s="594">
        <f>SMS!N15</f>
        <v>0</v>
      </c>
      <c r="O15" s="595"/>
      <c r="P15" s="596"/>
      <c r="Q15" s="596"/>
    </row>
    <row r="16" spans="1:17" ht="20.100000000000001" customHeight="1">
      <c r="A16" s="131" t="str">
        <f>'SIZE SPEC'!A17</f>
        <v>A013</v>
      </c>
      <c r="B16" s="36" t="str">
        <f>'SIZE SPEC'!C17</f>
        <v>BACK NECK DROP - FROM SNP TO SEAM</v>
      </c>
      <c r="C16" s="16">
        <f>'SIZE SPEC'!Q17</f>
        <v>0.3</v>
      </c>
      <c r="D16" s="14"/>
      <c r="E16" s="1"/>
      <c r="F16" s="43">
        <f t="shared" si="0"/>
        <v>0</v>
      </c>
      <c r="G16" s="86"/>
      <c r="H16" s="87">
        <f>SMS!L16</f>
        <v>0</v>
      </c>
      <c r="I16" s="37"/>
      <c r="J16" s="43">
        <f t="shared" si="1"/>
        <v>0</v>
      </c>
      <c r="K16" s="17"/>
      <c r="L16" s="44"/>
      <c r="M16" s="45">
        <f t="shared" si="2"/>
        <v>0</v>
      </c>
      <c r="N16" s="594">
        <f>SMS!N16</f>
        <v>0</v>
      </c>
      <c r="O16" s="595"/>
      <c r="P16" s="596"/>
      <c r="Q16" s="596"/>
    </row>
    <row r="17" spans="1:17" ht="20.100000000000001" customHeight="1">
      <c r="A17" s="131" t="str">
        <f>'SIZE SPEC'!A18</f>
        <v>A014</v>
      </c>
      <c r="B17" s="36" t="str">
        <f>'SIZE SPEC'!C18</f>
        <v>COLLAR DEPTH - AT CB</v>
      </c>
      <c r="C17" s="16">
        <f>'SIZE SPEC'!Q18</f>
        <v>0.2</v>
      </c>
      <c r="D17" s="14"/>
      <c r="E17" s="1"/>
      <c r="F17" s="43">
        <f t="shared" si="0"/>
        <v>0</v>
      </c>
      <c r="G17" s="86"/>
      <c r="H17" s="87">
        <f>SMS!L17</f>
        <v>0</v>
      </c>
      <c r="I17" s="37"/>
      <c r="J17" s="43">
        <f t="shared" si="1"/>
        <v>0</v>
      </c>
      <c r="K17" s="17"/>
      <c r="L17" s="44"/>
      <c r="M17" s="45">
        <f t="shared" si="2"/>
        <v>0</v>
      </c>
      <c r="N17" s="594">
        <f>SMS!N17</f>
        <v>0</v>
      </c>
      <c r="O17" s="595"/>
      <c r="P17" s="596"/>
      <c r="Q17" s="596"/>
    </row>
    <row r="18" spans="1:17" ht="20.100000000000001" customHeight="1">
      <c r="A18" s="131" t="str">
        <f>'SIZE SPEC'!A21</f>
        <v>A020</v>
      </c>
      <c r="B18" s="36" t="str">
        <f>'SIZE SPEC'!C21</f>
        <v>SHOULDER ANGLE DROP LENGTH - FROM SNP</v>
      </c>
      <c r="C18" s="16">
        <f>'SIZE SPEC'!Q21</f>
        <v>0.3</v>
      </c>
      <c r="D18" s="14"/>
      <c r="E18" s="1"/>
      <c r="F18" s="43">
        <f t="shared" si="0"/>
        <v>0</v>
      </c>
      <c r="G18" s="86"/>
      <c r="H18" s="87">
        <f>SMS!L18</f>
        <v>0</v>
      </c>
      <c r="I18" s="37"/>
      <c r="J18" s="43">
        <f t="shared" si="1"/>
        <v>0</v>
      </c>
      <c r="K18" s="17"/>
      <c r="L18" s="44"/>
      <c r="M18" s="45">
        <f t="shared" si="2"/>
        <v>0</v>
      </c>
      <c r="N18" s="594">
        <f>SMS!N18</f>
        <v>0</v>
      </c>
      <c r="O18" s="595"/>
      <c r="P18" s="596"/>
      <c r="Q18" s="596"/>
    </row>
    <row r="19" spans="1:17" ht="20.100000000000001" customHeight="1">
      <c r="A19" s="131" t="str">
        <f>'SIZE SPEC'!A22</f>
        <v>A021</v>
      </c>
      <c r="B19" s="36" t="str">
        <f>'SIZE SPEC'!C22</f>
        <v>SHOULDER LENGTH - ALONG SHOULDER SEAM - SET IN SLEEVE</v>
      </c>
      <c r="C19" s="16">
        <f>'SIZE SPEC'!Q22</f>
        <v>0.3</v>
      </c>
      <c r="D19" s="14"/>
      <c r="E19" s="1"/>
      <c r="F19" s="43">
        <f t="shared" si="0"/>
        <v>0</v>
      </c>
      <c r="G19" s="86"/>
      <c r="H19" s="87">
        <f>SMS!L19</f>
        <v>0</v>
      </c>
      <c r="I19" s="37"/>
      <c r="J19" s="43">
        <f t="shared" si="1"/>
        <v>0</v>
      </c>
      <c r="K19" s="17"/>
      <c r="L19" s="44"/>
      <c r="M19" s="45">
        <f t="shared" si="2"/>
        <v>0</v>
      </c>
      <c r="N19" s="594">
        <f>SMS!N19</f>
        <v>0</v>
      </c>
      <c r="O19" s="595"/>
      <c r="P19" s="596"/>
      <c r="Q19" s="596"/>
    </row>
    <row r="20" spans="1:17" ht="20.100000000000001" customHeight="1">
      <c r="A20" s="131" t="str">
        <f>'SIZE SPEC'!A23</f>
        <v>A025</v>
      </c>
      <c r="B20" s="36" t="str">
        <f>'SIZE SPEC'!C23</f>
        <v>CROSS FRONT - STANDARD - 16CM BELOW SNP STRAIGHT</v>
      </c>
      <c r="C20" s="16">
        <f>'SIZE SPEC'!Q23</f>
        <v>0.7</v>
      </c>
      <c r="D20" s="14"/>
      <c r="E20" s="1"/>
      <c r="F20" s="43">
        <f t="shared" si="0"/>
        <v>0</v>
      </c>
      <c r="G20" s="86"/>
      <c r="H20" s="87">
        <f>SMS!L20</f>
        <v>0</v>
      </c>
      <c r="I20" s="37"/>
      <c r="J20" s="43">
        <f t="shared" si="1"/>
        <v>0</v>
      </c>
      <c r="K20" s="17"/>
      <c r="L20" s="44"/>
      <c r="M20" s="45">
        <f t="shared" si="2"/>
        <v>0</v>
      </c>
      <c r="N20" s="594">
        <f>SMS!N20</f>
        <v>0</v>
      </c>
      <c r="O20" s="595"/>
      <c r="P20" s="596"/>
      <c r="Q20" s="596"/>
    </row>
    <row r="21" spans="1:17" ht="20.100000000000001" customHeight="1">
      <c r="A21" s="131" t="str">
        <f>'SIZE SPEC'!A24</f>
        <v>A029</v>
      </c>
      <c r="B21" s="36" t="str">
        <f>'SIZE SPEC'!C24</f>
        <v>CROSS BACK - STANDARD - 16CM BELOW SNP STRAIGHT</v>
      </c>
      <c r="C21" s="16">
        <f>'SIZE SPEC'!Q24</f>
        <v>0.7</v>
      </c>
      <c r="D21" s="14"/>
      <c r="E21" s="1"/>
      <c r="F21" s="43">
        <f t="shared" si="0"/>
        <v>0</v>
      </c>
      <c r="G21" s="86"/>
      <c r="H21" s="87">
        <f>SMS!L21</f>
        <v>0</v>
      </c>
      <c r="I21" s="37"/>
      <c r="J21" s="43">
        <f t="shared" si="1"/>
        <v>0</v>
      </c>
      <c r="K21" s="17"/>
      <c r="L21" s="44"/>
      <c r="M21" s="45">
        <f t="shared" si="2"/>
        <v>0</v>
      </c>
      <c r="N21" s="594">
        <f>SMS!N21</f>
        <v>0</v>
      </c>
      <c r="O21" s="595"/>
      <c r="P21" s="596"/>
      <c r="Q21" s="596"/>
    </row>
    <row r="22" spans="1:17" ht="20.100000000000001" customHeight="1">
      <c r="A22" s="131" t="str">
        <f>'SIZE SPEC'!A25</f>
        <v>A037</v>
      </c>
      <c r="B22" s="36" t="str">
        <f>'SIZE SPEC'!C25</f>
        <v>ARMHOLE - SHOULDER PT TO UNDERARM PT - STRAIGHT</v>
      </c>
      <c r="C22" s="16">
        <f>'SIZE SPEC'!Q25</f>
        <v>0.6</v>
      </c>
      <c r="D22" s="14"/>
      <c r="E22" s="1"/>
      <c r="F22" s="43">
        <f t="shared" si="0"/>
        <v>0</v>
      </c>
      <c r="G22" s="86"/>
      <c r="H22" s="87">
        <f>SMS!L22</f>
        <v>0</v>
      </c>
      <c r="I22" s="37"/>
      <c r="J22" s="43">
        <f t="shared" si="1"/>
        <v>0</v>
      </c>
      <c r="K22" s="17"/>
      <c r="L22" s="44"/>
      <c r="M22" s="45">
        <f t="shared" si="2"/>
        <v>0</v>
      </c>
      <c r="N22" s="594">
        <f>SMS!N22</f>
        <v>0</v>
      </c>
      <c r="O22" s="595"/>
      <c r="P22" s="596"/>
      <c r="Q22" s="596"/>
    </row>
    <row r="23" spans="1:17" ht="20.100000000000001" customHeight="1">
      <c r="A23" s="131" t="str">
        <f>'SIZE SPEC'!A26</f>
        <v>A038</v>
      </c>
      <c r="B23" s="36" t="str">
        <f>'SIZE SPEC'!C26</f>
        <v>BICEP WIDTH - 2.5CM BELOW UNDERARM PT - STRAIGHT</v>
      </c>
      <c r="C23" s="16">
        <f>'SIZE SPEC'!Q26</f>
        <v>0.6</v>
      </c>
      <c r="D23" s="14"/>
      <c r="E23" s="1"/>
      <c r="F23" s="43">
        <f t="shared" si="0"/>
        <v>0</v>
      </c>
      <c r="G23" s="86"/>
      <c r="H23" s="87">
        <f>SMS!L23</f>
        <v>0</v>
      </c>
      <c r="I23" s="37"/>
      <c r="J23" s="43">
        <f t="shared" si="1"/>
        <v>0</v>
      </c>
      <c r="K23" s="17"/>
      <c r="L23" s="44"/>
      <c r="M23" s="45">
        <f t="shared" si="2"/>
        <v>0</v>
      </c>
      <c r="N23" s="594">
        <f>SMS!N23</f>
        <v>0</v>
      </c>
      <c r="O23" s="595"/>
      <c r="P23" s="596"/>
      <c r="Q23" s="596"/>
    </row>
    <row r="24" spans="1:17" ht="20.100000000000001" customHeight="1">
      <c r="A24" s="131" t="str">
        <f>'SIZE SPEC'!A27</f>
        <v>A044</v>
      </c>
      <c r="B24" s="36" t="str">
        <f>'SIZE SPEC'!C27</f>
        <v>ELBOW WIDTH - 21CM FROM UNDERARM PT - STRAIGHT</v>
      </c>
      <c r="C24" s="16">
        <f>'SIZE SPEC'!Q27</f>
        <v>0.4</v>
      </c>
      <c r="D24" s="14"/>
      <c r="E24" s="1"/>
      <c r="F24" s="43">
        <f t="shared" si="0"/>
        <v>0</v>
      </c>
      <c r="G24" s="86"/>
      <c r="H24" s="87">
        <f>SMS!L24</f>
        <v>0</v>
      </c>
      <c r="I24" s="37"/>
      <c r="J24" s="43">
        <f t="shared" si="1"/>
        <v>0</v>
      </c>
      <c r="K24" s="17"/>
      <c r="L24" s="44"/>
      <c r="M24" s="45">
        <f t="shared" si="2"/>
        <v>0</v>
      </c>
      <c r="N24" s="594">
        <f>SMS!N24</f>
        <v>0</v>
      </c>
      <c r="O24" s="595"/>
      <c r="P24" s="596"/>
      <c r="Q24" s="596"/>
    </row>
    <row r="25" spans="1:17" ht="20.100000000000001" customHeight="1">
      <c r="A25" s="131" t="str">
        <f>'SIZE SPEC'!A28</f>
        <v>A046</v>
      </c>
      <c r="B25" s="36" t="str">
        <f>'SIZE SPEC'!C28</f>
        <v>SLEEVE WIDTH - 4CM UP FROM CUFF SEAM - STRAIGHT</v>
      </c>
      <c r="C25" s="16">
        <f>'SIZE SPEC'!Q28</f>
        <v>0.3</v>
      </c>
      <c r="D25" s="14"/>
      <c r="E25" s="1"/>
      <c r="F25" s="43">
        <f t="shared" si="0"/>
        <v>0</v>
      </c>
      <c r="G25" s="86"/>
      <c r="H25" s="87">
        <f>SMS!L25</f>
        <v>0</v>
      </c>
      <c r="I25" s="37"/>
      <c r="J25" s="43">
        <f t="shared" si="1"/>
        <v>0</v>
      </c>
      <c r="K25" s="17"/>
      <c r="L25" s="44"/>
      <c r="M25" s="45">
        <f t="shared" si="2"/>
        <v>0</v>
      </c>
      <c r="N25" s="594">
        <f>SMS!N25</f>
        <v>0</v>
      </c>
      <c r="O25" s="595"/>
      <c r="P25" s="596"/>
      <c r="Q25" s="596"/>
    </row>
    <row r="26" spans="1:17" ht="20.100000000000001" customHeight="1">
      <c r="A26" s="131" t="str">
        <f>'SIZE SPEC'!A29</f>
        <v>A039</v>
      </c>
      <c r="B26" s="36" t="str">
        <f>'SIZE SPEC'!C29</f>
        <v>SLEEVE LENGTH - STANDARD - LONG/ 3/4 - FROM CROWN TO CUFF EDGE</v>
      </c>
      <c r="C26" s="16">
        <f>'SIZE SPEC'!Q29</f>
        <v>0.6</v>
      </c>
      <c r="D26" s="14"/>
      <c r="E26" s="1"/>
      <c r="F26" s="43">
        <f t="shared" si="0"/>
        <v>0</v>
      </c>
      <c r="G26" s="86"/>
      <c r="H26" s="87">
        <f>SMS!L26</f>
        <v>0</v>
      </c>
      <c r="I26" s="37"/>
      <c r="J26" s="43">
        <f t="shared" si="1"/>
        <v>0</v>
      </c>
      <c r="K26" s="17"/>
      <c r="L26" s="44"/>
      <c r="M26" s="45">
        <f t="shared" si="2"/>
        <v>0</v>
      </c>
      <c r="N26" s="594">
        <f>SMS!N26</f>
        <v>0</v>
      </c>
      <c r="O26" s="595"/>
      <c r="P26" s="596"/>
      <c r="Q26" s="596"/>
    </row>
    <row r="27" spans="1:17" ht="20.100000000000001" customHeight="1">
      <c r="A27" s="131" t="str">
        <f>'SIZE SPEC'!A30</f>
        <v>A048</v>
      </c>
      <c r="B27" s="36" t="str">
        <f>'SIZE SPEC'!C30</f>
        <v>CUFF WIDTH - RELAXED - LONG / 3/4 - AT CUFF EDGE</v>
      </c>
      <c r="C27" s="16">
        <f>'SIZE SPEC'!Q30</f>
        <v>0.3</v>
      </c>
      <c r="D27" s="14"/>
      <c r="E27" s="1"/>
      <c r="F27" s="43">
        <f t="shared" si="0"/>
        <v>0</v>
      </c>
      <c r="G27" s="86"/>
      <c r="H27" s="87">
        <f>SMS!L27</f>
        <v>0</v>
      </c>
      <c r="I27" s="37"/>
      <c r="J27" s="43">
        <f t="shared" si="1"/>
        <v>0</v>
      </c>
      <c r="K27" s="17"/>
      <c r="L27" s="44"/>
      <c r="M27" s="45">
        <f t="shared" si="2"/>
        <v>0</v>
      </c>
      <c r="N27" s="594">
        <f>SMS!N27</f>
        <v>0</v>
      </c>
      <c r="O27" s="595"/>
      <c r="P27" s="596"/>
      <c r="Q27" s="596"/>
    </row>
    <row r="28" spans="1:17" ht="20.100000000000001" customHeight="1">
      <c r="A28" s="131" t="str">
        <f>'SIZE SPEC'!A31</f>
        <v>A052</v>
      </c>
      <c r="B28" s="36" t="str">
        <f>'SIZE SPEC'!C31</f>
        <v>CUFF TRIM DEPTH - CUFF SEAM TO CUFF EDGE</v>
      </c>
      <c r="C28" s="16">
        <f>'SIZE SPEC'!Q31</f>
        <v>0.3</v>
      </c>
      <c r="D28" s="14"/>
      <c r="E28" s="1"/>
      <c r="F28" s="43">
        <f t="shared" si="0"/>
        <v>0</v>
      </c>
      <c r="G28" s="86"/>
      <c r="H28" s="87">
        <f>SMS!L28</f>
        <v>0</v>
      </c>
      <c r="I28" s="37"/>
      <c r="J28" s="43">
        <f t="shared" si="1"/>
        <v>0</v>
      </c>
      <c r="K28" s="17"/>
      <c r="L28" s="44"/>
      <c r="M28" s="45">
        <f t="shared" si="2"/>
        <v>0</v>
      </c>
      <c r="N28" s="594">
        <f>SMS!N28</f>
        <v>0</v>
      </c>
      <c r="O28" s="595"/>
      <c r="P28" s="596"/>
      <c r="Q28" s="596"/>
    </row>
    <row r="29" spans="1:17" ht="20.100000000000001" customHeight="1">
      <c r="A29" s="131" t="str">
        <f>'SIZE SPEC'!A32</f>
        <v>C039</v>
      </c>
      <c r="B29" s="36" t="str">
        <f>'SIZE SPEC'!C32</f>
        <v>ARTWORK/PRINT PLACEMENT - FROM SNP TO TOP OF PRINT (FRONT TOP) (LHSAW)</v>
      </c>
      <c r="C29" s="16">
        <f>'SIZE SPEC'!Q32</f>
        <v>0.3</v>
      </c>
      <c r="D29" s="14"/>
      <c r="E29" s="1"/>
      <c r="F29" s="43">
        <f t="shared" si="0"/>
        <v>0</v>
      </c>
      <c r="G29" s="86"/>
      <c r="H29" s="87">
        <f>SMS!L29</f>
        <v>0</v>
      </c>
      <c r="I29" s="37"/>
      <c r="J29" s="43">
        <f t="shared" si="1"/>
        <v>0</v>
      </c>
      <c r="K29" s="17"/>
      <c r="L29" s="44"/>
      <c r="M29" s="45">
        <f t="shared" si="2"/>
        <v>0</v>
      </c>
      <c r="N29" s="594">
        <f>SMS!N29</f>
        <v>0</v>
      </c>
      <c r="O29" s="595"/>
      <c r="P29" s="596"/>
      <c r="Q29" s="596"/>
    </row>
    <row r="30" spans="1:17" ht="20.100000000000001" customHeight="1">
      <c r="A30" s="131" t="str">
        <f>'SIZE SPEC'!A33</f>
        <v>C044</v>
      </c>
      <c r="B30" s="36" t="str">
        <f>'SIZE SPEC'!C33</f>
        <v>ARTWORK/PRINT PLACEMENT - FROM CF NECK SEAM  TO TOP OF PRINT (FRONT TOP)</v>
      </c>
      <c r="C30" s="16">
        <f>'SIZE SPEC'!Q33</f>
        <v>0.3</v>
      </c>
      <c r="D30" s="14"/>
      <c r="E30" s="1"/>
      <c r="F30" s="43">
        <f t="shared" si="0"/>
        <v>0</v>
      </c>
      <c r="G30" s="86"/>
      <c r="H30" s="87">
        <f>SMS!L30</f>
        <v>0</v>
      </c>
      <c r="I30" s="37"/>
      <c r="J30" s="43">
        <f t="shared" si="1"/>
        <v>0</v>
      </c>
      <c r="K30" s="17"/>
      <c r="L30" s="44"/>
      <c r="M30" s="45">
        <f t="shared" si="2"/>
        <v>0</v>
      </c>
      <c r="N30" s="594">
        <f>SMS!N30</f>
        <v>0</v>
      </c>
      <c r="O30" s="595"/>
      <c r="P30" s="596"/>
      <c r="Q30" s="596"/>
    </row>
    <row r="31" spans="1:17" ht="20.100000000000001" customHeight="1">
      <c r="A31" s="131" t="str">
        <f>'SIZE SPEC'!A34</f>
        <v/>
      </c>
      <c r="B31" s="36">
        <f>'SIZE SPEC'!C34</f>
        <v>0</v>
      </c>
      <c r="C31" s="16" t="str">
        <f>'SIZE SPEC'!Q34</f>
        <v>0</v>
      </c>
      <c r="D31" s="14"/>
      <c r="E31" s="1"/>
      <c r="F31" s="43">
        <f t="shared" si="0"/>
        <v>0</v>
      </c>
      <c r="G31" s="86"/>
      <c r="H31" s="87">
        <f>SMS!L31</f>
        <v>0</v>
      </c>
      <c r="I31" s="37"/>
      <c r="J31" s="43">
        <f t="shared" si="1"/>
        <v>0</v>
      </c>
      <c r="K31" s="17"/>
      <c r="L31" s="44"/>
      <c r="M31" s="45">
        <f t="shared" si="2"/>
        <v>0</v>
      </c>
      <c r="N31" s="594">
        <f>SMS!N31</f>
        <v>0</v>
      </c>
      <c r="O31" s="595"/>
      <c r="P31" s="596"/>
      <c r="Q31" s="596"/>
    </row>
    <row r="32" spans="1:17" ht="20.100000000000001" customHeight="1">
      <c r="A32" s="131" t="str">
        <f>'SIZE SPEC'!A35</f>
        <v/>
      </c>
      <c r="B32" s="36">
        <f>'SIZE SPEC'!C35</f>
        <v>0</v>
      </c>
      <c r="C32" s="16" t="str">
        <f>'SIZE SPEC'!Q35</f>
        <v>0</v>
      </c>
      <c r="D32" s="14"/>
      <c r="E32" s="1"/>
      <c r="F32" s="43">
        <f t="shared" si="0"/>
        <v>0</v>
      </c>
      <c r="G32" s="86"/>
      <c r="H32" s="87">
        <f>SMS!L32</f>
        <v>0</v>
      </c>
      <c r="I32" s="37"/>
      <c r="J32" s="43">
        <f t="shared" si="1"/>
        <v>0</v>
      </c>
      <c r="K32" s="17"/>
      <c r="L32" s="44"/>
      <c r="M32" s="45">
        <f t="shared" si="2"/>
        <v>0</v>
      </c>
      <c r="N32" s="594">
        <f>SMS!N32</f>
        <v>0</v>
      </c>
      <c r="O32" s="595"/>
      <c r="P32" s="596"/>
      <c r="Q32" s="596"/>
    </row>
    <row r="33" spans="1:17" ht="20.100000000000001" customHeight="1">
      <c r="A33" s="131" t="str">
        <f>'SIZE SPEC'!A36</f>
        <v/>
      </c>
      <c r="B33" s="36">
        <f>'SIZE SPEC'!C36</f>
        <v>0</v>
      </c>
      <c r="C33" s="16" t="str">
        <f>'SIZE SPEC'!Q36</f>
        <v>0</v>
      </c>
      <c r="D33" s="14"/>
      <c r="E33" s="1"/>
      <c r="F33" s="43">
        <f t="shared" si="0"/>
        <v>0</v>
      </c>
      <c r="G33" s="86"/>
      <c r="H33" s="87">
        <f>SMS!L33</f>
        <v>0</v>
      </c>
      <c r="I33" s="37"/>
      <c r="J33" s="43">
        <f t="shared" si="1"/>
        <v>0</v>
      </c>
      <c r="K33" s="17"/>
      <c r="L33" s="44"/>
      <c r="M33" s="45">
        <f t="shared" si="2"/>
        <v>0</v>
      </c>
      <c r="N33" s="594">
        <f>SMS!N33</f>
        <v>0</v>
      </c>
      <c r="O33" s="595"/>
      <c r="P33" s="596"/>
      <c r="Q33" s="596"/>
    </row>
    <row r="34" spans="1:17" ht="20.100000000000001" customHeight="1">
      <c r="A34" s="131" t="str">
        <f>'SIZE SPEC'!A37</f>
        <v/>
      </c>
      <c r="B34" s="36">
        <f>'SIZE SPEC'!C37</f>
        <v>0</v>
      </c>
      <c r="C34" s="16" t="str">
        <f>'SIZE SPEC'!Q37</f>
        <v>0</v>
      </c>
      <c r="D34" s="14"/>
      <c r="E34" s="1"/>
      <c r="F34" s="43">
        <f t="shared" si="0"/>
        <v>0</v>
      </c>
      <c r="G34" s="86"/>
      <c r="H34" s="87">
        <f>SMS!L34</f>
        <v>0</v>
      </c>
      <c r="I34" s="37"/>
      <c r="J34" s="43">
        <f t="shared" si="1"/>
        <v>0</v>
      </c>
      <c r="K34" s="17"/>
      <c r="L34" s="44"/>
      <c r="M34" s="45">
        <f t="shared" si="2"/>
        <v>0</v>
      </c>
      <c r="N34" s="594">
        <f>SMS!N34</f>
        <v>0</v>
      </c>
      <c r="O34" s="595"/>
      <c r="P34" s="596"/>
      <c r="Q34" s="596"/>
    </row>
    <row r="35" spans="1:17" ht="20.100000000000001" customHeight="1">
      <c r="A35" s="131" t="str">
        <f>'SIZE SPEC'!A38</f>
        <v/>
      </c>
      <c r="B35" s="36">
        <f>'SIZE SPEC'!C38</f>
        <v>0</v>
      </c>
      <c r="C35" s="16" t="str">
        <f>'SIZE SPEC'!Q38</f>
        <v>0</v>
      </c>
      <c r="D35" s="14"/>
      <c r="E35" s="1"/>
      <c r="F35" s="43">
        <f t="shared" si="0"/>
        <v>0</v>
      </c>
      <c r="G35" s="86"/>
      <c r="H35" s="87">
        <f>SMS!L35</f>
        <v>0</v>
      </c>
      <c r="I35" s="37"/>
      <c r="J35" s="43">
        <f t="shared" si="1"/>
        <v>0</v>
      </c>
      <c r="K35" s="17"/>
      <c r="L35" s="44"/>
      <c r="M35" s="45">
        <f t="shared" si="2"/>
        <v>0</v>
      </c>
      <c r="N35" s="594">
        <f>SMS!N35</f>
        <v>0</v>
      </c>
      <c r="O35" s="595"/>
      <c r="P35" s="596"/>
      <c r="Q35" s="596"/>
    </row>
    <row r="36" spans="1:17" ht="20.100000000000001" customHeight="1">
      <c r="A36" s="131" t="str">
        <f>'SIZE SPEC'!A39</f>
        <v/>
      </c>
      <c r="B36" s="36">
        <f>'SIZE SPEC'!C39</f>
        <v>0</v>
      </c>
      <c r="C36" s="16" t="str">
        <f>'SIZE SPEC'!Q39</f>
        <v>0</v>
      </c>
      <c r="D36" s="14"/>
      <c r="E36" s="1"/>
      <c r="F36" s="43">
        <f t="shared" si="0"/>
        <v>0</v>
      </c>
      <c r="G36" s="86"/>
      <c r="H36" s="87">
        <f>SMS!L36</f>
        <v>0</v>
      </c>
      <c r="I36" s="37"/>
      <c r="J36" s="43">
        <f t="shared" si="1"/>
        <v>0</v>
      </c>
      <c r="K36" s="17"/>
      <c r="L36" s="44"/>
      <c r="M36" s="45">
        <f t="shared" si="2"/>
        <v>0</v>
      </c>
      <c r="N36" s="594">
        <f>SMS!N36</f>
        <v>0</v>
      </c>
      <c r="O36" s="595"/>
      <c r="P36" s="596"/>
      <c r="Q36" s="596"/>
    </row>
    <row r="37" spans="1:17" ht="20.100000000000001" customHeight="1">
      <c r="A37" s="131" t="str">
        <f>'SIZE SPEC'!A40</f>
        <v/>
      </c>
      <c r="B37" s="36">
        <f>'SIZE SPEC'!C40</f>
        <v>0</v>
      </c>
      <c r="C37" s="16" t="str">
        <f>'SIZE SPEC'!Q40</f>
        <v>0</v>
      </c>
      <c r="D37" s="14"/>
      <c r="E37" s="1"/>
      <c r="F37" s="43">
        <f t="shared" si="0"/>
        <v>0</v>
      </c>
      <c r="G37" s="86"/>
      <c r="H37" s="87">
        <f>SMS!L37</f>
        <v>0</v>
      </c>
      <c r="I37" s="37"/>
      <c r="J37" s="43">
        <f t="shared" si="1"/>
        <v>0</v>
      </c>
      <c r="K37" s="17"/>
      <c r="L37" s="44"/>
      <c r="M37" s="45">
        <f t="shared" si="2"/>
        <v>0</v>
      </c>
      <c r="N37" s="594">
        <f>SMS!N37</f>
        <v>0</v>
      </c>
      <c r="O37" s="595"/>
      <c r="P37" s="596"/>
      <c r="Q37" s="596"/>
    </row>
    <row r="38" spans="1:17" ht="20.100000000000001" customHeight="1">
      <c r="A38" s="131" t="str">
        <f>'SIZE SPEC'!A41</f>
        <v/>
      </c>
      <c r="B38" s="36">
        <f>'SIZE SPEC'!C41</f>
        <v>0</v>
      </c>
      <c r="C38" s="16" t="str">
        <f>'SIZE SPEC'!Q41</f>
        <v>0</v>
      </c>
      <c r="D38" s="14"/>
      <c r="E38" s="1"/>
      <c r="F38" s="43">
        <f t="shared" si="0"/>
        <v>0</v>
      </c>
      <c r="G38" s="86"/>
      <c r="H38" s="87">
        <f>SMS!L38</f>
        <v>0</v>
      </c>
      <c r="I38" s="37"/>
      <c r="J38" s="43">
        <f t="shared" si="1"/>
        <v>0</v>
      </c>
      <c r="K38" s="17"/>
      <c r="L38" s="44"/>
      <c r="M38" s="45">
        <f t="shared" si="2"/>
        <v>0</v>
      </c>
      <c r="N38" s="594">
        <f>SMS!N38</f>
        <v>0</v>
      </c>
      <c r="O38" s="595"/>
      <c r="P38" s="596"/>
      <c r="Q38" s="596"/>
    </row>
    <row r="39" spans="1:17" ht="20.100000000000001" customHeight="1">
      <c r="A39" s="131" t="str">
        <f>'SIZE SPEC'!A42</f>
        <v>AD1</v>
      </c>
      <c r="B39" s="36" t="str">
        <f>'SIZE SPEC'!C42</f>
        <v>GREY FOR YOUR ADDED MEASUREMENTS - YOU CODE SHOULD BE AD FOR ADDITIONAL</v>
      </c>
      <c r="C39" s="16" t="str">
        <f>'SIZE SPEC'!Q42</f>
        <v>0</v>
      </c>
      <c r="D39" s="14"/>
      <c r="E39" s="1"/>
      <c r="F39" s="43">
        <f t="shared" si="0"/>
        <v>0</v>
      </c>
      <c r="G39" s="86"/>
      <c r="H39" s="87">
        <f>SMS!L39</f>
        <v>0</v>
      </c>
      <c r="I39" s="37"/>
      <c r="J39" s="43">
        <f t="shared" si="1"/>
        <v>0</v>
      </c>
      <c r="K39" s="17"/>
      <c r="L39" s="44"/>
      <c r="M39" s="45">
        <f t="shared" si="2"/>
        <v>0</v>
      </c>
      <c r="N39" s="594">
        <f>SMS!N39</f>
        <v>0</v>
      </c>
      <c r="O39" s="595"/>
      <c r="P39" s="596"/>
      <c r="Q39" s="596"/>
    </row>
    <row r="40" spans="1:17" ht="20.100000000000001" customHeight="1">
      <c r="A40" s="131" t="str">
        <f>'SIZE SPEC'!A43</f>
        <v>AD2</v>
      </c>
      <c r="B40" s="36">
        <f>'SIZE SPEC'!C43</f>
        <v>0</v>
      </c>
      <c r="C40" s="16" t="str">
        <f>'SIZE SPEC'!Q43</f>
        <v>0</v>
      </c>
      <c r="D40" s="14"/>
      <c r="E40" s="1"/>
      <c r="F40" s="43">
        <f t="shared" si="0"/>
        <v>0</v>
      </c>
      <c r="G40" s="86"/>
      <c r="H40" s="87">
        <f>SMS!L40</f>
        <v>0</v>
      </c>
      <c r="I40" s="37"/>
      <c r="J40" s="43">
        <f t="shared" si="1"/>
        <v>0</v>
      </c>
      <c r="K40" s="17"/>
      <c r="L40" s="44"/>
      <c r="M40" s="45">
        <f t="shared" si="2"/>
        <v>0</v>
      </c>
      <c r="N40" s="594">
        <f>SMS!N40</f>
        <v>0</v>
      </c>
      <c r="O40" s="595"/>
      <c r="P40" s="596"/>
      <c r="Q40" s="596"/>
    </row>
    <row r="41" spans="1:17" ht="20.100000000000001" customHeight="1">
      <c r="A41" s="131" t="str">
        <f>'SIZE SPEC'!A44</f>
        <v>AD3</v>
      </c>
      <c r="B41" s="36">
        <f>'SIZE SPEC'!C44</f>
        <v>0</v>
      </c>
      <c r="C41" s="16" t="str">
        <f>'SIZE SPEC'!Q44</f>
        <v>0</v>
      </c>
      <c r="D41" s="14"/>
      <c r="E41" s="1"/>
      <c r="F41" s="43">
        <f t="shared" si="0"/>
        <v>0</v>
      </c>
      <c r="G41" s="86"/>
      <c r="H41" s="87">
        <f>SMS!L41</f>
        <v>0</v>
      </c>
      <c r="I41" s="37"/>
      <c r="J41" s="43">
        <f t="shared" si="1"/>
        <v>0</v>
      </c>
      <c r="K41" s="17"/>
      <c r="L41" s="44"/>
      <c r="M41" s="45">
        <f t="shared" si="2"/>
        <v>0</v>
      </c>
      <c r="N41" s="594">
        <f>SMS!N41</f>
        <v>0</v>
      </c>
      <c r="O41" s="595"/>
      <c r="P41" s="596"/>
      <c r="Q41" s="596"/>
    </row>
    <row r="42" spans="1:17" ht="20.100000000000001" customHeight="1">
      <c r="A42" s="131" t="str">
        <f>'SIZE SPEC'!A45</f>
        <v>AD4</v>
      </c>
      <c r="B42" s="36">
        <f>'SIZE SPEC'!C45</f>
        <v>0</v>
      </c>
      <c r="C42" s="16" t="str">
        <f>'SIZE SPEC'!Q45</f>
        <v>0</v>
      </c>
      <c r="D42" s="14"/>
      <c r="E42" s="1"/>
      <c r="F42" s="43">
        <f t="shared" si="0"/>
        <v>0</v>
      </c>
      <c r="G42" s="86"/>
      <c r="H42" s="87">
        <f>SMS!L42</f>
        <v>0</v>
      </c>
      <c r="I42" s="37"/>
      <c r="J42" s="43">
        <f t="shared" si="1"/>
        <v>0</v>
      </c>
      <c r="K42" s="17"/>
      <c r="L42" s="44"/>
      <c r="M42" s="45">
        <f t="shared" si="2"/>
        <v>0</v>
      </c>
      <c r="N42" s="594">
        <f>SMS!N42</f>
        <v>0</v>
      </c>
      <c r="O42" s="595"/>
      <c r="P42" s="596"/>
      <c r="Q42" s="596"/>
    </row>
    <row r="43" spans="1:17" ht="20.100000000000001" customHeight="1">
      <c r="A43" s="131" t="str">
        <f>'SIZE SPEC'!A46</f>
        <v>AD5</v>
      </c>
      <c r="B43" s="36">
        <f>'SIZE SPEC'!C46</f>
        <v>0</v>
      </c>
      <c r="C43" s="16" t="str">
        <f>'SIZE SPEC'!Q46</f>
        <v>0</v>
      </c>
      <c r="D43" s="14"/>
      <c r="E43" s="1"/>
      <c r="F43" s="43">
        <f t="shared" si="0"/>
        <v>0</v>
      </c>
      <c r="G43" s="86"/>
      <c r="H43" s="87">
        <f>SMS!L43</f>
        <v>0</v>
      </c>
      <c r="I43" s="37"/>
      <c r="J43" s="43">
        <f t="shared" si="1"/>
        <v>0</v>
      </c>
      <c r="K43" s="17"/>
      <c r="L43" s="44"/>
      <c r="M43" s="45">
        <f t="shared" si="2"/>
        <v>0</v>
      </c>
      <c r="N43" s="594">
        <f>SMS!N43</f>
        <v>0</v>
      </c>
      <c r="O43" s="595"/>
      <c r="P43" s="596"/>
      <c r="Q43" s="596"/>
    </row>
    <row r="44" spans="1:17" ht="20.100000000000001" customHeight="1">
      <c r="A44" s="131" t="str">
        <f>'SIZE SPEC'!A47</f>
        <v>AD6</v>
      </c>
      <c r="B44" s="36">
        <f>'SIZE SPEC'!C47</f>
        <v>0</v>
      </c>
      <c r="C44" s="16" t="str">
        <f>'SIZE SPEC'!Q47</f>
        <v>0</v>
      </c>
      <c r="D44" s="14"/>
      <c r="E44" s="1"/>
      <c r="F44" s="43">
        <f t="shared" si="0"/>
        <v>0</v>
      </c>
      <c r="G44" s="86"/>
      <c r="H44" s="87">
        <f>SMS!L44</f>
        <v>0</v>
      </c>
      <c r="I44" s="37"/>
      <c r="J44" s="43">
        <f t="shared" si="1"/>
        <v>0</v>
      </c>
      <c r="K44" s="17"/>
      <c r="L44" s="44"/>
      <c r="M44" s="45">
        <f t="shared" si="2"/>
        <v>0</v>
      </c>
      <c r="N44" s="594">
        <f>SMS!N44</f>
        <v>0</v>
      </c>
      <c r="O44" s="595"/>
      <c r="P44" s="596"/>
      <c r="Q44" s="596"/>
    </row>
    <row r="45" spans="1:17" ht="20.100000000000001" customHeight="1">
      <c r="A45" s="131" t="str">
        <f>'SIZE SPEC'!A48</f>
        <v>AD7</v>
      </c>
      <c r="B45" s="36">
        <f>'SIZE SPEC'!C48</f>
        <v>0</v>
      </c>
      <c r="C45" s="16" t="str">
        <f>'SIZE SPEC'!Q48</f>
        <v>0</v>
      </c>
      <c r="D45" s="14"/>
      <c r="E45" s="1"/>
      <c r="F45" s="43">
        <f t="shared" si="0"/>
        <v>0</v>
      </c>
      <c r="G45" s="86"/>
      <c r="H45" s="87">
        <f>SMS!L45</f>
        <v>0</v>
      </c>
      <c r="I45" s="37"/>
      <c r="J45" s="43">
        <f t="shared" si="1"/>
        <v>0</v>
      </c>
      <c r="K45" s="17"/>
      <c r="L45" s="44"/>
      <c r="M45" s="45">
        <f t="shared" si="2"/>
        <v>0</v>
      </c>
      <c r="N45" s="594">
        <f>SMS!N45</f>
        <v>0</v>
      </c>
      <c r="O45" s="595"/>
      <c r="P45" s="596"/>
      <c r="Q45" s="596"/>
    </row>
    <row r="46" spans="1:17" ht="20.100000000000001" customHeight="1">
      <c r="A46" s="131" t="str">
        <f>'SIZE SPEC'!A49</f>
        <v>AD8</v>
      </c>
      <c r="B46" s="36">
        <f>'SIZE SPEC'!C49</f>
        <v>0</v>
      </c>
      <c r="C46" s="16" t="str">
        <f>'SIZE SPEC'!Q49</f>
        <v>0</v>
      </c>
      <c r="D46" s="14"/>
      <c r="E46" s="1"/>
      <c r="F46" s="43">
        <f t="shared" si="0"/>
        <v>0</v>
      </c>
      <c r="G46" s="86"/>
      <c r="H46" s="87">
        <f>SMS!L46</f>
        <v>0</v>
      </c>
      <c r="I46" s="37"/>
      <c r="J46" s="43">
        <f t="shared" si="1"/>
        <v>0</v>
      </c>
      <c r="K46" s="17"/>
      <c r="L46" s="44"/>
      <c r="M46" s="45">
        <f t="shared" si="2"/>
        <v>0</v>
      </c>
      <c r="N46" s="594">
        <f>SMS!N46</f>
        <v>0</v>
      </c>
      <c r="O46" s="595"/>
      <c r="P46" s="596"/>
      <c r="Q46" s="596"/>
    </row>
    <row r="47" spans="1:17" ht="20.100000000000001" customHeight="1">
      <c r="A47" s="131" t="str">
        <f>'SIZE SPEC'!A50</f>
        <v>AD9</v>
      </c>
      <c r="B47" s="36">
        <f>'SIZE SPEC'!C50</f>
        <v>0</v>
      </c>
      <c r="C47" s="16" t="str">
        <f>'SIZE SPEC'!Q50</f>
        <v>0</v>
      </c>
      <c r="D47" s="14"/>
      <c r="E47" s="1"/>
      <c r="F47" s="43">
        <f t="shared" si="0"/>
        <v>0</v>
      </c>
      <c r="G47" s="86"/>
      <c r="H47" s="87">
        <f>SMS!L47</f>
        <v>0</v>
      </c>
      <c r="I47" s="37"/>
      <c r="J47" s="43">
        <f t="shared" si="1"/>
        <v>0</v>
      </c>
      <c r="K47" s="17"/>
      <c r="L47" s="44"/>
      <c r="M47" s="45">
        <f t="shared" si="2"/>
        <v>0</v>
      </c>
      <c r="N47" s="594">
        <f>SMS!N47</f>
        <v>0</v>
      </c>
      <c r="O47" s="595"/>
      <c r="P47" s="596"/>
      <c r="Q47" s="596"/>
    </row>
    <row r="48" spans="1:17" ht="20.100000000000001" customHeight="1">
      <c r="A48" s="131" t="str">
        <f>'SIZE SPEC'!A51</f>
        <v>AD10</v>
      </c>
      <c r="B48" s="36">
        <f>'SIZE SPEC'!C51</f>
        <v>0</v>
      </c>
      <c r="C48" s="16" t="str">
        <f>'SIZE SPEC'!Q51</f>
        <v>0</v>
      </c>
      <c r="D48" s="14"/>
      <c r="E48" s="1"/>
      <c r="F48" s="43">
        <f t="shared" si="0"/>
        <v>0</v>
      </c>
      <c r="G48" s="86"/>
      <c r="H48" s="87">
        <f>SMS!L48</f>
        <v>0</v>
      </c>
      <c r="I48" s="37"/>
      <c r="J48" s="43">
        <f t="shared" si="1"/>
        <v>0</v>
      </c>
      <c r="K48" s="17"/>
      <c r="L48" s="44"/>
      <c r="M48" s="45">
        <f t="shared" si="2"/>
        <v>0</v>
      </c>
      <c r="N48" s="594">
        <f>SMS!N48</f>
        <v>0</v>
      </c>
      <c r="O48" s="595"/>
      <c r="P48" s="596"/>
      <c r="Q48" s="596"/>
    </row>
    <row r="49" spans="1:17" ht="20.100000000000001" customHeight="1">
      <c r="A49" s="131" t="str">
        <f>'SIZE SPEC'!A52</f>
        <v>AD11</v>
      </c>
      <c r="B49" s="36">
        <f>'SIZE SPEC'!C52</f>
        <v>0</v>
      </c>
      <c r="C49" s="16" t="str">
        <f>'SIZE SPEC'!Q52</f>
        <v>0</v>
      </c>
      <c r="D49" s="14"/>
      <c r="E49" s="1"/>
      <c r="F49" s="43">
        <f t="shared" si="0"/>
        <v>0</v>
      </c>
      <c r="G49" s="86"/>
      <c r="H49" s="87">
        <f>SMS!L49</f>
        <v>0</v>
      </c>
      <c r="I49" s="37"/>
      <c r="J49" s="43">
        <f t="shared" si="1"/>
        <v>0</v>
      </c>
      <c r="K49" s="17"/>
      <c r="L49" s="44"/>
      <c r="M49" s="45">
        <f t="shared" si="2"/>
        <v>0</v>
      </c>
      <c r="N49" s="594">
        <f>SMS!N49</f>
        <v>0</v>
      </c>
      <c r="O49" s="595"/>
      <c r="P49" s="596"/>
      <c r="Q49" s="596"/>
    </row>
    <row r="50" spans="1:17" ht="20.100000000000001" customHeight="1">
      <c r="A50" s="131" t="str">
        <f>'SIZE SPEC'!A53</f>
        <v>AD12</v>
      </c>
      <c r="B50" s="36">
        <f>'SIZE SPEC'!C53</f>
        <v>0</v>
      </c>
      <c r="C50" s="16" t="str">
        <f>'SIZE SPEC'!Q53</f>
        <v>0</v>
      </c>
      <c r="D50" s="14"/>
      <c r="E50" s="1"/>
      <c r="F50" s="43">
        <f t="shared" si="0"/>
        <v>0</v>
      </c>
      <c r="G50" s="86"/>
      <c r="H50" s="87">
        <f>SMS!L50</f>
        <v>0</v>
      </c>
      <c r="I50" s="37"/>
      <c r="J50" s="43">
        <f t="shared" si="1"/>
        <v>0</v>
      </c>
      <c r="K50" s="17"/>
      <c r="L50" s="44"/>
      <c r="M50" s="45">
        <f t="shared" si="2"/>
        <v>0</v>
      </c>
      <c r="N50" s="594">
        <f>SMS!N50</f>
        <v>0</v>
      </c>
      <c r="O50" s="595"/>
      <c r="P50" s="596"/>
      <c r="Q50" s="596"/>
    </row>
    <row r="51" spans="1:17" ht="20.100000000000001" customHeight="1">
      <c r="A51" s="131" t="str">
        <f>'SIZE SPEC'!A54</f>
        <v>AD13</v>
      </c>
      <c r="B51" s="36">
        <f>'SIZE SPEC'!C54</f>
        <v>0</v>
      </c>
      <c r="C51" s="16" t="str">
        <f>'SIZE SPEC'!Q54</f>
        <v>0</v>
      </c>
      <c r="D51" s="14"/>
      <c r="E51" s="1"/>
      <c r="F51" s="43">
        <f t="shared" si="0"/>
        <v>0</v>
      </c>
      <c r="G51" s="86"/>
      <c r="H51" s="87">
        <f>SMS!L51</f>
        <v>0</v>
      </c>
      <c r="I51" s="37"/>
      <c r="J51" s="43">
        <f t="shared" si="1"/>
        <v>0</v>
      </c>
      <c r="K51" s="17"/>
      <c r="L51" s="44"/>
      <c r="M51" s="45">
        <f t="shared" si="2"/>
        <v>0</v>
      </c>
      <c r="N51" s="594">
        <f>SMS!N51</f>
        <v>0</v>
      </c>
      <c r="O51" s="595"/>
      <c r="P51" s="596"/>
      <c r="Q51" s="596"/>
    </row>
    <row r="52" spans="1:17" ht="20.100000000000001" customHeight="1">
      <c r="A52" s="131" t="str">
        <f>'SIZE SPEC'!A55</f>
        <v>AD14</v>
      </c>
      <c r="B52" s="36">
        <f>'SIZE SPEC'!C55</f>
        <v>0</v>
      </c>
      <c r="C52" s="16" t="str">
        <f>'SIZE SPEC'!Q55</f>
        <v>0</v>
      </c>
      <c r="D52" s="14"/>
      <c r="E52" s="1"/>
      <c r="F52" s="43">
        <f t="shared" si="0"/>
        <v>0</v>
      </c>
      <c r="G52" s="86"/>
      <c r="H52" s="87">
        <f>SMS!L52</f>
        <v>0</v>
      </c>
      <c r="I52" s="37"/>
      <c r="J52" s="43">
        <f t="shared" si="1"/>
        <v>0</v>
      </c>
      <c r="K52" s="17"/>
      <c r="L52" s="44"/>
      <c r="M52" s="45">
        <f t="shared" si="2"/>
        <v>0</v>
      </c>
      <c r="N52" s="594">
        <f>SMS!N52</f>
        <v>0</v>
      </c>
      <c r="O52" s="595"/>
      <c r="P52" s="596"/>
      <c r="Q52" s="596"/>
    </row>
    <row r="53" spans="1:17" ht="20.100000000000001" customHeight="1">
      <c r="A53" s="131" t="str">
        <f>'SIZE SPEC'!A56</f>
        <v>AD15</v>
      </c>
      <c r="B53" s="36">
        <f>'SIZE SPEC'!C56</f>
        <v>0</v>
      </c>
      <c r="C53" s="16" t="str">
        <f>'SIZE SPEC'!Q56</f>
        <v>0</v>
      </c>
      <c r="D53" s="14"/>
      <c r="E53" s="1"/>
      <c r="F53" s="43">
        <f t="shared" si="0"/>
        <v>0</v>
      </c>
      <c r="G53" s="86"/>
      <c r="H53" s="87">
        <f>SMS!L53</f>
        <v>0</v>
      </c>
      <c r="I53" s="37"/>
      <c r="J53" s="43">
        <f t="shared" si="1"/>
        <v>0</v>
      </c>
      <c r="K53" s="17"/>
      <c r="L53" s="44"/>
      <c r="M53" s="45">
        <f t="shared" si="2"/>
        <v>0</v>
      </c>
      <c r="N53" s="594">
        <f>SMS!N53</f>
        <v>0</v>
      </c>
      <c r="O53" s="595"/>
      <c r="P53" s="596"/>
      <c r="Q53" s="596"/>
    </row>
    <row r="54" spans="1:17" ht="20.100000000000001" customHeight="1">
      <c r="A54" s="131" t="str">
        <f>'SIZE SPEC'!A57</f>
        <v>AD16</v>
      </c>
      <c r="B54" s="36">
        <f>'SIZE SPEC'!C57</f>
        <v>0</v>
      </c>
      <c r="C54" s="16" t="str">
        <f>'SIZE SPEC'!Q57</f>
        <v>0</v>
      </c>
      <c r="D54" s="14"/>
      <c r="E54" s="1"/>
      <c r="F54" s="43">
        <f t="shared" si="0"/>
        <v>0</v>
      </c>
      <c r="G54" s="86"/>
      <c r="H54" s="87">
        <f>SMS!L54</f>
        <v>0</v>
      </c>
      <c r="I54" s="37"/>
      <c r="J54" s="43">
        <f t="shared" si="1"/>
        <v>0</v>
      </c>
      <c r="K54" s="17"/>
      <c r="L54" s="44"/>
      <c r="M54" s="45">
        <f t="shared" si="2"/>
        <v>0</v>
      </c>
      <c r="N54" s="594">
        <f>SMS!N54</f>
        <v>0</v>
      </c>
      <c r="O54" s="595"/>
      <c r="P54" s="596"/>
      <c r="Q54" s="596"/>
    </row>
    <row r="55" spans="1:17" ht="20.100000000000001" customHeight="1">
      <c r="A55" s="131" t="str">
        <f>'SIZE SPEC'!A58</f>
        <v>AD17</v>
      </c>
      <c r="B55" s="36">
        <f>'SIZE SPEC'!C58</f>
        <v>0</v>
      </c>
      <c r="C55" s="16" t="str">
        <f>'SIZE SPEC'!Q58</f>
        <v>0</v>
      </c>
      <c r="D55" s="14"/>
      <c r="E55" s="1"/>
      <c r="F55" s="43">
        <f t="shared" si="0"/>
        <v>0</v>
      </c>
      <c r="G55" s="86"/>
      <c r="H55" s="87">
        <f>SMS!L55</f>
        <v>0</v>
      </c>
      <c r="I55" s="37"/>
      <c r="J55" s="43">
        <f t="shared" si="1"/>
        <v>0</v>
      </c>
      <c r="K55" s="17"/>
      <c r="L55" s="44"/>
      <c r="M55" s="45">
        <f t="shared" si="2"/>
        <v>0</v>
      </c>
      <c r="N55" s="594">
        <f>SMS!N55</f>
        <v>0</v>
      </c>
      <c r="O55" s="595"/>
      <c r="P55" s="596"/>
      <c r="Q55" s="596"/>
    </row>
    <row r="56" spans="1:17" ht="20.100000000000001" customHeight="1">
      <c r="A56" s="131" t="str">
        <f>'SIZE SPEC'!A59</f>
        <v>AD18</v>
      </c>
      <c r="B56" s="36">
        <f>'SIZE SPEC'!C59</f>
        <v>0</v>
      </c>
      <c r="C56" s="16" t="str">
        <f>'SIZE SPEC'!Q59</f>
        <v>0</v>
      </c>
      <c r="D56" s="14"/>
      <c r="E56" s="1"/>
      <c r="F56" s="43">
        <f t="shared" si="0"/>
        <v>0</v>
      </c>
      <c r="G56" s="86"/>
      <c r="H56" s="87">
        <f>SMS!L56</f>
        <v>0</v>
      </c>
      <c r="I56" s="37"/>
      <c r="J56" s="43">
        <f t="shared" si="1"/>
        <v>0</v>
      </c>
      <c r="K56" s="17"/>
      <c r="L56" s="44"/>
      <c r="M56" s="45">
        <f t="shared" si="2"/>
        <v>0</v>
      </c>
      <c r="N56" s="594">
        <f>SMS!N56</f>
        <v>0</v>
      </c>
      <c r="O56" s="595"/>
      <c r="P56" s="596"/>
      <c r="Q56" s="596"/>
    </row>
    <row r="57" spans="1:17" ht="20.100000000000001" customHeight="1">
      <c r="A57" s="131" t="str">
        <f>'SIZE SPEC'!A60</f>
        <v>AD19</v>
      </c>
      <c r="B57" s="36">
        <f>'SIZE SPEC'!C60</f>
        <v>0</v>
      </c>
      <c r="C57" s="16" t="str">
        <f>'SIZE SPEC'!Q60</f>
        <v>0</v>
      </c>
      <c r="D57" s="14"/>
      <c r="E57" s="1"/>
      <c r="F57" s="43">
        <f t="shared" si="0"/>
        <v>0</v>
      </c>
      <c r="G57" s="86"/>
      <c r="H57" s="87">
        <f>SMS!L57</f>
        <v>0</v>
      </c>
      <c r="I57" s="37"/>
      <c r="J57" s="43">
        <f t="shared" si="1"/>
        <v>0</v>
      </c>
      <c r="K57" s="17"/>
      <c r="L57" s="44"/>
      <c r="M57" s="45">
        <f t="shared" si="2"/>
        <v>0</v>
      </c>
      <c r="N57" s="594">
        <f>SMS!N57</f>
        <v>0</v>
      </c>
      <c r="O57" s="595"/>
      <c r="P57" s="596"/>
      <c r="Q57" s="596"/>
    </row>
    <row r="58" spans="1:17" ht="20.100000000000001" customHeight="1">
      <c r="A58" s="131" t="str">
        <f>'SIZE SPEC'!A61</f>
        <v>AD20</v>
      </c>
      <c r="B58" s="36">
        <f>'SIZE SPEC'!C61</f>
        <v>0</v>
      </c>
      <c r="C58" s="16" t="str">
        <f>'SIZE SPEC'!Q61</f>
        <v>0</v>
      </c>
      <c r="D58" s="14"/>
      <c r="E58" s="1"/>
      <c r="F58" s="43">
        <f t="shared" si="0"/>
        <v>0</v>
      </c>
      <c r="G58" s="86"/>
      <c r="H58" s="87">
        <f>SMS!L58</f>
        <v>0</v>
      </c>
      <c r="I58" s="37"/>
      <c r="J58" s="43">
        <f t="shared" si="1"/>
        <v>0</v>
      </c>
      <c r="K58" s="17"/>
      <c r="L58" s="44"/>
      <c r="M58" s="45">
        <f t="shared" si="2"/>
        <v>0</v>
      </c>
      <c r="N58" s="594">
        <f>SMS!N58</f>
        <v>0</v>
      </c>
      <c r="O58" s="595"/>
      <c r="P58" s="596"/>
      <c r="Q58" s="596"/>
    </row>
    <row r="59" spans="1:17" ht="20.100000000000001" customHeight="1">
      <c r="A59" s="131" t="str">
        <f>'SIZE SPEC'!A62</f>
        <v>AD21</v>
      </c>
      <c r="B59" s="36">
        <f>'SIZE SPEC'!C62</f>
        <v>0</v>
      </c>
      <c r="C59" s="16" t="str">
        <f>'SIZE SPEC'!Q62</f>
        <v>0</v>
      </c>
      <c r="D59" s="14"/>
      <c r="E59" s="1"/>
      <c r="F59" s="43">
        <f t="shared" si="0"/>
        <v>0</v>
      </c>
      <c r="G59" s="86"/>
      <c r="H59" s="87">
        <f>SMS!L59</f>
        <v>0</v>
      </c>
      <c r="I59" s="37"/>
      <c r="J59" s="43">
        <f t="shared" si="1"/>
        <v>0</v>
      </c>
      <c r="K59" s="17"/>
      <c r="L59" s="44"/>
      <c r="M59" s="45">
        <f t="shared" si="2"/>
        <v>0</v>
      </c>
      <c r="N59" s="594">
        <f>SMS!N59</f>
        <v>0</v>
      </c>
      <c r="O59" s="595"/>
      <c r="P59" s="596"/>
      <c r="Q59" s="596"/>
    </row>
    <row r="60" spans="1:17" ht="20.100000000000001" customHeight="1" thickBot="1">
      <c r="A60" s="131" t="str">
        <f>'SIZE SPEC'!A63</f>
        <v>AD22</v>
      </c>
      <c r="B60" s="36">
        <f>'SIZE SPEC'!C63</f>
        <v>0</v>
      </c>
      <c r="C60" s="16" t="str">
        <f>'SIZE SPEC'!Q63</f>
        <v>0</v>
      </c>
      <c r="D60" s="14"/>
      <c r="E60" s="1"/>
      <c r="F60" s="43">
        <f t="shared" si="0"/>
        <v>0</v>
      </c>
      <c r="G60" s="86"/>
      <c r="H60" s="87">
        <f>SMS!L60</f>
        <v>0</v>
      </c>
      <c r="I60" s="37"/>
      <c r="J60" s="43">
        <f t="shared" si="1"/>
        <v>0</v>
      </c>
      <c r="K60" s="17"/>
      <c r="L60" s="44"/>
      <c r="M60" s="45">
        <f t="shared" si="2"/>
        <v>0</v>
      </c>
      <c r="N60" s="628">
        <f>SMS!N60</f>
        <v>0</v>
      </c>
      <c r="O60" s="629"/>
      <c r="P60" s="596"/>
      <c r="Q60" s="596"/>
    </row>
    <row r="61" spans="1:17" ht="20.100000000000001" customHeight="1">
      <c r="A61" s="439" t="s">
        <v>110</v>
      </c>
      <c r="B61" s="440"/>
      <c r="C61" s="440"/>
      <c r="D61" s="440"/>
      <c r="E61" s="440"/>
      <c r="F61" s="440"/>
      <c r="G61" s="440"/>
      <c r="H61" s="440"/>
      <c r="I61" s="440"/>
      <c r="J61" s="440"/>
      <c r="K61" s="440"/>
      <c r="L61" s="440"/>
      <c r="M61" s="440"/>
      <c r="N61" s="440"/>
      <c r="O61" s="440"/>
      <c r="P61" s="440"/>
      <c r="Q61" s="440"/>
    </row>
    <row r="62" spans="1:17" ht="20.100000000000001" customHeight="1">
      <c r="A62" s="600" t="s">
        <v>84</v>
      </c>
      <c r="B62" s="601"/>
      <c r="C62" s="601"/>
      <c r="D62" s="601"/>
      <c r="E62" s="601"/>
      <c r="F62" s="601"/>
      <c r="G62" s="601"/>
      <c r="H62" s="601"/>
      <c r="I62" s="601"/>
      <c r="J62" s="601"/>
      <c r="K62" s="601"/>
      <c r="L62" s="601"/>
      <c r="M62" s="601"/>
      <c r="N62" s="601"/>
      <c r="O62" s="601"/>
      <c r="P62" s="601"/>
      <c r="Q62" s="601"/>
    </row>
    <row r="63" spans="1:17" ht="20.100000000000001" customHeight="1">
      <c r="A63" s="602" t="s">
        <v>85</v>
      </c>
      <c r="B63" s="603"/>
      <c r="C63" s="603"/>
      <c r="D63" s="603"/>
      <c r="E63" s="603"/>
      <c r="F63" s="603"/>
      <c r="G63" s="603"/>
      <c r="H63" s="603"/>
      <c r="I63" s="603"/>
      <c r="J63" s="603"/>
      <c r="K63" s="603"/>
      <c r="L63" s="603"/>
      <c r="M63" s="603"/>
      <c r="N63" s="603"/>
      <c r="O63" s="603"/>
      <c r="P63" s="603"/>
      <c r="Q63" s="603"/>
    </row>
    <row r="64" spans="1:17" ht="20.100000000000001" customHeight="1">
      <c r="A64" s="604" t="s">
        <v>86</v>
      </c>
      <c r="B64" s="605"/>
      <c r="C64" s="605"/>
      <c r="D64" s="605"/>
      <c r="E64" s="605"/>
      <c r="F64" s="605"/>
      <c r="G64" s="605"/>
      <c r="H64" s="605"/>
      <c r="I64" s="605"/>
      <c r="J64" s="605"/>
      <c r="K64" s="605"/>
      <c r="L64" s="605"/>
      <c r="M64" s="605"/>
      <c r="N64" s="605"/>
      <c r="O64" s="605"/>
      <c r="P64" s="605"/>
      <c r="Q64" s="605"/>
    </row>
    <row r="65" spans="1:17" ht="20.100000000000001" customHeight="1" thickBot="1">
      <c r="A65" s="591" t="s">
        <v>87</v>
      </c>
      <c r="B65" s="592"/>
      <c r="C65" s="592"/>
      <c r="D65" s="592"/>
      <c r="E65" s="592"/>
      <c r="F65" s="592"/>
      <c r="G65" s="592"/>
      <c r="H65" s="592"/>
      <c r="I65" s="592"/>
      <c r="J65" s="592"/>
      <c r="K65" s="592"/>
      <c r="L65" s="592"/>
      <c r="M65" s="592"/>
      <c r="N65" s="592"/>
      <c r="O65" s="592"/>
      <c r="P65" s="592"/>
      <c r="Q65" s="592"/>
    </row>
    <row r="66" spans="1:17">
      <c r="A66" s="485" t="s">
        <v>101</v>
      </c>
      <c r="B66" s="486"/>
      <c r="C66" s="486"/>
      <c r="D66" s="486"/>
      <c r="E66" s="486"/>
      <c r="F66" s="486"/>
      <c r="G66" s="486"/>
      <c r="H66" s="486"/>
      <c r="I66" s="486"/>
      <c r="J66" s="486"/>
      <c r="K66" s="486"/>
      <c r="L66" s="486"/>
      <c r="M66" s="486"/>
      <c r="N66" s="486"/>
      <c r="O66" s="486"/>
      <c r="P66" s="486"/>
      <c r="Q66" s="486"/>
    </row>
    <row r="67" spans="1:17" ht="15.75" thickBot="1">
      <c r="A67" s="488"/>
      <c r="B67" s="489"/>
      <c r="C67" s="489"/>
      <c r="D67" s="489"/>
      <c r="E67" s="489"/>
      <c r="F67" s="489"/>
      <c r="G67" s="489"/>
      <c r="H67" s="489"/>
      <c r="I67" s="489"/>
      <c r="J67" s="489"/>
      <c r="K67" s="489"/>
      <c r="L67" s="489"/>
      <c r="M67" s="489"/>
      <c r="N67" s="489"/>
      <c r="O67" s="489"/>
      <c r="P67" s="489"/>
      <c r="Q67" s="489"/>
    </row>
    <row r="68" spans="1:17" ht="15.95" customHeight="1">
      <c r="A68" s="590" t="s">
        <v>89</v>
      </c>
      <c r="B68" s="478"/>
      <c r="C68" s="478"/>
      <c r="D68" s="478"/>
      <c r="E68" s="478"/>
      <c r="F68" s="478"/>
      <c r="G68" s="478"/>
      <c r="H68" s="478"/>
      <c r="I68" s="478"/>
      <c r="J68" s="478"/>
      <c r="K68" s="478"/>
      <c r="L68" s="478"/>
      <c r="M68" s="478"/>
      <c r="N68" s="478"/>
      <c r="O68" s="478"/>
      <c r="P68" s="478"/>
      <c r="Q68" s="478"/>
    </row>
    <row r="69" spans="1:17" ht="15.95" customHeight="1">
      <c r="A69" s="145">
        <f>SMS!A108</f>
        <v>1</v>
      </c>
      <c r="B69" s="401">
        <f>SMS!B108</f>
        <v>0</v>
      </c>
      <c r="C69" s="402"/>
      <c r="D69" s="402"/>
      <c r="E69" s="402"/>
      <c r="F69" s="402"/>
      <c r="G69" s="402"/>
      <c r="H69" s="402"/>
      <c r="I69" s="402"/>
      <c r="J69" s="402"/>
      <c r="K69" s="402"/>
      <c r="L69" s="402"/>
      <c r="M69" s="402"/>
      <c r="N69" s="402"/>
      <c r="O69" s="402"/>
      <c r="P69" s="402"/>
      <c r="Q69" s="402"/>
    </row>
    <row r="70" spans="1:17" ht="15.95" customHeight="1">
      <c r="A70" s="145">
        <f>SMS!A109</f>
        <v>2</v>
      </c>
      <c r="B70" s="401">
        <f>SMS!B109</f>
        <v>0</v>
      </c>
      <c r="C70" s="402"/>
      <c r="D70" s="402"/>
      <c r="E70" s="402"/>
      <c r="F70" s="402"/>
      <c r="G70" s="402"/>
      <c r="H70" s="402"/>
      <c r="I70" s="402"/>
      <c r="J70" s="402"/>
      <c r="K70" s="402"/>
      <c r="L70" s="402"/>
      <c r="M70" s="402"/>
      <c r="N70" s="402"/>
      <c r="O70" s="402"/>
      <c r="P70" s="402"/>
      <c r="Q70" s="402"/>
    </row>
    <row r="71" spans="1:17" ht="15.95" customHeight="1">
      <c r="A71" s="145">
        <f>SMS!A110</f>
        <v>3</v>
      </c>
      <c r="B71" s="401">
        <f>SMS!B110</f>
        <v>0</v>
      </c>
      <c r="C71" s="402"/>
      <c r="D71" s="402"/>
      <c r="E71" s="402"/>
      <c r="F71" s="402"/>
      <c r="G71" s="402"/>
      <c r="H71" s="402"/>
      <c r="I71" s="402"/>
      <c r="J71" s="402"/>
      <c r="K71" s="402"/>
      <c r="L71" s="402"/>
      <c r="M71" s="402"/>
      <c r="N71" s="402"/>
      <c r="O71" s="402"/>
      <c r="P71" s="402"/>
      <c r="Q71" s="402"/>
    </row>
    <row r="72" spans="1:17" ht="15.95" customHeight="1">
      <c r="A72" s="145">
        <f>SMS!A111</f>
        <v>4</v>
      </c>
      <c r="B72" s="401">
        <f>SMS!B111</f>
        <v>0</v>
      </c>
      <c r="C72" s="402"/>
      <c r="D72" s="402"/>
      <c r="E72" s="402"/>
      <c r="F72" s="402"/>
      <c r="G72" s="402"/>
      <c r="H72" s="402"/>
      <c r="I72" s="402"/>
      <c r="J72" s="402"/>
      <c r="K72" s="402"/>
      <c r="L72" s="402"/>
      <c r="M72" s="402"/>
      <c r="N72" s="402"/>
      <c r="O72" s="402"/>
      <c r="P72" s="402"/>
      <c r="Q72" s="402"/>
    </row>
    <row r="73" spans="1:17" ht="15.95" customHeight="1">
      <c r="A73" s="145">
        <f>SMS!A112</f>
        <v>5</v>
      </c>
      <c r="B73" s="401">
        <f>SMS!B112</f>
        <v>0</v>
      </c>
      <c r="C73" s="402"/>
      <c r="D73" s="402"/>
      <c r="E73" s="402"/>
      <c r="F73" s="402"/>
      <c r="G73" s="402"/>
      <c r="H73" s="402"/>
      <c r="I73" s="402"/>
      <c r="J73" s="402"/>
      <c r="K73" s="402"/>
      <c r="L73" s="402"/>
      <c r="M73" s="402"/>
      <c r="N73" s="402"/>
      <c r="O73" s="402"/>
      <c r="P73" s="402"/>
      <c r="Q73" s="402"/>
    </row>
    <row r="74" spans="1:17" ht="15.95" customHeight="1">
      <c r="A74" s="145">
        <f>SMS!A113</f>
        <v>6</v>
      </c>
      <c r="B74" s="401">
        <f>SMS!B113</f>
        <v>0</v>
      </c>
      <c r="C74" s="402"/>
      <c r="D74" s="402"/>
      <c r="E74" s="402"/>
      <c r="F74" s="402"/>
      <c r="G74" s="402"/>
      <c r="H74" s="402"/>
      <c r="I74" s="402"/>
      <c r="J74" s="402"/>
      <c r="K74" s="402"/>
      <c r="L74" s="402"/>
      <c r="M74" s="402"/>
      <c r="N74" s="402"/>
      <c r="O74" s="402"/>
      <c r="P74" s="402"/>
      <c r="Q74" s="402"/>
    </row>
    <row r="75" spans="1:17" ht="15.95" customHeight="1">
      <c r="A75" s="145">
        <f>SMS!A114</f>
        <v>7</v>
      </c>
      <c r="B75" s="401">
        <f>SMS!B114</f>
        <v>0</v>
      </c>
      <c r="C75" s="402"/>
      <c r="D75" s="402"/>
      <c r="E75" s="402"/>
      <c r="F75" s="402"/>
      <c r="G75" s="402"/>
      <c r="H75" s="402"/>
      <c r="I75" s="402"/>
      <c r="J75" s="402"/>
      <c r="K75" s="402"/>
      <c r="L75" s="402"/>
      <c r="M75" s="402"/>
      <c r="N75" s="402"/>
      <c r="O75" s="402"/>
      <c r="P75" s="402"/>
      <c r="Q75" s="402"/>
    </row>
    <row r="76" spans="1:17" ht="15.95" customHeight="1">
      <c r="A76" s="145">
        <f>SMS!A115</f>
        <v>8</v>
      </c>
      <c r="B76" s="401">
        <f>SMS!B115</f>
        <v>0</v>
      </c>
      <c r="C76" s="402"/>
      <c r="D76" s="402"/>
      <c r="E76" s="402"/>
      <c r="F76" s="402"/>
      <c r="G76" s="402"/>
      <c r="H76" s="402"/>
      <c r="I76" s="402"/>
      <c r="J76" s="402"/>
      <c r="K76" s="402"/>
      <c r="L76" s="402"/>
      <c r="M76" s="402"/>
      <c r="N76" s="402"/>
      <c r="O76" s="402"/>
      <c r="P76" s="402"/>
      <c r="Q76" s="402"/>
    </row>
    <row r="77" spans="1:17" ht="15.95" customHeight="1">
      <c r="A77" s="145">
        <f>SMS!A116</f>
        <v>9</v>
      </c>
      <c r="B77" s="401">
        <f>SMS!B116</f>
        <v>0</v>
      </c>
      <c r="C77" s="402"/>
      <c r="D77" s="402"/>
      <c r="E77" s="402"/>
      <c r="F77" s="402"/>
      <c r="G77" s="402"/>
      <c r="H77" s="402"/>
      <c r="I77" s="402"/>
      <c r="J77" s="402"/>
      <c r="K77" s="402"/>
      <c r="L77" s="402"/>
      <c r="M77" s="402"/>
      <c r="N77" s="402"/>
      <c r="O77" s="402"/>
      <c r="P77" s="402"/>
      <c r="Q77" s="402"/>
    </row>
    <row r="78" spans="1:17" ht="15.95" customHeight="1">
      <c r="A78" s="145">
        <f>SMS!A117</f>
        <v>10</v>
      </c>
      <c r="B78" s="401">
        <f>SMS!B117</f>
        <v>0</v>
      </c>
      <c r="C78" s="402"/>
      <c r="D78" s="402"/>
      <c r="E78" s="402"/>
      <c r="F78" s="402"/>
      <c r="G78" s="402"/>
      <c r="H78" s="402"/>
      <c r="I78" s="402"/>
      <c r="J78" s="402"/>
      <c r="K78" s="402"/>
      <c r="L78" s="402"/>
      <c r="M78" s="402"/>
      <c r="N78" s="402"/>
      <c r="O78" s="402"/>
      <c r="P78" s="402"/>
      <c r="Q78" s="402"/>
    </row>
    <row r="79" spans="1:17" ht="15.95" customHeight="1">
      <c r="A79" s="145">
        <f>SMS!A118</f>
        <v>11</v>
      </c>
      <c r="B79" s="401">
        <f>SMS!B118</f>
        <v>0</v>
      </c>
      <c r="C79" s="402"/>
      <c r="D79" s="402"/>
      <c r="E79" s="402"/>
      <c r="F79" s="402"/>
      <c r="G79" s="402"/>
      <c r="H79" s="402"/>
      <c r="I79" s="402"/>
      <c r="J79" s="402"/>
      <c r="K79" s="402"/>
      <c r="L79" s="402"/>
      <c r="M79" s="402"/>
      <c r="N79" s="402"/>
      <c r="O79" s="402"/>
      <c r="P79" s="402"/>
      <c r="Q79" s="402"/>
    </row>
    <row r="80" spans="1:17" ht="15.95" customHeight="1">
      <c r="A80" s="145">
        <f>SMS!A119</f>
        <v>12</v>
      </c>
      <c r="B80" s="401">
        <f>SMS!B119</f>
        <v>0</v>
      </c>
      <c r="C80" s="402"/>
      <c r="D80" s="402"/>
      <c r="E80" s="402"/>
      <c r="F80" s="402"/>
      <c r="G80" s="402"/>
      <c r="H80" s="402"/>
      <c r="I80" s="402"/>
      <c r="J80" s="402"/>
      <c r="K80" s="402"/>
      <c r="L80" s="402"/>
      <c r="M80" s="402"/>
      <c r="N80" s="402"/>
      <c r="O80" s="402"/>
      <c r="P80" s="402"/>
      <c r="Q80" s="402"/>
    </row>
    <row r="81" spans="1:17" ht="15.95" customHeight="1">
      <c r="A81" s="145">
        <f>SMS!A120</f>
        <v>13</v>
      </c>
      <c r="B81" s="401">
        <f>SMS!B120</f>
        <v>0</v>
      </c>
      <c r="C81" s="402"/>
      <c r="D81" s="402"/>
      <c r="E81" s="402"/>
      <c r="F81" s="402"/>
      <c r="G81" s="402"/>
      <c r="H81" s="402"/>
      <c r="I81" s="402"/>
      <c r="J81" s="402"/>
      <c r="K81" s="402"/>
      <c r="L81" s="402"/>
      <c r="M81" s="402"/>
      <c r="N81" s="402"/>
      <c r="O81" s="402"/>
      <c r="P81" s="402"/>
      <c r="Q81" s="402"/>
    </row>
    <row r="82" spans="1:17" ht="15.95" customHeight="1">
      <c r="A82" s="145">
        <f>SMS!A121</f>
        <v>14</v>
      </c>
      <c r="B82" s="401">
        <f>SMS!B121</f>
        <v>0</v>
      </c>
      <c r="C82" s="402"/>
      <c r="D82" s="402"/>
      <c r="E82" s="402"/>
      <c r="F82" s="402"/>
      <c r="G82" s="402"/>
      <c r="H82" s="402"/>
      <c r="I82" s="402"/>
      <c r="J82" s="402"/>
      <c r="K82" s="402"/>
      <c r="L82" s="402"/>
      <c r="M82" s="402"/>
      <c r="N82" s="402"/>
      <c r="O82" s="402"/>
      <c r="P82" s="402"/>
      <c r="Q82" s="402"/>
    </row>
    <row r="83" spans="1:17" ht="15.95" customHeight="1">
      <c r="A83" s="145">
        <f>SMS!A122</f>
        <v>15</v>
      </c>
      <c r="B83" s="401">
        <f>SMS!B122</f>
        <v>0</v>
      </c>
      <c r="C83" s="402"/>
      <c r="D83" s="402"/>
      <c r="E83" s="402"/>
      <c r="F83" s="402"/>
      <c r="G83" s="402"/>
      <c r="H83" s="402"/>
      <c r="I83" s="402"/>
      <c r="J83" s="402"/>
      <c r="K83" s="402"/>
      <c r="L83" s="402"/>
      <c r="M83" s="402"/>
      <c r="N83" s="402"/>
      <c r="O83" s="402"/>
      <c r="P83" s="402"/>
      <c r="Q83" s="402"/>
    </row>
    <row r="84" spans="1:17" ht="15.95" customHeight="1">
      <c r="A84" s="593" t="s">
        <v>92</v>
      </c>
      <c r="B84" s="475"/>
      <c r="C84" s="475"/>
      <c r="D84" s="475"/>
      <c r="E84" s="475"/>
      <c r="F84" s="475"/>
      <c r="G84" s="475"/>
      <c r="H84" s="475"/>
      <c r="I84" s="475"/>
      <c r="J84" s="475"/>
      <c r="K84" s="475"/>
      <c r="L84" s="475"/>
      <c r="M84" s="475"/>
      <c r="N84" s="475"/>
      <c r="O84" s="475"/>
      <c r="P84" s="475"/>
      <c r="Q84" s="475"/>
    </row>
    <row r="85" spans="1:17" ht="15.95" customHeight="1">
      <c r="A85" s="145">
        <f>SMS!A125</f>
        <v>16</v>
      </c>
      <c r="B85" s="401">
        <f>SMS!B124</f>
        <v>0</v>
      </c>
      <c r="C85" s="402"/>
      <c r="D85" s="402"/>
      <c r="E85" s="402"/>
      <c r="F85" s="402"/>
      <c r="G85" s="402"/>
      <c r="H85" s="402"/>
      <c r="I85" s="402"/>
      <c r="J85" s="402"/>
      <c r="K85" s="402"/>
      <c r="L85" s="402"/>
      <c r="M85" s="402"/>
      <c r="N85" s="402"/>
      <c r="O85" s="402"/>
      <c r="P85" s="402"/>
      <c r="Q85" s="402"/>
    </row>
    <row r="86" spans="1:17" ht="15.95" customHeight="1">
      <c r="A86" s="145">
        <f>SMS!A126</f>
        <v>17</v>
      </c>
      <c r="B86" s="401">
        <f>SMS!B125</f>
        <v>0</v>
      </c>
      <c r="C86" s="402"/>
      <c r="D86" s="402"/>
      <c r="E86" s="402"/>
      <c r="F86" s="402"/>
      <c r="G86" s="402"/>
      <c r="H86" s="402"/>
      <c r="I86" s="402"/>
      <c r="J86" s="402"/>
      <c r="K86" s="402"/>
      <c r="L86" s="402"/>
      <c r="M86" s="402"/>
      <c r="N86" s="402"/>
      <c r="O86" s="402"/>
      <c r="P86" s="402"/>
      <c r="Q86" s="402"/>
    </row>
    <row r="87" spans="1:17" ht="15.95" customHeight="1">
      <c r="A87" s="145">
        <f>SMS!A127</f>
        <v>18</v>
      </c>
      <c r="B87" s="401">
        <f>SMS!B126</f>
        <v>0</v>
      </c>
      <c r="C87" s="402"/>
      <c r="D87" s="402"/>
      <c r="E87" s="402"/>
      <c r="F87" s="402"/>
      <c r="G87" s="402"/>
      <c r="H87" s="402"/>
      <c r="I87" s="402"/>
      <c r="J87" s="402"/>
      <c r="K87" s="402"/>
      <c r="L87" s="402"/>
      <c r="M87" s="402"/>
      <c r="N87" s="402"/>
      <c r="O87" s="402"/>
      <c r="P87" s="402"/>
      <c r="Q87" s="402"/>
    </row>
    <row r="88" spans="1:17" ht="15.95" customHeight="1">
      <c r="A88" s="145">
        <f>SMS!A128</f>
        <v>19</v>
      </c>
      <c r="B88" s="401">
        <f>SMS!B127</f>
        <v>0</v>
      </c>
      <c r="C88" s="402"/>
      <c r="D88" s="402"/>
      <c r="E88" s="402"/>
      <c r="F88" s="402"/>
      <c r="G88" s="402"/>
      <c r="H88" s="402"/>
      <c r="I88" s="402"/>
      <c r="J88" s="402"/>
      <c r="K88" s="402"/>
      <c r="L88" s="402"/>
      <c r="M88" s="402"/>
      <c r="N88" s="402"/>
      <c r="O88" s="402"/>
      <c r="P88" s="402"/>
      <c r="Q88" s="402"/>
    </row>
    <row r="89" spans="1:17" ht="15.95" customHeight="1">
      <c r="A89" s="145">
        <f>SMS!A129</f>
        <v>20</v>
      </c>
      <c r="B89" s="401">
        <f>SMS!B128</f>
        <v>0</v>
      </c>
      <c r="C89" s="402"/>
      <c r="D89" s="402"/>
      <c r="E89" s="402"/>
      <c r="F89" s="402"/>
      <c r="G89" s="402"/>
      <c r="H89" s="402"/>
      <c r="I89" s="402"/>
      <c r="J89" s="402"/>
      <c r="K89" s="402"/>
      <c r="L89" s="402"/>
      <c r="M89" s="402"/>
      <c r="N89" s="402"/>
      <c r="O89" s="402"/>
      <c r="P89" s="402"/>
      <c r="Q89" s="402"/>
    </row>
    <row r="90" spans="1:17" ht="15.95" customHeight="1">
      <c r="A90" s="145">
        <f>SMS!A130</f>
        <v>21</v>
      </c>
      <c r="B90" s="401">
        <f>SMS!B129</f>
        <v>0</v>
      </c>
      <c r="C90" s="402"/>
      <c r="D90" s="402"/>
      <c r="E90" s="402"/>
      <c r="F90" s="402"/>
      <c r="G90" s="402"/>
      <c r="H90" s="402"/>
      <c r="I90" s="402"/>
      <c r="J90" s="402"/>
      <c r="K90" s="402"/>
      <c r="L90" s="402"/>
      <c r="M90" s="402"/>
      <c r="N90" s="402"/>
      <c r="O90" s="402"/>
      <c r="P90" s="402"/>
      <c r="Q90" s="402"/>
    </row>
    <row r="91" spans="1:17" ht="15.95" customHeight="1">
      <c r="A91" s="145">
        <f>SMS!A131</f>
        <v>22</v>
      </c>
      <c r="B91" s="401">
        <f>SMS!B130</f>
        <v>0</v>
      </c>
      <c r="C91" s="402"/>
      <c r="D91" s="402"/>
      <c r="E91" s="402"/>
      <c r="F91" s="402"/>
      <c r="G91" s="402"/>
      <c r="H91" s="402"/>
      <c r="I91" s="402"/>
      <c r="J91" s="402"/>
      <c r="K91" s="402"/>
      <c r="L91" s="402"/>
      <c r="M91" s="402"/>
      <c r="N91" s="402"/>
      <c r="O91" s="402"/>
      <c r="P91" s="402"/>
      <c r="Q91" s="402"/>
    </row>
    <row r="92" spans="1:17" ht="15.95" customHeight="1">
      <c r="A92" s="145">
        <f>SMS!A132</f>
        <v>23</v>
      </c>
      <c r="B92" s="401">
        <f>SMS!B131</f>
        <v>0</v>
      </c>
      <c r="C92" s="402"/>
      <c r="D92" s="402"/>
      <c r="E92" s="402"/>
      <c r="F92" s="402"/>
      <c r="G92" s="402"/>
      <c r="H92" s="402"/>
      <c r="I92" s="402"/>
      <c r="J92" s="402"/>
      <c r="K92" s="402"/>
      <c r="L92" s="402"/>
      <c r="M92" s="402"/>
      <c r="N92" s="402"/>
      <c r="O92" s="402"/>
      <c r="P92" s="402"/>
      <c r="Q92" s="402"/>
    </row>
    <row r="93" spans="1:17" ht="15.95" customHeight="1">
      <c r="A93" s="145">
        <f>SMS!A133</f>
        <v>24</v>
      </c>
      <c r="B93" s="401">
        <f>SMS!B132</f>
        <v>0</v>
      </c>
      <c r="C93" s="402"/>
      <c r="D93" s="402"/>
      <c r="E93" s="402"/>
      <c r="F93" s="402"/>
      <c r="G93" s="402"/>
      <c r="H93" s="402"/>
      <c r="I93" s="402"/>
      <c r="J93" s="402"/>
      <c r="K93" s="402"/>
      <c r="L93" s="402"/>
      <c r="M93" s="402"/>
      <c r="N93" s="402"/>
      <c r="O93" s="402"/>
      <c r="P93" s="402"/>
      <c r="Q93" s="402"/>
    </row>
    <row r="94" spans="1:17" ht="15.95" customHeight="1">
      <c r="A94" s="145">
        <f>SMS!A134</f>
        <v>25</v>
      </c>
      <c r="B94" s="401">
        <f>SMS!B133</f>
        <v>0</v>
      </c>
      <c r="C94" s="402"/>
      <c r="D94" s="402"/>
      <c r="E94" s="402"/>
      <c r="F94" s="402"/>
      <c r="G94" s="402"/>
      <c r="H94" s="402"/>
      <c r="I94" s="402"/>
      <c r="J94" s="402"/>
      <c r="K94" s="402"/>
      <c r="L94" s="402"/>
      <c r="M94" s="402"/>
      <c r="N94" s="402"/>
      <c r="O94" s="402"/>
      <c r="P94" s="402"/>
      <c r="Q94" s="402"/>
    </row>
    <row r="95" spans="1:17" ht="15.95" customHeight="1">
      <c r="A95" s="145">
        <f>SMS!A135</f>
        <v>26</v>
      </c>
      <c r="B95" s="401">
        <f>SMS!B134</f>
        <v>0</v>
      </c>
      <c r="C95" s="402"/>
      <c r="D95" s="402"/>
      <c r="E95" s="402"/>
      <c r="F95" s="402"/>
      <c r="G95" s="402"/>
      <c r="H95" s="402"/>
      <c r="I95" s="402"/>
      <c r="J95" s="402"/>
      <c r="K95" s="402"/>
      <c r="L95" s="402"/>
      <c r="M95" s="402"/>
      <c r="N95" s="402"/>
      <c r="O95" s="402"/>
      <c r="P95" s="402"/>
      <c r="Q95" s="402"/>
    </row>
    <row r="96" spans="1:17" ht="15.95" customHeight="1">
      <c r="A96" s="145">
        <f>SMS!A136</f>
        <v>27</v>
      </c>
      <c r="B96" s="401">
        <f>SMS!B135</f>
        <v>0</v>
      </c>
      <c r="C96" s="402"/>
      <c r="D96" s="402"/>
      <c r="E96" s="402"/>
      <c r="F96" s="402"/>
      <c r="G96" s="402"/>
      <c r="H96" s="402"/>
      <c r="I96" s="402"/>
      <c r="J96" s="402"/>
      <c r="K96" s="402"/>
      <c r="L96" s="402"/>
      <c r="M96" s="402"/>
      <c r="N96" s="402"/>
      <c r="O96" s="402"/>
      <c r="P96" s="402"/>
      <c r="Q96" s="402"/>
    </row>
    <row r="97" spans="1:17" ht="15.95" customHeight="1">
      <c r="A97" s="145">
        <f>SMS!A137</f>
        <v>28</v>
      </c>
      <c r="B97" s="401">
        <f>SMS!B136</f>
        <v>0</v>
      </c>
      <c r="C97" s="402"/>
      <c r="D97" s="402"/>
      <c r="E97" s="402"/>
      <c r="F97" s="402"/>
      <c r="G97" s="402"/>
      <c r="H97" s="402"/>
      <c r="I97" s="402"/>
      <c r="J97" s="402"/>
      <c r="K97" s="402"/>
      <c r="L97" s="402"/>
      <c r="M97" s="402"/>
      <c r="N97" s="402"/>
      <c r="O97" s="402"/>
      <c r="P97" s="402"/>
      <c r="Q97" s="402"/>
    </row>
    <row r="98" spans="1:17" ht="15.95" customHeight="1">
      <c r="A98" s="145">
        <f>SMS!A138</f>
        <v>29</v>
      </c>
      <c r="B98" s="401">
        <f>SMS!B137</f>
        <v>0</v>
      </c>
      <c r="C98" s="402"/>
      <c r="D98" s="402"/>
      <c r="E98" s="402"/>
      <c r="F98" s="402"/>
      <c r="G98" s="402"/>
      <c r="H98" s="402"/>
      <c r="I98" s="402"/>
      <c r="J98" s="402"/>
      <c r="K98" s="402"/>
      <c r="L98" s="402"/>
      <c r="M98" s="402"/>
      <c r="N98" s="402"/>
      <c r="O98" s="402"/>
      <c r="P98" s="402"/>
      <c r="Q98" s="402"/>
    </row>
    <row r="99" spans="1:17" ht="15.95" customHeight="1">
      <c r="A99" s="145">
        <f>SMS!A139</f>
        <v>30</v>
      </c>
      <c r="B99" s="401">
        <f>SMS!B138</f>
        <v>0</v>
      </c>
      <c r="C99" s="402"/>
      <c r="D99" s="402"/>
      <c r="E99" s="402"/>
      <c r="F99" s="402"/>
      <c r="G99" s="402"/>
      <c r="H99" s="402"/>
      <c r="I99" s="402"/>
      <c r="J99" s="402"/>
      <c r="K99" s="402"/>
      <c r="L99" s="402"/>
      <c r="M99" s="402"/>
      <c r="N99" s="402"/>
      <c r="O99" s="402"/>
      <c r="P99" s="402"/>
      <c r="Q99" s="402"/>
    </row>
    <row r="100" spans="1:17" ht="15.95" customHeight="1">
      <c r="A100" s="474" t="s">
        <v>102</v>
      </c>
      <c r="B100" s="475"/>
      <c r="C100" s="623">
        <f>SMS!C147</f>
        <v>0</v>
      </c>
      <c r="D100" s="624"/>
      <c r="E100" s="624"/>
      <c r="F100" s="624"/>
      <c r="G100" s="624"/>
      <c r="H100" s="624"/>
      <c r="I100" s="624"/>
      <c r="J100" s="624"/>
      <c r="K100" s="624"/>
      <c r="L100" s="624"/>
      <c r="M100" s="624"/>
      <c r="N100" s="624"/>
      <c r="O100" s="624"/>
      <c r="P100" s="624"/>
      <c r="Q100" s="624"/>
    </row>
    <row r="101" spans="1:17" ht="15.95" customHeight="1" thickBot="1">
      <c r="A101" s="481" t="s">
        <v>128</v>
      </c>
      <c r="B101" s="482"/>
      <c r="C101" s="625">
        <f>'TESTING REQUIREMENTS'!E3</f>
        <v>0</v>
      </c>
      <c r="D101" s="626"/>
      <c r="E101" s="626"/>
      <c r="F101" s="626"/>
      <c r="G101" s="626"/>
      <c r="H101" s="626"/>
      <c r="I101" s="626"/>
      <c r="J101" s="626"/>
      <c r="K101" s="626"/>
      <c r="L101" s="626"/>
      <c r="M101" s="626"/>
      <c r="N101" s="626"/>
      <c r="O101" s="626"/>
      <c r="P101" s="626"/>
      <c r="Q101" s="626"/>
    </row>
    <row r="102" spans="1:17" ht="6.95" customHeight="1" thickBot="1">
      <c r="A102" s="10"/>
      <c r="B102" s="46"/>
      <c r="C102" s="47"/>
      <c r="D102" s="48"/>
      <c r="E102" s="48"/>
      <c r="F102" s="48"/>
      <c r="G102" s="49"/>
      <c r="H102" s="49"/>
      <c r="I102" s="49"/>
      <c r="J102" s="48"/>
      <c r="K102" s="49"/>
      <c r="L102" s="49"/>
      <c r="M102" s="49"/>
      <c r="N102" s="49"/>
      <c r="O102" s="49"/>
      <c r="P102" s="49"/>
      <c r="Q102" s="49"/>
    </row>
    <row r="103" spans="1:17">
      <c r="A103" s="404" t="s">
        <v>88</v>
      </c>
      <c r="B103" s="405"/>
      <c r="C103" s="405"/>
      <c r="D103" s="405"/>
      <c r="E103" s="405"/>
      <c r="F103" s="405"/>
      <c r="G103" s="405"/>
      <c r="H103" s="405"/>
      <c r="I103" s="405"/>
      <c r="J103" s="405"/>
      <c r="K103" s="405"/>
      <c r="L103" s="405"/>
      <c r="M103" s="405"/>
      <c r="N103" s="405"/>
      <c r="O103" s="405"/>
      <c r="P103" s="405"/>
      <c r="Q103" s="405"/>
    </row>
    <row r="104" spans="1:17" ht="15.75" thickBot="1">
      <c r="A104" s="406"/>
      <c r="B104" s="407"/>
      <c r="C104" s="407"/>
      <c r="D104" s="407"/>
      <c r="E104" s="407"/>
      <c r="F104" s="407"/>
      <c r="G104" s="407"/>
      <c r="H104" s="407"/>
      <c r="I104" s="407"/>
      <c r="J104" s="407"/>
      <c r="K104" s="407"/>
      <c r="L104" s="407"/>
      <c r="M104" s="407"/>
      <c r="N104" s="407"/>
      <c r="O104" s="407"/>
      <c r="P104" s="407"/>
      <c r="Q104" s="407"/>
    </row>
    <row r="105" spans="1:17" ht="408.95" customHeight="1">
      <c r="A105" s="502"/>
      <c r="B105" s="503"/>
      <c r="C105" s="503"/>
      <c r="D105" s="503"/>
      <c r="E105" s="503"/>
      <c r="F105" s="503"/>
      <c r="G105" s="503"/>
      <c r="H105" s="503"/>
      <c r="I105" s="503"/>
      <c r="J105" s="503"/>
      <c r="K105" s="503"/>
      <c r="L105" s="503"/>
      <c r="M105" s="503"/>
      <c r="N105" s="503"/>
      <c r="O105" s="503"/>
      <c r="P105" s="503"/>
      <c r="Q105" s="503"/>
    </row>
    <row r="106" spans="1:17" ht="408.95" customHeight="1" thickBot="1">
      <c r="A106" s="408"/>
      <c r="B106" s="409"/>
      <c r="C106" s="409"/>
      <c r="D106" s="409"/>
      <c r="E106" s="409"/>
      <c r="F106" s="409"/>
      <c r="G106" s="409"/>
      <c r="H106" s="409"/>
      <c r="I106" s="409"/>
      <c r="J106" s="409"/>
      <c r="K106" s="409"/>
      <c r="L106" s="409"/>
      <c r="M106" s="409"/>
      <c r="N106" s="409"/>
      <c r="O106" s="409"/>
      <c r="P106" s="409"/>
      <c r="Q106" s="409"/>
    </row>
    <row r="107" spans="1:17">
      <c r="A107" s="504" t="s">
        <v>89</v>
      </c>
      <c r="B107" s="505"/>
      <c r="C107" s="505"/>
      <c r="D107" s="505"/>
      <c r="E107" s="505"/>
      <c r="F107" s="505"/>
      <c r="G107" s="505"/>
      <c r="H107" s="505"/>
      <c r="I107" s="505"/>
      <c r="J107" s="505"/>
      <c r="K107" s="505"/>
      <c r="L107" s="505"/>
      <c r="M107" s="505"/>
      <c r="N107" s="505"/>
      <c r="O107" s="505"/>
      <c r="P107" s="505"/>
      <c r="Q107" s="505"/>
    </row>
    <row r="108" spans="1:17" ht="15.75" thickBot="1">
      <c r="A108" s="507"/>
      <c r="B108" s="508"/>
      <c r="C108" s="508"/>
      <c r="D108" s="508"/>
      <c r="E108" s="508"/>
      <c r="F108" s="508"/>
      <c r="G108" s="508"/>
      <c r="H108" s="508"/>
      <c r="I108" s="508"/>
      <c r="J108" s="508"/>
      <c r="K108" s="508"/>
      <c r="L108" s="508"/>
      <c r="M108" s="508"/>
      <c r="N108" s="508"/>
      <c r="O108" s="508"/>
      <c r="P108" s="508"/>
      <c r="Q108" s="508"/>
    </row>
    <row r="109" spans="1:17">
      <c r="A109" s="132">
        <v>1</v>
      </c>
      <c r="B109" s="559"/>
      <c r="C109" s="559"/>
      <c r="D109" s="559"/>
      <c r="E109" s="559"/>
      <c r="F109" s="559"/>
      <c r="G109" s="559"/>
      <c r="H109" s="559"/>
      <c r="I109" s="559"/>
      <c r="J109" s="559"/>
      <c r="K109" s="559"/>
      <c r="L109" s="559"/>
      <c r="M109" s="559"/>
      <c r="N109" s="559"/>
      <c r="O109" s="559"/>
      <c r="P109" s="559"/>
      <c r="Q109" s="559"/>
    </row>
    <row r="110" spans="1:17">
      <c r="A110" s="111">
        <v>2</v>
      </c>
      <c r="B110" s="559"/>
      <c r="C110" s="559"/>
      <c r="D110" s="559"/>
      <c r="E110" s="559"/>
      <c r="F110" s="559"/>
      <c r="G110" s="559"/>
      <c r="H110" s="559"/>
      <c r="I110" s="559"/>
      <c r="J110" s="559"/>
      <c r="K110" s="559"/>
      <c r="L110" s="559"/>
      <c r="M110" s="559"/>
      <c r="N110" s="559"/>
      <c r="O110" s="559"/>
      <c r="P110" s="559"/>
      <c r="Q110" s="559"/>
    </row>
    <row r="111" spans="1:17">
      <c r="A111" s="111">
        <v>3</v>
      </c>
      <c r="B111" s="559"/>
      <c r="C111" s="559"/>
      <c r="D111" s="559"/>
      <c r="E111" s="559"/>
      <c r="F111" s="559"/>
      <c r="G111" s="559"/>
      <c r="H111" s="559"/>
      <c r="I111" s="559"/>
      <c r="J111" s="559"/>
      <c r="K111" s="559"/>
      <c r="L111" s="559"/>
      <c r="M111" s="559"/>
      <c r="N111" s="559"/>
      <c r="O111" s="559"/>
      <c r="P111" s="559"/>
      <c r="Q111" s="559"/>
    </row>
    <row r="112" spans="1:17">
      <c r="A112" s="111">
        <v>4</v>
      </c>
      <c r="B112" s="559"/>
      <c r="C112" s="559"/>
      <c r="D112" s="559"/>
      <c r="E112" s="559"/>
      <c r="F112" s="559"/>
      <c r="G112" s="559"/>
      <c r="H112" s="559"/>
      <c r="I112" s="559"/>
      <c r="J112" s="559"/>
      <c r="K112" s="559"/>
      <c r="L112" s="559"/>
      <c r="M112" s="559"/>
      <c r="N112" s="559"/>
      <c r="O112" s="559"/>
      <c r="P112" s="559"/>
      <c r="Q112" s="559"/>
    </row>
    <row r="113" spans="1:18">
      <c r="A113" s="111">
        <v>5</v>
      </c>
      <c r="B113" s="559"/>
      <c r="C113" s="559"/>
      <c r="D113" s="559"/>
      <c r="E113" s="559"/>
      <c r="F113" s="559"/>
      <c r="G113" s="559"/>
      <c r="H113" s="559"/>
      <c r="I113" s="559"/>
      <c r="J113" s="559"/>
      <c r="K113" s="559"/>
      <c r="L113" s="559"/>
      <c r="M113" s="559"/>
      <c r="N113" s="559"/>
      <c r="O113" s="559"/>
      <c r="P113" s="559"/>
      <c r="Q113" s="559"/>
    </row>
    <row r="114" spans="1:18">
      <c r="A114" s="111">
        <v>6</v>
      </c>
      <c r="B114" s="559"/>
      <c r="C114" s="559"/>
      <c r="D114" s="559"/>
      <c r="E114" s="559"/>
      <c r="F114" s="559"/>
      <c r="G114" s="559"/>
      <c r="H114" s="559"/>
      <c r="I114" s="559"/>
      <c r="J114" s="559"/>
      <c r="K114" s="559"/>
      <c r="L114" s="559"/>
      <c r="M114" s="559"/>
      <c r="N114" s="559"/>
      <c r="O114" s="559"/>
      <c r="P114" s="559"/>
      <c r="Q114" s="559"/>
    </row>
    <row r="115" spans="1:18">
      <c r="A115" s="111">
        <v>7</v>
      </c>
      <c r="B115" s="559"/>
      <c r="C115" s="559"/>
      <c r="D115" s="559"/>
      <c r="E115" s="559"/>
      <c r="F115" s="559"/>
      <c r="G115" s="559"/>
      <c r="H115" s="559"/>
      <c r="I115" s="559"/>
      <c r="J115" s="559"/>
      <c r="K115" s="559"/>
      <c r="L115" s="559"/>
      <c r="M115" s="559"/>
      <c r="N115" s="559"/>
      <c r="O115" s="559"/>
      <c r="P115" s="559"/>
      <c r="Q115" s="559"/>
    </row>
    <row r="116" spans="1:18">
      <c r="A116" s="111">
        <v>8</v>
      </c>
      <c r="B116" s="559"/>
      <c r="C116" s="559"/>
      <c r="D116" s="559"/>
      <c r="E116" s="559"/>
      <c r="F116" s="559"/>
      <c r="G116" s="559"/>
      <c r="H116" s="559"/>
      <c r="I116" s="559"/>
      <c r="J116" s="559"/>
      <c r="K116" s="559"/>
      <c r="L116" s="559"/>
      <c r="M116" s="559"/>
      <c r="N116" s="559"/>
      <c r="O116" s="559"/>
      <c r="P116" s="559"/>
      <c r="Q116" s="559"/>
    </row>
    <row r="117" spans="1:18">
      <c r="A117" s="111">
        <v>9</v>
      </c>
      <c r="B117" s="559"/>
      <c r="C117" s="559"/>
      <c r="D117" s="559"/>
      <c r="E117" s="559"/>
      <c r="F117" s="559"/>
      <c r="G117" s="559"/>
      <c r="H117" s="559"/>
      <c r="I117" s="559"/>
      <c r="J117" s="559"/>
      <c r="K117" s="559"/>
      <c r="L117" s="559"/>
      <c r="M117" s="559"/>
      <c r="N117" s="559"/>
      <c r="O117" s="559"/>
      <c r="P117" s="559"/>
      <c r="Q117" s="559"/>
    </row>
    <row r="118" spans="1:18">
      <c r="A118" s="111">
        <v>10</v>
      </c>
      <c r="B118" s="559"/>
      <c r="C118" s="559"/>
      <c r="D118" s="559"/>
      <c r="E118" s="559"/>
      <c r="F118" s="559"/>
      <c r="G118" s="559"/>
      <c r="H118" s="559"/>
      <c r="I118" s="559"/>
      <c r="J118" s="559"/>
      <c r="K118" s="559"/>
      <c r="L118" s="559"/>
      <c r="M118" s="559"/>
      <c r="N118" s="559"/>
      <c r="O118" s="559"/>
      <c r="P118" s="559"/>
      <c r="Q118" s="559"/>
    </row>
    <row r="119" spans="1:18">
      <c r="A119" s="111">
        <v>11</v>
      </c>
      <c r="B119" s="559"/>
      <c r="C119" s="559"/>
      <c r="D119" s="559"/>
      <c r="E119" s="559"/>
      <c r="F119" s="559"/>
      <c r="G119" s="559"/>
      <c r="H119" s="559"/>
      <c r="I119" s="559"/>
      <c r="J119" s="559"/>
      <c r="K119" s="559"/>
      <c r="L119" s="559"/>
      <c r="M119" s="559"/>
      <c r="N119" s="559"/>
      <c r="O119" s="559"/>
      <c r="P119" s="559"/>
      <c r="Q119" s="559"/>
    </row>
    <row r="120" spans="1:18">
      <c r="A120" s="111">
        <v>12</v>
      </c>
      <c r="B120" s="559"/>
      <c r="C120" s="559"/>
      <c r="D120" s="559"/>
      <c r="E120" s="559"/>
      <c r="F120" s="559"/>
      <c r="G120" s="559"/>
      <c r="H120" s="559"/>
      <c r="I120" s="559"/>
      <c r="J120" s="559"/>
      <c r="K120" s="559"/>
      <c r="L120" s="559"/>
      <c r="M120" s="559"/>
      <c r="N120" s="559"/>
      <c r="O120" s="559"/>
      <c r="P120" s="559"/>
      <c r="Q120" s="559"/>
    </row>
    <row r="121" spans="1:18">
      <c r="A121" s="111">
        <v>13</v>
      </c>
      <c r="B121" s="559"/>
      <c r="C121" s="559"/>
      <c r="D121" s="559"/>
      <c r="E121" s="559"/>
      <c r="F121" s="559"/>
      <c r="G121" s="559"/>
      <c r="H121" s="559"/>
      <c r="I121" s="559"/>
      <c r="J121" s="559"/>
      <c r="K121" s="559"/>
      <c r="L121" s="559"/>
      <c r="M121" s="559"/>
      <c r="N121" s="559"/>
      <c r="O121" s="559"/>
      <c r="P121" s="559"/>
      <c r="Q121" s="559"/>
    </row>
    <row r="122" spans="1:18">
      <c r="A122" s="111">
        <v>14</v>
      </c>
      <c r="B122" s="559"/>
      <c r="C122" s="559"/>
      <c r="D122" s="559"/>
      <c r="E122" s="559"/>
      <c r="F122" s="559"/>
      <c r="G122" s="559"/>
      <c r="H122" s="559"/>
      <c r="I122" s="559"/>
      <c r="J122" s="559"/>
      <c r="K122" s="559"/>
      <c r="L122" s="559"/>
      <c r="M122" s="559"/>
      <c r="N122" s="559"/>
      <c r="O122" s="559"/>
      <c r="P122" s="559"/>
      <c r="Q122" s="559"/>
    </row>
    <row r="123" spans="1:18" ht="15.75" thickBot="1">
      <c r="A123" s="133">
        <v>15</v>
      </c>
      <c r="B123" s="556"/>
      <c r="C123" s="557"/>
      <c r="D123" s="557"/>
      <c r="E123" s="557"/>
      <c r="F123" s="557"/>
      <c r="G123" s="557"/>
      <c r="H123" s="557"/>
      <c r="I123" s="557"/>
      <c r="J123" s="557"/>
      <c r="K123" s="557"/>
      <c r="L123" s="557"/>
      <c r="M123" s="557"/>
      <c r="N123" s="557"/>
      <c r="O123" s="557"/>
      <c r="P123" s="557"/>
      <c r="Q123" s="557"/>
      <c r="R123" t="s">
        <v>91</v>
      </c>
    </row>
    <row r="124" spans="1:18">
      <c r="A124" s="463" t="s">
        <v>92</v>
      </c>
      <c r="B124" s="464"/>
      <c r="C124" s="464"/>
      <c r="D124" s="464"/>
      <c r="E124" s="464"/>
      <c r="F124" s="464"/>
      <c r="G124" s="464"/>
      <c r="H124" s="464"/>
      <c r="I124" s="464"/>
      <c r="J124" s="464"/>
      <c r="K124" s="464"/>
      <c r="L124" s="464"/>
      <c r="M124" s="464"/>
      <c r="N124" s="464"/>
      <c r="O124" s="464"/>
      <c r="P124" s="464"/>
      <c r="Q124" s="464"/>
    </row>
    <row r="125" spans="1:18" ht="15.75" thickBot="1">
      <c r="A125" s="427"/>
      <c r="B125" s="428"/>
      <c r="C125" s="428"/>
      <c r="D125" s="428"/>
      <c r="E125" s="428"/>
      <c r="F125" s="428"/>
      <c r="G125" s="428"/>
      <c r="H125" s="428"/>
      <c r="I125" s="428"/>
      <c r="J125" s="428"/>
      <c r="K125" s="428"/>
      <c r="L125" s="428"/>
      <c r="M125" s="428"/>
      <c r="N125" s="428"/>
      <c r="O125" s="428"/>
      <c r="P125" s="428"/>
      <c r="Q125" s="428"/>
    </row>
    <row r="126" spans="1:18" ht="15.95" customHeight="1">
      <c r="A126" s="111">
        <v>16</v>
      </c>
      <c r="B126" s="559"/>
      <c r="C126" s="559"/>
      <c r="D126" s="559"/>
      <c r="E126" s="559"/>
      <c r="F126" s="559"/>
      <c r="G126" s="559"/>
      <c r="H126" s="559"/>
      <c r="I126" s="559"/>
      <c r="J126" s="559"/>
      <c r="K126" s="559"/>
      <c r="L126" s="559"/>
      <c r="M126" s="559"/>
      <c r="N126" s="559"/>
      <c r="O126" s="559"/>
      <c r="P126" s="559"/>
      <c r="Q126" s="559"/>
    </row>
    <row r="127" spans="1:18" ht="15.95" customHeight="1">
      <c r="A127" s="111">
        <v>17</v>
      </c>
      <c r="B127" s="559"/>
      <c r="C127" s="559"/>
      <c r="D127" s="559"/>
      <c r="E127" s="559"/>
      <c r="F127" s="559"/>
      <c r="G127" s="559"/>
      <c r="H127" s="559"/>
      <c r="I127" s="559"/>
      <c r="J127" s="559"/>
      <c r="K127" s="559"/>
      <c r="L127" s="559"/>
      <c r="M127" s="559"/>
      <c r="N127" s="559"/>
      <c r="O127" s="559"/>
      <c r="P127" s="559"/>
      <c r="Q127" s="559"/>
    </row>
    <row r="128" spans="1:18" ht="15.95" customHeight="1">
      <c r="A128" s="111">
        <v>18</v>
      </c>
      <c r="B128" s="559"/>
      <c r="C128" s="559"/>
      <c r="D128" s="559"/>
      <c r="E128" s="559"/>
      <c r="F128" s="559"/>
      <c r="G128" s="559"/>
      <c r="H128" s="559"/>
      <c r="I128" s="559"/>
      <c r="J128" s="559"/>
      <c r="K128" s="559"/>
      <c r="L128" s="559"/>
      <c r="M128" s="559"/>
      <c r="N128" s="559"/>
      <c r="O128" s="559"/>
      <c r="P128" s="559"/>
      <c r="Q128" s="559"/>
    </row>
    <row r="129" spans="1:18" ht="15.95" customHeight="1">
      <c r="A129" s="111">
        <v>19</v>
      </c>
      <c r="B129" s="559"/>
      <c r="C129" s="559"/>
      <c r="D129" s="559"/>
      <c r="E129" s="559"/>
      <c r="F129" s="559"/>
      <c r="G129" s="559"/>
      <c r="H129" s="559"/>
      <c r="I129" s="559"/>
      <c r="J129" s="559"/>
      <c r="K129" s="559"/>
      <c r="L129" s="559"/>
      <c r="M129" s="559"/>
      <c r="N129" s="559"/>
      <c r="O129" s="559"/>
      <c r="P129" s="559"/>
      <c r="Q129" s="559"/>
    </row>
    <row r="130" spans="1:18" ht="15.95" customHeight="1">
      <c r="A130" s="111">
        <v>20</v>
      </c>
      <c r="B130" s="559"/>
      <c r="C130" s="559"/>
      <c r="D130" s="559"/>
      <c r="E130" s="559"/>
      <c r="F130" s="559"/>
      <c r="G130" s="559"/>
      <c r="H130" s="559"/>
      <c r="I130" s="559"/>
      <c r="J130" s="559"/>
      <c r="K130" s="559"/>
      <c r="L130" s="559"/>
      <c r="M130" s="559"/>
      <c r="N130" s="559"/>
      <c r="O130" s="559"/>
      <c r="P130" s="559"/>
      <c r="Q130" s="559"/>
    </row>
    <row r="131" spans="1:18" ht="15.95" customHeight="1">
      <c r="A131" s="111">
        <v>21</v>
      </c>
      <c r="B131" s="559"/>
      <c r="C131" s="559"/>
      <c r="D131" s="559"/>
      <c r="E131" s="559"/>
      <c r="F131" s="559"/>
      <c r="G131" s="559"/>
      <c r="H131" s="559"/>
      <c r="I131" s="559"/>
      <c r="J131" s="559"/>
      <c r="K131" s="559"/>
      <c r="L131" s="559"/>
      <c r="M131" s="559"/>
      <c r="N131" s="559"/>
      <c r="O131" s="559"/>
      <c r="P131" s="559"/>
      <c r="Q131" s="559"/>
    </row>
    <row r="132" spans="1:18" ht="15.95" customHeight="1">
      <c r="A132" s="111">
        <v>22</v>
      </c>
      <c r="B132" s="559"/>
      <c r="C132" s="559"/>
      <c r="D132" s="559"/>
      <c r="E132" s="559"/>
      <c r="F132" s="559"/>
      <c r="G132" s="559"/>
      <c r="H132" s="559"/>
      <c r="I132" s="559"/>
      <c r="J132" s="559"/>
      <c r="K132" s="559"/>
      <c r="L132" s="559"/>
      <c r="M132" s="559"/>
      <c r="N132" s="559"/>
      <c r="O132" s="559"/>
      <c r="P132" s="559"/>
      <c r="Q132" s="559"/>
    </row>
    <row r="133" spans="1:18" ht="15.95" customHeight="1">
      <c r="A133" s="111">
        <v>23</v>
      </c>
      <c r="B133" s="559"/>
      <c r="C133" s="559"/>
      <c r="D133" s="559"/>
      <c r="E133" s="559"/>
      <c r="F133" s="559"/>
      <c r="G133" s="559"/>
      <c r="H133" s="559"/>
      <c r="I133" s="559"/>
      <c r="J133" s="559"/>
      <c r="K133" s="559"/>
      <c r="L133" s="559"/>
      <c r="M133" s="559"/>
      <c r="N133" s="559"/>
      <c r="O133" s="559"/>
      <c r="P133" s="559"/>
      <c r="Q133" s="559"/>
    </row>
    <row r="134" spans="1:18" ht="15.95" customHeight="1">
      <c r="A134" s="111">
        <v>24</v>
      </c>
      <c r="B134" s="559"/>
      <c r="C134" s="559"/>
      <c r="D134" s="559"/>
      <c r="E134" s="559"/>
      <c r="F134" s="559"/>
      <c r="G134" s="559"/>
      <c r="H134" s="559"/>
      <c r="I134" s="559"/>
      <c r="J134" s="559"/>
      <c r="K134" s="559"/>
      <c r="L134" s="559"/>
      <c r="M134" s="559"/>
      <c r="N134" s="559"/>
      <c r="O134" s="559"/>
      <c r="P134" s="559"/>
      <c r="Q134" s="559"/>
    </row>
    <row r="135" spans="1:18" ht="15.95" customHeight="1">
      <c r="A135" s="111">
        <v>25</v>
      </c>
      <c r="B135" s="559"/>
      <c r="C135" s="559"/>
      <c r="D135" s="559"/>
      <c r="E135" s="559"/>
      <c r="F135" s="559"/>
      <c r="G135" s="559"/>
      <c r="H135" s="559"/>
      <c r="I135" s="559"/>
      <c r="J135" s="559"/>
      <c r="K135" s="559"/>
      <c r="L135" s="559"/>
      <c r="M135" s="559"/>
      <c r="N135" s="559"/>
      <c r="O135" s="559"/>
      <c r="P135" s="559"/>
      <c r="Q135" s="559"/>
    </row>
    <row r="136" spans="1:18" ht="15.95" customHeight="1">
      <c r="A136" s="111">
        <v>26</v>
      </c>
      <c r="B136" s="559"/>
      <c r="C136" s="559"/>
      <c r="D136" s="559"/>
      <c r="E136" s="559"/>
      <c r="F136" s="559"/>
      <c r="G136" s="559"/>
      <c r="H136" s="559"/>
      <c r="I136" s="559"/>
      <c r="J136" s="559"/>
      <c r="K136" s="559"/>
      <c r="L136" s="559"/>
      <c r="M136" s="559"/>
      <c r="N136" s="559"/>
      <c r="O136" s="559"/>
      <c r="P136" s="559"/>
      <c r="Q136" s="559"/>
    </row>
    <row r="137" spans="1:18" ht="15.95" customHeight="1">
      <c r="A137" s="111">
        <v>27</v>
      </c>
      <c r="B137" s="559"/>
      <c r="C137" s="559"/>
      <c r="D137" s="559"/>
      <c r="E137" s="559"/>
      <c r="F137" s="559"/>
      <c r="G137" s="559"/>
      <c r="H137" s="559"/>
      <c r="I137" s="559"/>
      <c r="J137" s="559"/>
      <c r="K137" s="559"/>
      <c r="L137" s="559"/>
      <c r="M137" s="559"/>
      <c r="N137" s="559"/>
      <c r="O137" s="559"/>
      <c r="P137" s="559"/>
      <c r="Q137" s="559"/>
    </row>
    <row r="138" spans="1:18" ht="15.95" customHeight="1">
      <c r="A138" s="111">
        <v>28</v>
      </c>
      <c r="B138" s="559"/>
      <c r="C138" s="559"/>
      <c r="D138" s="559"/>
      <c r="E138" s="559"/>
      <c r="F138" s="559"/>
      <c r="G138" s="559"/>
      <c r="H138" s="559"/>
      <c r="I138" s="559"/>
      <c r="J138" s="559"/>
      <c r="K138" s="559"/>
      <c r="L138" s="559"/>
      <c r="M138" s="559"/>
      <c r="N138" s="559"/>
      <c r="O138" s="559"/>
      <c r="P138" s="559"/>
      <c r="Q138" s="559"/>
    </row>
    <row r="139" spans="1:18" ht="15.95" customHeight="1">
      <c r="A139" s="111">
        <v>29</v>
      </c>
      <c r="B139" s="559"/>
      <c r="C139" s="559"/>
      <c r="D139" s="559"/>
      <c r="E139" s="559"/>
      <c r="F139" s="559"/>
      <c r="G139" s="559"/>
      <c r="H139" s="559"/>
      <c r="I139" s="559"/>
      <c r="J139" s="559"/>
      <c r="K139" s="559"/>
      <c r="L139" s="559"/>
      <c r="M139" s="559"/>
      <c r="N139" s="559"/>
      <c r="O139" s="559"/>
      <c r="P139" s="559"/>
      <c r="Q139" s="559"/>
    </row>
    <row r="140" spans="1:18" ht="15.95" customHeight="1" thickBot="1">
      <c r="A140" s="111">
        <v>30</v>
      </c>
      <c r="B140" s="556"/>
      <c r="C140" s="557"/>
      <c r="D140" s="557"/>
      <c r="E140" s="557"/>
      <c r="F140" s="557"/>
      <c r="G140" s="557"/>
      <c r="H140" s="557"/>
      <c r="I140" s="557"/>
      <c r="J140" s="557"/>
      <c r="K140" s="557"/>
      <c r="L140" s="557"/>
      <c r="M140" s="557"/>
      <c r="N140" s="557"/>
      <c r="O140" s="557"/>
      <c r="P140" s="557"/>
      <c r="Q140" s="557"/>
      <c r="R140" t="s">
        <v>91</v>
      </c>
    </row>
    <row r="141" spans="1:18">
      <c r="A141" s="573" t="s">
        <v>129</v>
      </c>
      <c r="B141" s="574"/>
      <c r="C141" s="574"/>
      <c r="D141" s="574"/>
      <c r="E141" s="574"/>
      <c r="F141" s="574"/>
      <c r="G141" s="574"/>
      <c r="H141" s="574"/>
      <c r="I141" s="574"/>
      <c r="J141" s="574"/>
      <c r="K141" s="574"/>
      <c r="L141" s="574"/>
      <c r="M141" s="574"/>
      <c r="N141" s="574"/>
      <c r="O141" s="574"/>
      <c r="P141" s="574"/>
      <c r="Q141" s="574"/>
    </row>
    <row r="142" spans="1:18">
      <c r="A142" s="575"/>
      <c r="B142" s="576"/>
      <c r="C142" s="576"/>
      <c r="D142" s="576"/>
      <c r="E142" s="576"/>
      <c r="F142" s="576"/>
      <c r="G142" s="576"/>
      <c r="H142" s="576"/>
      <c r="I142" s="576"/>
      <c r="J142" s="576"/>
      <c r="K142" s="576"/>
      <c r="L142" s="576"/>
      <c r="M142" s="576"/>
      <c r="N142" s="576"/>
      <c r="O142" s="576"/>
      <c r="P142" s="576"/>
      <c r="Q142" s="576"/>
    </row>
    <row r="143" spans="1:18">
      <c r="A143" s="143" t="s">
        <v>130</v>
      </c>
      <c r="B143" s="114" t="s">
        <v>1023</v>
      </c>
      <c r="C143" s="588" t="s">
        <v>1026</v>
      </c>
      <c r="D143" s="588"/>
      <c r="E143" s="588"/>
      <c r="F143" s="588"/>
      <c r="G143" s="588"/>
      <c r="H143" s="588"/>
      <c r="I143" s="588"/>
      <c r="J143" s="588"/>
      <c r="K143" s="588"/>
      <c r="L143" s="588"/>
      <c r="M143" s="588"/>
      <c r="N143" s="588"/>
      <c r="O143" s="588"/>
      <c r="P143" s="588"/>
      <c r="Q143" s="588"/>
    </row>
    <row r="144" spans="1:18">
      <c r="A144" s="143" t="s">
        <v>139</v>
      </c>
      <c r="B144" t="s">
        <v>1024</v>
      </c>
      <c r="C144" s="588"/>
      <c r="D144" s="588"/>
      <c r="E144" s="588"/>
      <c r="F144" s="588"/>
      <c r="G144" s="588"/>
      <c r="H144" s="588"/>
      <c r="I144" s="588"/>
      <c r="J144" s="588"/>
      <c r="K144" s="588"/>
      <c r="L144" s="588"/>
      <c r="M144" s="588"/>
      <c r="N144" s="588"/>
      <c r="O144" s="588"/>
      <c r="P144" s="588"/>
      <c r="Q144" s="588"/>
    </row>
    <row r="145" spans="1:17" ht="15.75" thickBot="1">
      <c r="A145" s="143" t="s">
        <v>140</v>
      </c>
      <c r="B145" s="114" t="s">
        <v>230</v>
      </c>
      <c r="C145" s="589"/>
      <c r="D145" s="589"/>
      <c r="E145" s="589"/>
      <c r="F145" s="589"/>
      <c r="G145" s="589"/>
      <c r="H145" s="589"/>
      <c r="I145" s="589"/>
      <c r="J145" s="589"/>
      <c r="K145" s="589"/>
      <c r="L145" s="589"/>
      <c r="M145" s="589"/>
      <c r="N145" s="589"/>
      <c r="O145" s="589"/>
      <c r="P145" s="589"/>
      <c r="Q145" s="589"/>
    </row>
    <row r="146" spans="1:17" ht="15.95" customHeight="1">
      <c r="A146" s="143" t="s">
        <v>141</v>
      </c>
      <c r="B146" s="114" t="s">
        <v>258</v>
      </c>
      <c r="C146" s="577" t="s">
        <v>131</v>
      </c>
      <c r="D146" s="569"/>
      <c r="E146" s="569" t="s">
        <v>132</v>
      </c>
      <c r="F146" s="569"/>
      <c r="G146" s="142" t="s">
        <v>133</v>
      </c>
      <c r="H146" s="569" t="s">
        <v>134</v>
      </c>
      <c r="I146" s="569"/>
      <c r="J146" s="569" t="s">
        <v>135</v>
      </c>
      <c r="K146" s="569"/>
      <c r="L146" s="569" t="s">
        <v>136</v>
      </c>
      <c r="M146" s="569"/>
      <c r="N146" s="570" t="s">
        <v>137</v>
      </c>
      <c r="O146" s="571"/>
      <c r="P146" s="570" t="s">
        <v>138</v>
      </c>
      <c r="Q146" s="571"/>
    </row>
    <row r="147" spans="1:17" ht="15.95" customHeight="1">
      <c r="A147" s="143" t="s">
        <v>141</v>
      </c>
      <c r="B147" s="114" t="s">
        <v>243</v>
      </c>
      <c r="C147" s="322" t="e" vm="3">
        <v>#VALUE!</v>
      </c>
      <c r="D147" s="323"/>
      <c r="E147" s="322" t="e" vm="4">
        <f>IFERROR(VLOOKUP(C147,'COMMENTS LIST'!$D:$F,2,FALSE),"")</f>
        <v>#VALUE!</v>
      </c>
      <c r="F147" s="323"/>
      <c r="G147" s="323" t="e" vm="5">
        <v>#VALUE!</v>
      </c>
      <c r="H147" s="322" t="e" vm="6">
        <f>IFERROR(VLOOKUP(G147,'COMMENTS LIST'!$D:$F,2,FALSE),"")</f>
        <v>#VALUE!</v>
      </c>
      <c r="I147" s="323"/>
      <c r="J147" s="322" t="e" vm="7">
        <v>#VALUE!</v>
      </c>
      <c r="K147" s="323"/>
      <c r="L147" s="322" t="e" vm="8">
        <f>IFERROR(VLOOKUP(J147,'COMMENTS LIST'!$D:$F,2,FALSE),"")</f>
        <v>#VALUE!</v>
      </c>
      <c r="M147" s="323"/>
      <c r="N147" s="580" t="e" vm="9">
        <v>#VALUE!</v>
      </c>
      <c r="O147" s="585" t="e" vm="10">
        <f>IFERROR(VLOOKUP(N147,'COMMENTS LIST'!$D:$F,2,FALSE),"")</f>
        <v>#VALUE!</v>
      </c>
      <c r="P147" s="580" t="e" vm="11">
        <v>#VALUE!</v>
      </c>
      <c r="Q147" s="585" t="e" vm="12">
        <f>IFERROR(VLOOKUP(P147,'COMMENTS LIST'!$D:$F,2,FALSE),"")</f>
        <v>#VALUE!</v>
      </c>
    </row>
    <row r="148" spans="1:17" ht="15.95" customHeight="1">
      <c r="A148" s="143" t="s">
        <v>141</v>
      </c>
      <c r="B148" s="114" t="s">
        <v>275</v>
      </c>
      <c r="C148" s="322"/>
      <c r="D148" s="323"/>
      <c r="E148" s="322"/>
      <c r="F148" s="323"/>
      <c r="G148" s="323"/>
      <c r="H148" s="322"/>
      <c r="I148" s="323"/>
      <c r="J148" s="322"/>
      <c r="K148" s="323"/>
      <c r="L148" s="322"/>
      <c r="M148" s="323"/>
      <c r="N148" s="581"/>
      <c r="O148" s="586"/>
      <c r="P148" s="581"/>
      <c r="Q148" s="586"/>
    </row>
    <row r="149" spans="1:17" ht="15.95" customHeight="1">
      <c r="A149" s="143" t="s">
        <v>141</v>
      </c>
      <c r="C149" s="322"/>
      <c r="D149" s="323"/>
      <c r="E149" s="322"/>
      <c r="F149" s="323"/>
      <c r="G149" s="323"/>
      <c r="H149" s="322"/>
      <c r="I149" s="323"/>
      <c r="J149" s="322"/>
      <c r="K149" s="323"/>
      <c r="L149" s="322"/>
      <c r="M149" s="323"/>
      <c r="N149" s="581"/>
      <c r="O149" s="586"/>
      <c r="P149" s="581"/>
      <c r="Q149" s="586"/>
    </row>
    <row r="150" spans="1:17" ht="15.95" customHeight="1">
      <c r="A150" s="143" t="s">
        <v>141</v>
      </c>
      <c r="B150" s="114"/>
      <c r="C150" s="322"/>
      <c r="D150" s="323"/>
      <c r="E150" s="322"/>
      <c r="F150" s="323"/>
      <c r="G150" s="323"/>
      <c r="H150" s="322"/>
      <c r="I150" s="323"/>
      <c r="J150" s="322"/>
      <c r="K150" s="323"/>
      <c r="L150" s="322"/>
      <c r="M150" s="323"/>
      <c r="N150" s="581"/>
      <c r="O150" s="586"/>
      <c r="P150" s="581"/>
      <c r="Q150" s="586"/>
    </row>
    <row r="151" spans="1:17" ht="15.95" customHeight="1">
      <c r="A151" s="143" t="s">
        <v>141</v>
      </c>
      <c r="B151" s="114"/>
      <c r="C151" s="322"/>
      <c r="D151" s="323"/>
      <c r="E151" s="322"/>
      <c r="F151" s="323"/>
      <c r="G151" s="323"/>
      <c r="H151" s="322"/>
      <c r="I151" s="323"/>
      <c r="J151" s="322"/>
      <c r="K151" s="323"/>
      <c r="L151" s="322"/>
      <c r="M151" s="323"/>
      <c r="N151" s="581"/>
      <c r="O151" s="586"/>
      <c r="P151" s="581"/>
      <c r="Q151" s="586"/>
    </row>
    <row r="152" spans="1:17" ht="15.95" customHeight="1">
      <c r="A152" s="143" t="s">
        <v>141</v>
      </c>
      <c r="B152" s="114"/>
      <c r="C152" s="322"/>
      <c r="D152" s="323"/>
      <c r="E152" s="322"/>
      <c r="F152" s="323"/>
      <c r="G152" s="323"/>
      <c r="H152" s="322"/>
      <c r="I152" s="323"/>
      <c r="J152" s="322"/>
      <c r="K152" s="323"/>
      <c r="L152" s="322"/>
      <c r="M152" s="323"/>
      <c r="N152" s="581"/>
      <c r="O152" s="586"/>
      <c r="P152" s="581"/>
      <c r="Q152" s="586"/>
    </row>
    <row r="153" spans="1:17" ht="15.95" customHeight="1">
      <c r="A153" s="143" t="s">
        <v>141</v>
      </c>
      <c r="B153" s="114"/>
      <c r="C153" s="322"/>
      <c r="D153" s="323"/>
      <c r="E153" s="322"/>
      <c r="F153" s="323"/>
      <c r="G153" s="323"/>
      <c r="H153" s="322"/>
      <c r="I153" s="323"/>
      <c r="J153" s="322"/>
      <c r="K153" s="323"/>
      <c r="L153" s="322"/>
      <c r="M153" s="323"/>
      <c r="N153" s="581"/>
      <c r="O153" s="586"/>
      <c r="P153" s="581"/>
      <c r="Q153" s="586"/>
    </row>
    <row r="154" spans="1:17" ht="15.95" customHeight="1">
      <c r="A154" s="143" t="s">
        <v>141</v>
      </c>
      <c r="B154" s="114"/>
      <c r="C154" s="322"/>
      <c r="D154" s="323"/>
      <c r="E154" s="322"/>
      <c r="F154" s="323"/>
      <c r="G154" s="323"/>
      <c r="H154" s="322"/>
      <c r="I154" s="323"/>
      <c r="J154" s="322"/>
      <c r="K154" s="323"/>
      <c r="L154" s="322"/>
      <c r="M154" s="323"/>
      <c r="N154" s="582"/>
      <c r="O154" s="587"/>
      <c r="P154" s="582"/>
      <c r="Q154" s="587"/>
    </row>
    <row r="155" spans="1:17" ht="54.95" customHeight="1" thickBot="1">
      <c r="A155" s="583" t="s">
        <v>142</v>
      </c>
      <c r="B155" s="584"/>
      <c r="C155" s="578" t="str">
        <f>IFERROR(VLOOKUP(C147,'COMMENTS LIST'!$D:$F,3,FALSE),"")</f>
        <v>WASH AT 30°C</v>
      </c>
      <c r="D155" s="579"/>
      <c r="E155" s="572"/>
      <c r="F155" s="572"/>
      <c r="G155" s="144" t="str">
        <f>IFERROR(VLOOKUP(G147,'COMMENTS LIST'!D:F,3,FALSE),"")</f>
        <v>DO NOT BLEACH</v>
      </c>
      <c r="H155" s="572"/>
      <c r="I155" s="572"/>
      <c r="J155" s="578" t="str">
        <f>IFERROR(VLOOKUP(J147,'COMMENTS LIST'!$D:$F,3,FALSE),"")</f>
        <v>LINE DRY</v>
      </c>
      <c r="K155" s="579"/>
      <c r="L155" s="572"/>
      <c r="M155" s="572"/>
      <c r="N155" s="170" t="str">
        <f>IFERROR(VLOOKUP(N147,'COMMENTS LIST'!$D:$F,3,FALSE),"")</f>
        <v>IRON ON MEDIUM HEAT</v>
      </c>
      <c r="O155" s="171"/>
      <c r="P155" s="170" t="str">
        <f>IFERROR(VLOOKUP(P147,'COMMENTS LIST'!$D:$F,3,FALSE),"")</f>
        <v>DRY CLEAN - PERCHLOROETHYLENE</v>
      </c>
      <c r="Q155" s="171"/>
    </row>
    <row r="156" spans="1:17" ht="15.75">
      <c r="A156" s="421" t="s">
        <v>93</v>
      </c>
      <c r="B156" s="422"/>
      <c r="C156" s="423"/>
      <c r="D156" s="423"/>
      <c r="E156" s="423"/>
      <c r="F156" s="423"/>
      <c r="G156" s="423"/>
      <c r="H156" s="423"/>
      <c r="I156" s="423"/>
      <c r="J156" s="423"/>
      <c r="K156" s="423"/>
      <c r="L156" s="423"/>
      <c r="M156" s="423"/>
      <c r="N156" s="423"/>
      <c r="O156" s="423"/>
      <c r="P156" s="423"/>
      <c r="Q156" s="423"/>
    </row>
    <row r="157" spans="1:17" ht="15.75">
      <c r="A157" s="412" t="s">
        <v>94</v>
      </c>
      <c r="B157" s="413"/>
      <c r="C157" s="414"/>
      <c r="D157" s="414"/>
      <c r="E157" s="414"/>
      <c r="F157" s="414"/>
      <c r="G157" s="414"/>
      <c r="H157" s="414"/>
      <c r="I157" s="414"/>
      <c r="J157" s="414"/>
      <c r="K157" s="414"/>
      <c r="L157" s="414"/>
      <c r="M157" s="414"/>
      <c r="N157" s="414"/>
      <c r="O157" s="414"/>
      <c r="P157" s="414"/>
      <c r="Q157" s="414"/>
    </row>
    <row r="158" spans="1:17" ht="15.75">
      <c r="A158" s="412" t="s">
        <v>95</v>
      </c>
      <c r="B158" s="413"/>
      <c r="C158" s="414"/>
      <c r="D158" s="414"/>
      <c r="E158" s="414"/>
      <c r="F158" s="414"/>
      <c r="G158" s="414"/>
      <c r="H158" s="414"/>
      <c r="I158" s="414"/>
      <c r="J158" s="414"/>
      <c r="K158" s="414"/>
      <c r="L158" s="414"/>
      <c r="M158" s="414"/>
      <c r="N158" s="414"/>
      <c r="O158" s="414"/>
      <c r="P158" s="414"/>
      <c r="Q158" s="414"/>
    </row>
    <row r="159" spans="1:17" ht="16.5" thickBot="1">
      <c r="A159" s="397" t="s">
        <v>96</v>
      </c>
      <c r="B159" s="398"/>
      <c r="C159" s="399"/>
      <c r="D159" s="399"/>
      <c r="E159" s="399"/>
      <c r="F159" s="399"/>
      <c r="G159" s="399"/>
      <c r="H159" s="399"/>
      <c r="I159" s="399"/>
      <c r="J159" s="399"/>
      <c r="K159" s="399"/>
      <c r="L159" s="399"/>
      <c r="M159" s="399"/>
      <c r="N159" s="399"/>
      <c r="O159" s="399"/>
      <c r="P159" s="399"/>
      <c r="Q159" s="399"/>
    </row>
  </sheetData>
  <mergeCells count="237">
    <mergeCell ref="P49:Q49"/>
    <mergeCell ref="N50:O50"/>
    <mergeCell ref="P50:Q50"/>
    <mergeCell ref="P60:Q60"/>
    <mergeCell ref="P10:Q10"/>
    <mergeCell ref="P9:Q9"/>
    <mergeCell ref="N60:O60"/>
    <mergeCell ref="N10:O10"/>
    <mergeCell ref="N9:O9"/>
    <mergeCell ref="N43:O43"/>
    <mergeCell ref="P43:Q43"/>
    <mergeCell ref="N44:O44"/>
    <mergeCell ref="P44:Q44"/>
    <mergeCell ref="N45:O45"/>
    <mergeCell ref="P45:Q45"/>
    <mergeCell ref="N46:O46"/>
    <mergeCell ref="P46:Q46"/>
    <mergeCell ref="N47:O47"/>
    <mergeCell ref="P47:Q47"/>
    <mergeCell ref="N38:O38"/>
    <mergeCell ref="P38:Q38"/>
    <mergeCell ref="N39:O39"/>
    <mergeCell ref="P39:Q39"/>
    <mergeCell ref="N40:O40"/>
    <mergeCell ref="P40:Q40"/>
    <mergeCell ref="N41:O41"/>
    <mergeCell ref="P41:Q41"/>
    <mergeCell ref="N42:O42"/>
    <mergeCell ref="P42:Q42"/>
    <mergeCell ref="B127:Q127"/>
    <mergeCell ref="B97:Q97"/>
    <mergeCell ref="B98:Q98"/>
    <mergeCell ref="B99:Q99"/>
    <mergeCell ref="B109:Q109"/>
    <mergeCell ref="B110:Q110"/>
    <mergeCell ref="B111:Q111"/>
    <mergeCell ref="B112:Q112"/>
    <mergeCell ref="B113:Q113"/>
    <mergeCell ref="B114:Q114"/>
    <mergeCell ref="A107:Q108"/>
    <mergeCell ref="A103:Q104"/>
    <mergeCell ref="A100:B100"/>
    <mergeCell ref="N48:O48"/>
    <mergeCell ref="P48:Q48"/>
    <mergeCell ref="N49:O49"/>
    <mergeCell ref="B92:Q92"/>
    <mergeCell ref="B93:Q93"/>
    <mergeCell ref="B94:Q94"/>
    <mergeCell ref="B95:Q95"/>
    <mergeCell ref="B96:Q96"/>
    <mergeCell ref="B128:Q128"/>
    <mergeCell ref="B136:Q136"/>
    <mergeCell ref="B137:Q137"/>
    <mergeCell ref="B138:Q138"/>
    <mergeCell ref="A124:Q125"/>
    <mergeCell ref="C100:Q100"/>
    <mergeCell ref="A101:B101"/>
    <mergeCell ref="C101:Q101"/>
    <mergeCell ref="B115:Q115"/>
    <mergeCell ref="B116:Q116"/>
    <mergeCell ref="B117:Q117"/>
    <mergeCell ref="B118:Q118"/>
    <mergeCell ref="B119:Q119"/>
    <mergeCell ref="B120:Q120"/>
    <mergeCell ref="D6:F6"/>
    <mergeCell ref="H6:I6"/>
    <mergeCell ref="A61:Q61"/>
    <mergeCell ref="A62:Q62"/>
    <mergeCell ref="A63:Q63"/>
    <mergeCell ref="A64:Q64"/>
    <mergeCell ref="B69:Q69"/>
    <mergeCell ref="B70:Q70"/>
    <mergeCell ref="B71:Q71"/>
    <mergeCell ref="A7:B7"/>
    <mergeCell ref="C7:C8"/>
    <mergeCell ref="D7:D8"/>
    <mergeCell ref="E7:E8"/>
    <mergeCell ref="F7:F8"/>
    <mergeCell ref="G7:G8"/>
    <mergeCell ref="N2:Q6"/>
    <mergeCell ref="N7:O8"/>
    <mergeCell ref="P7:Q8"/>
    <mergeCell ref="D2:I2"/>
    <mergeCell ref="J2:M6"/>
    <mergeCell ref="D3:I3"/>
    <mergeCell ref="D4:F4"/>
    <mergeCell ref="H4:I4"/>
    <mergeCell ref="D5:F5"/>
    <mergeCell ref="H5:I5"/>
    <mergeCell ref="H7:H8"/>
    <mergeCell ref="I7:I8"/>
    <mergeCell ref="J7:J8"/>
    <mergeCell ref="K7:K8"/>
    <mergeCell ref="L7:L8"/>
    <mergeCell ref="M7:M8"/>
    <mergeCell ref="N14:O14"/>
    <mergeCell ref="P14:Q14"/>
    <mergeCell ref="N15:O15"/>
    <mergeCell ref="P15:Q15"/>
    <mergeCell ref="N16:O16"/>
    <mergeCell ref="P16:Q16"/>
    <mergeCell ref="N11:O11"/>
    <mergeCell ref="P11:Q11"/>
    <mergeCell ref="N12:O12"/>
    <mergeCell ref="P12:Q12"/>
    <mergeCell ref="N13:O13"/>
    <mergeCell ref="P13:Q13"/>
    <mergeCell ref="N20:O20"/>
    <mergeCell ref="P20:Q20"/>
    <mergeCell ref="N21:O21"/>
    <mergeCell ref="P21:Q21"/>
    <mergeCell ref="N22:O22"/>
    <mergeCell ref="P22:Q22"/>
    <mergeCell ref="N17:O17"/>
    <mergeCell ref="P17:Q17"/>
    <mergeCell ref="N18:O18"/>
    <mergeCell ref="P18:Q18"/>
    <mergeCell ref="N19:O19"/>
    <mergeCell ref="P19:Q19"/>
    <mergeCell ref="N26:O26"/>
    <mergeCell ref="P26:Q26"/>
    <mergeCell ref="N27:O27"/>
    <mergeCell ref="P27:Q27"/>
    <mergeCell ref="N28:O28"/>
    <mergeCell ref="P28:Q28"/>
    <mergeCell ref="N23:O23"/>
    <mergeCell ref="P23:Q23"/>
    <mergeCell ref="N24:O24"/>
    <mergeCell ref="P24:Q24"/>
    <mergeCell ref="N25:O25"/>
    <mergeCell ref="P25:Q25"/>
    <mergeCell ref="N51:O51"/>
    <mergeCell ref="P51:Q51"/>
    <mergeCell ref="N52:O52"/>
    <mergeCell ref="P52:Q52"/>
    <mergeCell ref="N53:O53"/>
    <mergeCell ref="P53:Q53"/>
    <mergeCell ref="N29:O29"/>
    <mergeCell ref="P29:Q29"/>
    <mergeCell ref="N30:O30"/>
    <mergeCell ref="P30:Q30"/>
    <mergeCell ref="N31:O31"/>
    <mergeCell ref="P31:Q31"/>
    <mergeCell ref="N32:O32"/>
    <mergeCell ref="P32:Q32"/>
    <mergeCell ref="N33:O33"/>
    <mergeCell ref="P33:Q33"/>
    <mergeCell ref="N34:O34"/>
    <mergeCell ref="P34:Q34"/>
    <mergeCell ref="N35:O35"/>
    <mergeCell ref="P35:Q35"/>
    <mergeCell ref="N36:O36"/>
    <mergeCell ref="P36:Q36"/>
    <mergeCell ref="N37:O37"/>
    <mergeCell ref="P37:Q37"/>
    <mergeCell ref="N57:O57"/>
    <mergeCell ref="P57:Q57"/>
    <mergeCell ref="N58:O58"/>
    <mergeCell ref="P58:Q58"/>
    <mergeCell ref="N59:O59"/>
    <mergeCell ref="P59:Q59"/>
    <mergeCell ref="N54:O54"/>
    <mergeCell ref="P54:Q54"/>
    <mergeCell ref="N55:O55"/>
    <mergeCell ref="P55:Q55"/>
    <mergeCell ref="N56:O56"/>
    <mergeCell ref="P56:Q56"/>
    <mergeCell ref="A68:Q68"/>
    <mergeCell ref="A65:Q65"/>
    <mergeCell ref="A66:Q67"/>
    <mergeCell ref="A84:Q84"/>
    <mergeCell ref="A105:Q106"/>
    <mergeCell ref="B72:Q72"/>
    <mergeCell ref="B73:Q73"/>
    <mergeCell ref="B74:Q74"/>
    <mergeCell ref="B75:Q75"/>
    <mergeCell ref="B76:Q76"/>
    <mergeCell ref="B77:Q77"/>
    <mergeCell ref="B78:Q78"/>
    <mergeCell ref="B79:Q79"/>
    <mergeCell ref="B80:Q80"/>
    <mergeCell ref="B81:Q81"/>
    <mergeCell ref="B82:Q82"/>
    <mergeCell ref="B83:Q83"/>
    <mergeCell ref="B85:Q85"/>
    <mergeCell ref="B86:Q86"/>
    <mergeCell ref="B87:Q87"/>
    <mergeCell ref="B88:Q88"/>
    <mergeCell ref="B89:Q89"/>
    <mergeCell ref="B90:Q90"/>
    <mergeCell ref="B91:Q91"/>
    <mergeCell ref="A155:B155"/>
    <mergeCell ref="A157:B157"/>
    <mergeCell ref="C157:Q157"/>
    <mergeCell ref="A156:B156"/>
    <mergeCell ref="C156:Q156"/>
    <mergeCell ref="P146:Q146"/>
    <mergeCell ref="B121:Q121"/>
    <mergeCell ref="B122:Q122"/>
    <mergeCell ref="B123:Q123"/>
    <mergeCell ref="B126:Q126"/>
    <mergeCell ref="C155:D155"/>
    <mergeCell ref="E147:F154"/>
    <mergeCell ref="E155:F155"/>
    <mergeCell ref="G147:G154"/>
    <mergeCell ref="H147:I154"/>
    <mergeCell ref="J147:K154"/>
    <mergeCell ref="J146:K146"/>
    <mergeCell ref="H146:I146"/>
    <mergeCell ref="O147:O154"/>
    <mergeCell ref="P147:P154"/>
    <mergeCell ref="Q147:Q154"/>
    <mergeCell ref="C143:Q145"/>
    <mergeCell ref="A158:B158"/>
    <mergeCell ref="C158:Q158"/>
    <mergeCell ref="A159:B159"/>
    <mergeCell ref="C159:Q159"/>
    <mergeCell ref="B129:Q129"/>
    <mergeCell ref="B130:Q130"/>
    <mergeCell ref="B131:Q131"/>
    <mergeCell ref="B132:Q132"/>
    <mergeCell ref="B133:Q133"/>
    <mergeCell ref="B134:Q134"/>
    <mergeCell ref="B135:Q135"/>
    <mergeCell ref="L146:M146"/>
    <mergeCell ref="N146:O146"/>
    <mergeCell ref="L147:M154"/>
    <mergeCell ref="L155:M155"/>
    <mergeCell ref="B139:Q139"/>
    <mergeCell ref="B140:Q140"/>
    <mergeCell ref="A141:Q142"/>
    <mergeCell ref="C147:D154"/>
    <mergeCell ref="E146:F146"/>
    <mergeCell ref="C146:D146"/>
    <mergeCell ref="H155:I155"/>
    <mergeCell ref="J155:K155"/>
    <mergeCell ref="N147:N154"/>
  </mergeCells>
  <conditionalFormatting sqref="H6:I6">
    <cfRule type="containsText" dxfId="11" priority="1" operator="containsText" text="REJECTED">
      <formula>NOT(ISERROR(SEARCH("REJECTED",H6)))</formula>
    </cfRule>
    <cfRule type="containsText" dxfId="10" priority="2" operator="containsText" text="APPROVED">
      <formula>NOT(ISERROR(SEARCH("APPROVED",H6)))</formula>
    </cfRule>
    <cfRule type="containsText" dxfId="9" priority="3" operator="containsText" text="PENDING">
      <formula>NOT(ISERROR(SEARCH("PENDING",H6)))</formula>
    </cfRule>
    <cfRule type="containsText" dxfId="8" priority="4" operator="containsText" text="COM-APRVD">
      <formula>NOT(ISERROR(SEARCH("COM-APRVD",H6)))</formula>
    </cfRule>
  </conditionalFormatting>
  <pageMargins left="0.25" right="0.25" top="0.75" bottom="0.75" header="0.3" footer="0.3"/>
  <pageSetup paperSize="9" scale="14"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54BD0FCC-E37E-D343-AD4F-577407740A6E}">
          <x14:formula1>
            <xm:f>'COMMENTS LIST'!$B$2:$B$5</xm:f>
          </x14:formula1>
          <xm:sqref>H6:I6 C156</xm:sqref>
        </x14:dataValidation>
        <x14:dataValidation type="list" allowBlank="1" showInputMessage="1" showErrorMessage="1" xr:uid="{DA7BA7B8-D372-3B43-A962-9C64111BE0D9}">
          <x14:formula1>
            <xm:f>'COMMENTS LIST'!$C$2:$C$20</xm:f>
          </x14:formula1>
          <xm:sqref>C157</xm:sqref>
        </x14:dataValidation>
        <x14:dataValidation type="list" allowBlank="1" showInputMessage="1" showErrorMessage="1" xr:uid="{A922D6C1-2597-894C-8B7A-622D5B5C105E}">
          <x14:formula1>
            <xm:f>'COMMENTS LIST'!$A$2:$A$139</xm:f>
          </x14:formula1>
          <xm:sqref>B109:B122 B126:B139</xm:sqref>
        </x14:dataValidation>
        <x14:dataValidation type="list" showInputMessage="1" showErrorMessage="1" xr:uid="{C917269B-2901-5A41-9677-976FA165DA70}">
          <x14:formula1>
            <xm:f>'COMMENTS LIST'!$D$2:$D$9</xm:f>
          </x14:formula1>
          <xm:sqref>C147:D154</xm:sqref>
        </x14:dataValidation>
        <x14:dataValidation type="list" allowBlank="1" showInputMessage="1" showErrorMessage="1" xr:uid="{EF87CD3E-B898-1943-A5A2-0C9A86D1E1E9}">
          <x14:formula1>
            <xm:f>'COMMENTS LIST'!$D$10:$D$12</xm:f>
          </x14:formula1>
          <xm:sqref>G147:G154</xm:sqref>
        </x14:dataValidation>
        <x14:dataValidation type="list" showInputMessage="1" showErrorMessage="1" xr:uid="{40E3F95F-25EF-0441-8E94-C5757D31017F}">
          <x14:formula1>
            <xm:f>'COMMENTS LIST'!$D$13:$D$23</xm:f>
          </x14:formula1>
          <xm:sqref>J147:K154</xm:sqref>
        </x14:dataValidation>
        <x14:dataValidation type="list" showInputMessage="1" showErrorMessage="1" xr:uid="{5C67E6F1-474B-6242-B412-CC308F3C4559}">
          <x14:formula1>
            <xm:f>'COMMENTS LIST'!$D$24:$D$28</xm:f>
          </x14:formula1>
          <xm:sqref>N147</xm:sqref>
        </x14:dataValidation>
        <x14:dataValidation type="list" showInputMessage="1" showErrorMessage="1" xr:uid="{D80BFB95-684F-B64A-9F5C-95846214654C}">
          <x14:formula1>
            <xm:f>'COMMENTS LIST'!$D$29:$D$35</xm:f>
          </x14:formula1>
          <xm:sqref>P147</xm:sqref>
        </x14:dataValidation>
        <x14:dataValidation type="list" allowBlank="1" showInputMessage="1" showErrorMessage="1" xr:uid="{0E5BD052-7649-084F-B76A-2998A62A8929}">
          <x14:formula1>
            <xm:f>'COMMENTS LIST'!$G$2:$G$139</xm:f>
          </x14:formula1>
          <xm:sqref>B150:B154 B146:B148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3" ma:contentTypeDescription="Create a new document." ma:contentTypeScope="" ma:versionID="fcd90499b680bb1355c1a26fedf17beb">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da38dc639503cf09a112de2405719599"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34D31B-F6BC-4D5D-A163-522A7C49D4F8}">
  <ds:schemaRefs>
    <ds:schemaRef ds:uri="http://purl.org/dc/dcmitype/"/>
    <ds:schemaRef ds:uri="http://schemas.microsoft.com/office/2006/metadata/properties"/>
    <ds:schemaRef ds:uri="http://schemas.microsoft.com/office/2006/documentManagement/types"/>
    <ds:schemaRef ds:uri="http://www.w3.org/XML/1998/namespace"/>
    <ds:schemaRef ds:uri="6e1bf325-29d7-4461-8f02-d764983f8348"/>
    <ds:schemaRef ds:uri="http://purl.org/dc/elements/1.1/"/>
    <ds:schemaRef ds:uri="http://schemas.microsoft.com/office/infopath/2007/PartnerControls"/>
    <ds:schemaRef ds:uri="http://schemas.openxmlformats.org/package/2006/metadata/core-properties"/>
    <ds:schemaRef ds:uri="179f7bf8-7c86-40ae-9031-a2cfcacb0447"/>
    <ds:schemaRef ds:uri="http://purl.org/dc/terms/"/>
  </ds:schemaRefs>
</ds:datastoreItem>
</file>

<file path=customXml/itemProps2.xml><?xml version="1.0" encoding="utf-8"?>
<ds:datastoreItem xmlns:ds="http://schemas.openxmlformats.org/officeDocument/2006/customXml" ds:itemID="{E38EF05B-2531-47F4-8B5B-F022E6B61914}">
  <ds:schemaRefs>
    <ds:schemaRef ds:uri="http://schemas.microsoft.com/sharepoint/v3/contenttype/forms"/>
  </ds:schemaRefs>
</ds:datastoreItem>
</file>

<file path=customXml/itemProps3.xml><?xml version="1.0" encoding="utf-8"?>
<ds:datastoreItem xmlns:ds="http://schemas.openxmlformats.org/officeDocument/2006/customXml" ds:itemID="{E3906676-8F68-427A-B78B-C07F692BDA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vt:i4>
      </vt:variant>
    </vt:vector>
  </HeadingPairs>
  <TitlesOfParts>
    <vt:vector size="31" baseType="lpstr">
      <vt:lpstr>MINIMUN MAKES</vt:lpstr>
      <vt:lpstr>GUIDE TO MEASURE</vt:lpstr>
      <vt:lpstr>CAD</vt:lpstr>
      <vt:lpstr>SIZE SPEC</vt:lpstr>
      <vt:lpstr>PROTO</vt:lpstr>
      <vt:lpstr>2ND PROTO</vt:lpstr>
      <vt:lpstr>SMS</vt:lpstr>
      <vt:lpstr>TESTING REQUIREMENTS</vt:lpstr>
      <vt:lpstr>PPS</vt:lpstr>
      <vt:lpstr>SHIPMENT</vt:lpstr>
      <vt:lpstr>COMMENTS LIST</vt:lpstr>
      <vt:lpstr>LABELLING &amp; CARE INSTRUCTIONS</vt:lpstr>
      <vt:lpstr>ANNEX A</vt:lpstr>
      <vt:lpstr>ANNEX E - RSL DECLARATION</vt:lpstr>
      <vt:lpstr>ANNEX F - LEATH DECLARATION</vt:lpstr>
      <vt:lpstr>ANNEX G - FEATH DECLARATION</vt:lpstr>
      <vt:lpstr>POM</vt:lpstr>
      <vt:lpstr>TESTING STANDARDS</vt:lpstr>
      <vt:lpstr>'2ND PROTO'!Print_Area</vt:lpstr>
      <vt:lpstr>'ANNEX E - RSL DECLARATION'!Print_Area</vt:lpstr>
      <vt:lpstr>'ANNEX F - LEATH DECLARATION'!Print_Area</vt:lpstr>
      <vt:lpstr>'ANNEX G - FEATH DECLARATION'!Print_Area</vt:lpstr>
      <vt:lpstr>'COMMENTS LIST'!Print_Area</vt:lpstr>
      <vt:lpstr>POM!Print_Area</vt:lpstr>
      <vt:lpstr>PPS!Print_Area</vt:lpstr>
      <vt:lpstr>PROTO!Print_Area</vt:lpstr>
      <vt:lpstr>SHIPMENT!Print_Area</vt:lpstr>
      <vt:lpstr>'SIZE SPEC'!Print_Area</vt:lpstr>
      <vt:lpstr>SMS!Print_Area</vt:lpstr>
      <vt:lpstr>'TESTING REQUIREMENTS'!Print_Area</vt:lpstr>
      <vt:lpstr>SMS!ProductTemplate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Sally Casey Markwell</dc:creator>
  <cp:keywords/>
  <dc:description/>
  <cp:lastModifiedBy>Chi Tran Thi Linh</cp:lastModifiedBy>
  <cp:revision/>
  <dcterms:created xsi:type="dcterms:W3CDTF">2016-02-29T12:44:24Z</dcterms:created>
  <dcterms:modified xsi:type="dcterms:W3CDTF">2024-07-02T08:01:31Z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