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ODD &amp; GUNN/2-FW24/2-PRODUCTION/2-STYLE-FILE/TRIMCARD/"/>
    </mc:Choice>
  </mc:AlternateContent>
  <xr:revisionPtr revIDLastSave="1" documentId="13_ncr:1_{15F9A15A-9AE1-4FB1-91FD-88B98BC1258E}" xr6:coauthVersionLast="47" xr6:coauthVersionMax="47" xr10:uidLastSave="{F67E24EF-C802-4ADB-ACA0-3F470E2BC03B}"/>
  <bookViews>
    <workbookView xWindow="-120" yWindow="-120" windowWidth="20730" windowHeight="1104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SAMPLE MEASUREMENTS" sheetId="19" r:id="rId4"/>
    <sheet name="GRADED MEASUREMENT" sheetId="20" r:id="rId5"/>
    <sheet name="GÓP Ý " sheetId="21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</externalReferences>
  <definedNames>
    <definedName name="_Fill" localSheetId="2" hidden="1">#REF!</definedName>
    <definedName name="_Fill" localSheetId="6" hidden="1">#REF!</definedName>
    <definedName name="_Fill" hidden="1">#REF!</definedName>
    <definedName name="_xlnm._FilterDatabase" localSheetId="0" hidden="1">'1. CUTTING DOCKET'!$A$33:$R$35</definedName>
    <definedName name="_xlnm._FilterDatabase" localSheetId="1" hidden="1">GREY!$A$64:$Q$131</definedName>
    <definedName name="_xlnm.Print_Area" localSheetId="0">'1. CUTTING DOCKET'!$A$1:$Q$62</definedName>
    <definedName name="_xlnm.Print_Area" localSheetId="2">'2. TRIM CARD'!$A$1:$B$32</definedName>
    <definedName name="_xlnm.Print_Area" localSheetId="6">'2. TRIM CARD (GREY)'!$A$1:$E$39</definedName>
    <definedName name="_xlnm.Print_Area" localSheetId="4">'GRADED MEASUREMENT'!$A$1:$N$39</definedName>
    <definedName name="_xlnm.Print_Area" localSheetId="1">GREY!$A$1:$P$169</definedName>
    <definedName name="_xlnm.Print_Area" localSheetId="3">'SAMPLE MEASUREMENTS'!$A$1:$L$41</definedName>
    <definedName name="_xlnm.Print_Titles" localSheetId="0">'1. CUTTING DOCKET'!$1:$15</definedName>
    <definedName name="_xlnm.Print_Titles" localSheetId="2">'2. TRIM CARD'!$1:$5</definedName>
    <definedName name="_xlnm.Print_Titles" localSheetId="6">'2. TRIM CARD (GREY)'!$1:$5</definedName>
    <definedName name="_xlnm.Print_Titles" localSheetId="1">GREY!$1:$15</definedName>
    <definedName name="Styles">[1]Sheet2!$A:$J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5" l="1"/>
  <c r="A15" i="5"/>
  <c r="E29" i="1"/>
  <c r="G36" i="20"/>
  <c r="H36" i="20" s="1"/>
  <c r="I36" i="20" s="1"/>
  <c r="J36" i="20" s="1"/>
  <c r="K36" i="20" s="1"/>
  <c r="F36" i="20"/>
  <c r="E36" i="20" s="1"/>
  <c r="G35" i="20"/>
  <c r="H35" i="20" s="1"/>
  <c r="I35" i="20" s="1"/>
  <c r="J35" i="20" s="1"/>
  <c r="K35" i="20" s="1"/>
  <c r="F35" i="20"/>
  <c r="E35" i="20"/>
  <c r="G34" i="20"/>
  <c r="H34" i="20" s="1"/>
  <c r="I34" i="20" s="1"/>
  <c r="J34" i="20" s="1"/>
  <c r="K34" i="20" s="1"/>
  <c r="F34" i="20"/>
  <c r="E34" i="20"/>
  <c r="N33" i="20"/>
  <c r="G33" i="20"/>
  <c r="H33" i="20" s="1"/>
  <c r="I33" i="20" s="1"/>
  <c r="J33" i="20" s="1"/>
  <c r="K33" i="20" s="1"/>
  <c r="F33" i="20"/>
  <c r="E33" i="20"/>
  <c r="A33" i="20"/>
  <c r="N32" i="20"/>
  <c r="G32" i="20"/>
  <c r="H32" i="20" s="1"/>
  <c r="I32" i="20" s="1"/>
  <c r="J32" i="20" s="1"/>
  <c r="K32" i="20" s="1"/>
  <c r="F32" i="20"/>
  <c r="E32" i="20"/>
  <c r="A32" i="20"/>
  <c r="N31" i="20"/>
  <c r="G31" i="20"/>
  <c r="H31" i="20" s="1"/>
  <c r="I31" i="20" s="1"/>
  <c r="J31" i="20" s="1"/>
  <c r="K31" i="20" s="1"/>
  <c r="F31" i="20"/>
  <c r="E31" i="20" s="1"/>
  <c r="A31" i="20"/>
  <c r="N30" i="20"/>
  <c r="G30" i="20"/>
  <c r="H30" i="20" s="1"/>
  <c r="I30" i="20" s="1"/>
  <c r="J30" i="20" s="1"/>
  <c r="K30" i="20" s="1"/>
  <c r="A30" i="20"/>
  <c r="N29" i="20"/>
  <c r="H29" i="20"/>
  <c r="I29" i="20" s="1"/>
  <c r="J29" i="20" s="1"/>
  <c r="K29" i="20" s="1"/>
  <c r="G29" i="20"/>
  <c r="F29" i="20"/>
  <c r="E29" i="20" s="1"/>
  <c r="A29" i="20"/>
  <c r="N28" i="20"/>
  <c r="G28" i="20"/>
  <c r="F28" i="20" s="1"/>
  <c r="E28" i="20" s="1"/>
  <c r="A28" i="20"/>
  <c r="N27" i="20"/>
  <c r="H27" i="20"/>
  <c r="I27" i="20" s="1"/>
  <c r="J27" i="20" s="1"/>
  <c r="K27" i="20" s="1"/>
  <c r="G27" i="20"/>
  <c r="F27" i="20" s="1"/>
  <c r="E27" i="20" s="1"/>
  <c r="A27" i="20"/>
  <c r="N26" i="20"/>
  <c r="G26" i="20"/>
  <c r="H26" i="20" s="1"/>
  <c r="I26" i="20" s="1"/>
  <c r="J26" i="20" s="1"/>
  <c r="K26" i="20" s="1"/>
  <c r="A26" i="20"/>
  <c r="N25" i="20"/>
  <c r="H25" i="20"/>
  <c r="I25" i="20" s="1"/>
  <c r="J25" i="20" s="1"/>
  <c r="K25" i="20" s="1"/>
  <c r="G25" i="20"/>
  <c r="F25" i="20" s="1"/>
  <c r="E25" i="20" s="1"/>
  <c r="A25" i="20"/>
  <c r="N24" i="20"/>
  <c r="G24" i="20"/>
  <c r="H24" i="20" s="1"/>
  <c r="I24" i="20" s="1"/>
  <c r="J24" i="20" s="1"/>
  <c r="K24" i="20" s="1"/>
  <c r="A24" i="20"/>
  <c r="N23" i="20"/>
  <c r="H23" i="20"/>
  <c r="I23" i="20" s="1"/>
  <c r="J23" i="20" s="1"/>
  <c r="K23" i="20" s="1"/>
  <c r="G23" i="20"/>
  <c r="F23" i="20"/>
  <c r="E23" i="20" s="1"/>
  <c r="A23" i="20"/>
  <c r="N22" i="20"/>
  <c r="G22" i="20"/>
  <c r="H22" i="20" s="1"/>
  <c r="I22" i="20" s="1"/>
  <c r="J22" i="20" s="1"/>
  <c r="K22" i="20" s="1"/>
  <c r="A22" i="20"/>
  <c r="N21" i="20"/>
  <c r="H21" i="20"/>
  <c r="I21" i="20" s="1"/>
  <c r="J21" i="20" s="1"/>
  <c r="K21" i="20" s="1"/>
  <c r="G21" i="20"/>
  <c r="F21" i="20"/>
  <c r="E21" i="20" s="1"/>
  <c r="A21" i="20"/>
  <c r="N20" i="20"/>
  <c r="G20" i="20"/>
  <c r="F20" i="20" s="1"/>
  <c r="E20" i="20" s="1"/>
  <c r="A20" i="20"/>
  <c r="N19" i="20"/>
  <c r="H19" i="20"/>
  <c r="I19" i="20" s="1"/>
  <c r="J19" i="20" s="1"/>
  <c r="K19" i="20" s="1"/>
  <c r="G19" i="20"/>
  <c r="F19" i="20" s="1"/>
  <c r="E19" i="20" s="1"/>
  <c r="A19" i="20"/>
  <c r="H18" i="20"/>
  <c r="I18" i="20" s="1"/>
  <c r="J18" i="20" s="1"/>
  <c r="K18" i="20" s="1"/>
  <c r="G18" i="20"/>
  <c r="F18" i="20" s="1"/>
  <c r="E18" i="20" s="1"/>
  <c r="N17" i="20"/>
  <c r="H17" i="20"/>
  <c r="I17" i="20" s="1"/>
  <c r="J17" i="20" s="1"/>
  <c r="K17" i="20" s="1"/>
  <c r="G17" i="20"/>
  <c r="F17" i="20" s="1"/>
  <c r="E17" i="20" s="1"/>
  <c r="A17" i="20"/>
  <c r="N16" i="20"/>
  <c r="G16" i="20"/>
  <c r="H16" i="20" s="1"/>
  <c r="I16" i="20" s="1"/>
  <c r="J16" i="20" s="1"/>
  <c r="K16" i="20" s="1"/>
  <c r="A16" i="20"/>
  <c r="N15" i="20"/>
  <c r="H15" i="20"/>
  <c r="I15" i="20" s="1"/>
  <c r="J15" i="20" s="1"/>
  <c r="K15" i="20" s="1"/>
  <c r="G15" i="20"/>
  <c r="F15" i="20" s="1"/>
  <c r="E15" i="20" s="1"/>
  <c r="A15" i="20"/>
  <c r="N14" i="20"/>
  <c r="I14" i="20"/>
  <c r="J14" i="20" s="1"/>
  <c r="K14" i="20" s="1"/>
  <c r="H14" i="20"/>
  <c r="G14" i="20"/>
  <c r="F14" i="20"/>
  <c r="E14" i="20"/>
  <c r="A14" i="20"/>
  <c r="I13" i="20"/>
  <c r="J13" i="20" s="1"/>
  <c r="K13" i="20" s="1"/>
  <c r="H13" i="20"/>
  <c r="G13" i="20"/>
  <c r="F13" i="20"/>
  <c r="E13" i="20"/>
  <c r="N12" i="20"/>
  <c r="I12" i="20"/>
  <c r="J12" i="20" s="1"/>
  <c r="K12" i="20" s="1"/>
  <c r="H12" i="20"/>
  <c r="G12" i="20"/>
  <c r="F12" i="20"/>
  <c r="E12" i="20"/>
  <c r="A12" i="20"/>
  <c r="E8" i="20"/>
  <c r="B8" i="20"/>
  <c r="E7" i="20"/>
  <c r="B7" i="20"/>
  <c r="E6" i="20"/>
  <c r="B6" i="20"/>
  <c r="E5" i="20"/>
  <c r="B5" i="20"/>
  <c r="E4" i="20"/>
  <c r="B4" i="20"/>
  <c r="E3" i="20"/>
  <c r="B3" i="20"/>
  <c r="E2" i="20"/>
  <c r="B2" i="20"/>
  <c r="E8" i="19"/>
  <c r="B8" i="19"/>
  <c r="E7" i="19"/>
  <c r="B7" i="19"/>
  <c r="E6" i="19"/>
  <c r="B6" i="19"/>
  <c r="E5" i="19"/>
  <c r="B5" i="19"/>
  <c r="E4" i="19"/>
  <c r="B4" i="19"/>
  <c r="E3" i="19"/>
  <c r="B3" i="19"/>
  <c r="E2" i="19"/>
  <c r="B2" i="19"/>
  <c r="H20" i="20" l="1"/>
  <c r="I20" i="20" s="1"/>
  <c r="J20" i="20" s="1"/>
  <c r="K20" i="20" s="1"/>
  <c r="F22" i="20"/>
  <c r="E22" i="20" s="1"/>
  <c r="H28" i="20"/>
  <c r="I28" i="20" s="1"/>
  <c r="J28" i="20" s="1"/>
  <c r="K28" i="20" s="1"/>
  <c r="F30" i="20"/>
  <c r="E30" i="20" s="1"/>
  <c r="F24" i="20"/>
  <c r="E24" i="20" s="1"/>
  <c r="F16" i="20"/>
  <c r="E16" i="20" s="1"/>
  <c r="F26" i="20"/>
  <c r="E26" i="20" s="1"/>
  <c r="A31" i="5"/>
  <c r="B29" i="5"/>
  <c r="A29" i="5"/>
  <c r="A21" i="5"/>
  <c r="B21" i="5"/>
  <c r="A27" i="5"/>
  <c r="B27" i="5"/>
  <c r="B25" i="5"/>
  <c r="A25" i="5"/>
  <c r="B33" i="5"/>
  <c r="A33" i="5"/>
  <c r="A14" i="5"/>
  <c r="B13" i="5"/>
  <c r="A13" i="5"/>
  <c r="L35" i="1"/>
  <c r="H20" i="1"/>
  <c r="H23" i="1" s="1"/>
  <c r="E62" i="1" s="1"/>
  <c r="B31" i="5" l="1"/>
  <c r="B23" i="5"/>
  <c r="B19" i="5"/>
  <c r="B11" i="5"/>
  <c r="E28" i="1"/>
  <c r="A12" i="5"/>
  <c r="A11" i="5"/>
  <c r="A23" i="5"/>
  <c r="A19" i="5"/>
  <c r="B51" i="1"/>
  <c r="I41" i="1" l="1"/>
  <c r="I34" i="1"/>
  <c r="I39" i="1"/>
  <c r="I40" i="1"/>
  <c r="I38" i="1"/>
  <c r="I37" i="1"/>
  <c r="I42" i="1"/>
  <c r="I36" i="1"/>
  <c r="Q21" i="1"/>
  <c r="A8" i="5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28" i="1"/>
  <c r="D6" i="17" l="1"/>
  <c r="E6" i="17"/>
  <c r="C15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A10" i="5"/>
  <c r="A9" i="5"/>
  <c r="B9" i="5" l="1"/>
  <c r="C6" i="17" l="1"/>
  <c r="C9" i="17" l="1"/>
  <c r="C11" i="17" l="1"/>
  <c r="I35" i="1" l="1"/>
  <c r="D19" i="1"/>
  <c r="D20" i="1" s="1"/>
  <c r="H41" i="1" s="1"/>
  <c r="Q18" i="1"/>
  <c r="B2" i="5"/>
  <c r="B3" i="5"/>
  <c r="A4" i="5"/>
  <c r="A3" i="5"/>
  <c r="A2" i="5"/>
  <c r="B4" i="5"/>
  <c r="Q19" i="1"/>
  <c r="H39" i="1" l="1"/>
  <c r="H40" i="1"/>
  <c r="H42" i="1"/>
  <c r="H37" i="1"/>
  <c r="H38" i="1"/>
  <c r="H36" i="1"/>
  <c r="H35" i="1"/>
  <c r="F35" i="1" s="1"/>
  <c r="B5" i="17"/>
  <c r="A27" i="1"/>
  <c r="H62" i="1"/>
  <c r="B5" i="5"/>
  <c r="Q20" i="1"/>
  <c r="G29" i="1" l="1"/>
  <c r="I29" i="1" s="1"/>
  <c r="M29" i="1" s="1"/>
  <c r="K34" i="1"/>
  <c r="M34" i="1" s="1"/>
  <c r="O34" i="1" s="1"/>
  <c r="K41" i="1"/>
  <c r="M41" i="1" s="1"/>
  <c r="O41" i="1" s="1"/>
  <c r="K39" i="1"/>
  <c r="M39" i="1" s="1"/>
  <c r="O39" i="1" s="1"/>
  <c r="K40" i="1"/>
  <c r="M40" i="1" s="1"/>
  <c r="O40" i="1" s="1"/>
  <c r="G30" i="1"/>
  <c r="I30" i="1" s="1"/>
  <c r="M30" i="1" s="1"/>
  <c r="K37" i="1"/>
  <c r="M37" i="1" s="1"/>
  <c r="O37" i="1" s="1"/>
  <c r="K42" i="1"/>
  <c r="M42" i="1" s="1"/>
  <c r="O42" i="1" s="1"/>
  <c r="K38" i="1"/>
  <c r="M38" i="1" s="1"/>
  <c r="O38" i="1" s="1"/>
  <c r="K36" i="1"/>
  <c r="M36" i="1" s="1"/>
  <c r="O36" i="1" s="1"/>
  <c r="Q23" i="1"/>
  <c r="B15" i="17"/>
  <c r="B17" i="5"/>
  <c r="K35" i="1"/>
  <c r="M35" i="1" s="1"/>
  <c r="O35" i="1" s="1"/>
  <c r="G28" i="1"/>
  <c r="I28" i="1" s="1"/>
  <c r="M28" i="1" s="1"/>
</calcChain>
</file>

<file path=xl/sharedStrings.xml><?xml version="1.0" encoding="utf-8"?>
<sst xmlns="http://schemas.openxmlformats.org/spreadsheetml/2006/main" count="835" uniqueCount="368">
  <si>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</si>
  <si>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</si>
  <si>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</si>
  <si>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</si>
  <si>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</si>
  <si>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</si>
  <si>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</si>
  <si>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</si>
  <si>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</si>
  <si>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</si>
  <si>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</si>
  <si>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</si>
  <si>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</si>
  <si>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</si>
  <si>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</si>
  <si>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</si>
  <si>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</si>
  <si>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</si>
  <si>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</si>
  <si>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</si>
  <si>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</si>
  <si>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</si>
  <si>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</si>
  <si>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</si>
  <si>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</si>
  <si>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</si>
  <si>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</si>
  <si>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</si>
  <si>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</si>
  <si>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</si>
  <si>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</si>
  <si>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</si>
  <si>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</si>
  <si>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</si>
  <si>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</si>
  <si>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</si>
  <si>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</si>
  <si>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</si>
  <si>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</si>
  <si>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</si>
  <si>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</si>
  <si>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</si>
  <si>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</si>
  <si>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</si>
  <si>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</si>
  <si>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</si>
  <si>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</si>
  <si>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</si>
  <si>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</si>
  <si>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</si>
  <si>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</si>
  <si>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</si>
  <si>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</si>
  <si>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</si>
  <si>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</si>
  <si>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</si>
  <si>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</si>
  <si>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</si>
  <si>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</si>
  <si>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</si>
  <si>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</si>
  <si>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</si>
  <si>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</si>
  <si>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</si>
  <si>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</si>
  <si>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</si>
  <si>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</si>
  <si>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</si>
  <si>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</si>
  <si>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</si>
  <si>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</si>
  <si>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</si>
  <si>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</si>
  <si>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</si>
  <si>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</si>
  <si>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</si>
  <si>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</si>
  <si>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</si>
  <si>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</si>
  <si>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</si>
  <si>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</si>
  <si>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</si>
  <si>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</si>
  <si>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</si>
  <si>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</si>
  <si>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</si>
  <si>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</si>
  <si>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</si>
  <si>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</si>
  <si>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</si>
  <si>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</si>
  <si>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</si>
  <si>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</si>
  <si>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</si>
  <si>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</si>
  <si>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</si>
  <si>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</si>
  <si>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</si>
  <si>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</si>
  <si>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</si>
  <si>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</si>
  <si>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</si>
  <si>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</si>
  <si>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</si>
  <si>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</si>
  <si>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</si>
  <si>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</si>
  <si>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</si>
  <si>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</si>
  <si>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</si>
  <si>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</si>
  <si>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</si>
  <si>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</si>
  <si>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</si>
  <si>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</si>
  <si>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</si>
  <si>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</si>
  <si>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</si>
  <si>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</si>
  <si>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</si>
  <si>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</si>
  <si>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</si>
  <si>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</si>
  <si>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</si>
  <si>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</si>
  <si>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</si>
  <si>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</si>
  <si>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</si>
  <si>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</si>
  <si>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</si>
  <si>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</si>
  <si>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</si>
  <si>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</si>
  <si>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</si>
  <si>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</si>
  <si>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</si>
  <si>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</si>
  <si>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</si>
  <si>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</si>
  <si>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</si>
  <si>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</si>
  <si>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</si>
  <si>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</si>
  <si>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</si>
  <si>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</si>
  <si>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</si>
  <si>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</si>
  <si>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</si>
  <si>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</si>
  <si>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</si>
  <si>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</si>
  <si>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</si>
  <si>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</si>
  <si>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</si>
  <si>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</si>
  <si>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</si>
  <si>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</si>
  <si>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</si>
  <si>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</si>
  <si>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</si>
  <si>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</si>
  <si>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</si>
  <si>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</si>
  <si>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</si>
  <si>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</si>
  <si>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</si>
  <si>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</si>
  <si>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</si>
  <si>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</si>
  <si>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</si>
  <si>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</si>
  <si>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</si>
  <si>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</si>
  <si>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</si>
  <si>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</si>
  <si>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</si>
  <si>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</si>
  <si>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</si>
  <si>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</si>
  <si>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</si>
  <si>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</si>
  <si>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</si>
  <si>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</si>
  <si>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</si>
  <si>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</si>
  <si>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</si>
  <si>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</si>
  <si>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</si>
  <si>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</si>
  <si>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</si>
  <si>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</si>
  <si>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</si>
  <si>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</si>
  <si>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</si>
  <si>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</si>
  <si>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</si>
  <si>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</si>
  <si>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</si>
  <si>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</si>
  <si>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</si>
  <si>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</si>
  <si>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</si>
  <si>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</si>
  <si>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</si>
  <si>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</si>
  <si>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</si>
  <si>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</si>
  <si>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</si>
  <si>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</si>
  <si>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</si>
  <si>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</si>
  <si>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</si>
  <si>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</si>
  <si>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</si>
  <si>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</si>
  <si>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</si>
  <si>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</si>
  <si>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</si>
  <si>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</si>
  <si>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</si>
  <si>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</si>
  <si>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SHIPPING SAMPLE REQUIRED</t>
  </si>
  <si>
    <t>PHẦN C : IN / THÊU / WASH</t>
  </si>
  <si>
    <t>-CÁCH MAY GIỐNG ÁO MẪU VÀ NHẬN XÉT CÁCH MAY THEO TÀI LIỆU KÈM THEO Ở BÊN DƯỚI</t>
  </si>
  <si>
    <t>XS</t>
  </si>
  <si>
    <t>XXXL</t>
  </si>
  <si>
    <t>KÍCH THƯỚC HÌNH THÊU</t>
  </si>
  <si>
    <t xml:space="preserve">ĐỊNH VỊ HÌNH THÊU: </t>
  </si>
  <si>
    <t>THÊU BTP TẠI ĐÁP TRƯỚC</t>
  </si>
  <si>
    <t>MER SẼ CẤP NHÃN CHO ANH TÀI</t>
  </si>
  <si>
    <t xml:space="preserve">MAY KẸP DƯỚI GIỮA NHÃN SƯỜN 1 </t>
  </si>
  <si>
    <t>RUGBY COLLAR FLEECE</t>
  </si>
  <si>
    <t>SP0455</t>
  </si>
  <si>
    <t>AW24</t>
  </si>
  <si>
    <t>CREW NECK</t>
  </si>
  <si>
    <t>DROP 1</t>
  </si>
  <si>
    <t>BO LAI + BO TAY</t>
  </si>
  <si>
    <t>NHÃN CHÍNH</t>
  </si>
  <si>
    <t>NHÃN SIZE</t>
  </si>
  <si>
    <t>NAVY</t>
  </si>
  <si>
    <t xml:space="preserve">NHÃN CARE </t>
  </si>
  <si>
    <t>DÂY TAPE 15MM</t>
  </si>
  <si>
    <t>NÚT 22L</t>
  </si>
  <si>
    <t>100% COTTON TWILL</t>
  </si>
  <si>
    <t>NHÃN COO</t>
  </si>
  <si>
    <t>MAY DƯỚI GIỮA NHÃN CHÍNH - MAY NHƯ ÁO MẪU</t>
  </si>
  <si>
    <t xml:space="preserve">TẠI TRỤ </t>
  </si>
  <si>
    <t xml:space="preserve">TẠI CỔ </t>
  </si>
  <si>
    <t>MAY BÊN TRÁI NGƯỜI MẶT CÁCH LAI 14CM</t>
  </si>
  <si>
    <t xml:space="preserve"> R14  AW24  S2696</t>
  </si>
  <si>
    <t>DÂY BÁNH PHỞ</t>
  </si>
  <si>
    <t>CLEAN</t>
  </si>
  <si>
    <t>VAI CON</t>
  </si>
  <si>
    <t>Tolerance</t>
  </si>
  <si>
    <t>Points of Measure</t>
  </si>
  <si>
    <t xml:space="preserve">Revision </t>
  </si>
  <si>
    <t>Final</t>
  </si>
  <si>
    <t>Half Chest</t>
  </si>
  <si>
    <t>Ngang ngực</t>
  </si>
  <si>
    <t>Across Front (20cm down from HPS fold)</t>
  </si>
  <si>
    <t>Ngang trước từ đỉnh vai xuống 20cm</t>
  </si>
  <si>
    <t>Half Bottom Width</t>
  </si>
  <si>
    <t>1/2 Ngang lai</t>
  </si>
  <si>
    <t>Centre Back Length</t>
  </si>
  <si>
    <t>Dài giữa sau</t>
  </si>
  <si>
    <t>Shoulder Width</t>
  </si>
  <si>
    <t>Ngang vai</t>
  </si>
  <si>
    <t>Shoulder slope (drop from HPS fold)</t>
  </si>
  <si>
    <t>Xuôi vai</t>
  </si>
  <si>
    <t>Half armhole (Measured along seam)</t>
  </si>
  <si>
    <t>Rộng nách đo thẳng</t>
  </si>
  <si>
    <t>Armhole drop (from HPS fold to underarm point 90 degrees)</t>
  </si>
  <si>
    <t>Hạ Nách</t>
  </si>
  <si>
    <t>Sleeve Length (From S/point to hem)</t>
  </si>
  <si>
    <t>Dài tay</t>
  </si>
  <si>
    <t>Half Bicep (2.5cm from underarm point)</t>
  </si>
  <si>
    <t>1/2Bắp tay ( Dưới nách 2.5cm)</t>
  </si>
  <si>
    <t>Half Elbow (1/2 way between hem &amp; underarm point)</t>
  </si>
  <si>
    <t>1/2 khủy tay ( 1/2 Dài tay)</t>
  </si>
  <si>
    <t>Half Forearm (1/2 way between elbow and hem)</t>
  </si>
  <si>
    <t>1/2 Cẳng tay ( 1/2 khủy tay)</t>
  </si>
  <si>
    <t>Half Sleeve Opening - Cuff</t>
  </si>
  <si>
    <t>Cửa tay</t>
  </si>
  <si>
    <t>Across Back (16.5cm down from neck seam)</t>
  </si>
  <si>
    <t>Ngang sau từ đường may cổ xuống 16.5cm</t>
  </si>
  <si>
    <t>Placket Length</t>
  </si>
  <si>
    <t>Dài trụ</t>
  </si>
  <si>
    <t>Placket Width</t>
  </si>
  <si>
    <t>To bản trụ</t>
  </si>
  <si>
    <t>Collar edge length (along top edge)</t>
  </si>
  <si>
    <t>Dài lá cổ cạnh trên</t>
  </si>
  <si>
    <t>Collar height @ CB</t>
  </si>
  <si>
    <t>To bản lá cổ</t>
  </si>
  <si>
    <t>Collar point length</t>
  </si>
  <si>
    <t>Dài mép lá cổ (dọc theo mép ngoài)</t>
  </si>
  <si>
    <t>Collar stand @ front edge</t>
  </si>
  <si>
    <t>To bản chân cổ</t>
  </si>
  <si>
    <t>Cuff Rib Depth</t>
  </si>
  <si>
    <t>To bản lai tay</t>
  </si>
  <si>
    <t>Waist Rib Depth</t>
  </si>
  <si>
    <t>To bản lai áo</t>
  </si>
  <si>
    <t xml:space="preserve">Back neck facing depth </t>
  </si>
  <si>
    <t>Cao đô sau đo tại giữa cổ xuống</t>
  </si>
  <si>
    <t>Neck width (seam to seam)</t>
  </si>
  <si>
    <t>Rộng cổ</t>
  </si>
  <si>
    <t>Front neck drop (HPS fold to CF seam)</t>
  </si>
  <si>
    <t xml:space="preserve">Hạ cổ trước trừ đỉnh vai xuống </t>
  </si>
  <si>
    <t>Back neck drop (HPS fold to CB seam)</t>
  </si>
  <si>
    <t>Hạ cổ sau từ đỉnh vai xuống</t>
  </si>
  <si>
    <t>tolerance</t>
  </si>
  <si>
    <t>0.5cm</t>
  </si>
  <si>
    <t>1cm</t>
  </si>
  <si>
    <t>1.1-2cm</t>
  </si>
  <si>
    <t>SAMPLE MEASUREMENTS</t>
  </si>
  <si>
    <t>Style #:</t>
  </si>
  <si>
    <t>Season:</t>
  </si>
  <si>
    <t>UPDATES</t>
  </si>
  <si>
    <t>Name:</t>
  </si>
  <si>
    <t>Date Created:</t>
  </si>
  <si>
    <t>Base Style #:</t>
  </si>
  <si>
    <t>Ex Factory:</t>
  </si>
  <si>
    <t>Pattern / Fit:</t>
  </si>
  <si>
    <t>Retail Delivery:</t>
  </si>
  <si>
    <t>Description:</t>
  </si>
  <si>
    <t>Factory:</t>
  </si>
  <si>
    <t>Size Range:</t>
  </si>
  <si>
    <t>Fabric:</t>
  </si>
  <si>
    <t>Sample Size:</t>
  </si>
  <si>
    <t>Trim:</t>
  </si>
  <si>
    <t>CỔ</t>
  </si>
  <si>
    <t>LW 01/03/24</t>
  </si>
  <si>
    <t>LW 27/02/24</t>
  </si>
  <si>
    <t>Black</t>
  </si>
  <si>
    <t>2nd PP Sample Noir</t>
  </si>
  <si>
    <t>2nd PP Sample Forest</t>
  </si>
  <si>
    <t>2nd PP Sample Eclipse</t>
  </si>
  <si>
    <t>2nd PP Sample Slate</t>
  </si>
  <si>
    <t>1st Proto</t>
  </si>
  <si>
    <t>bts</t>
  </si>
  <si>
    <t>Neck circumference middle button to middle buttonhole</t>
  </si>
  <si>
    <t>Rộng vòng cổ đo tại giữa nút đến giữa nút</t>
  </si>
  <si>
    <t>GRADED MEASUREMENT</t>
  </si>
  <si>
    <t>Final Sample</t>
  </si>
  <si>
    <t>2XL</t>
  </si>
  <si>
    <t>3XL</t>
  </si>
  <si>
    <t>Grade</t>
  </si>
  <si>
    <t>1.5 x normal grade</t>
  </si>
  <si>
    <t>3 x normal grade</t>
  </si>
  <si>
    <t>irregular grade</t>
  </si>
  <si>
    <t>GÓP Ý TRÊN MẪU 1ST PROTO</t>
  </si>
  <si>
    <t>Centre back length to be 71cm. Please ensure all next PP samples in correct fabric and colour measure to meet 71cm. This sample is +0.5cm.</t>
  </si>
  <si>
    <t>All other measurements are back to spec for PP samples approval in all correct colourways.</t>
  </si>
  <si>
    <t>Dài thân sau điều chỉnh 71cm</t>
  </si>
  <si>
    <t>Tất cả các thông số đảm bảo như BTS yêu cầu</t>
  </si>
  <si>
    <t>Thay đổi trụ cổ bằng thun nẹp, không sử dụng cotton twill, như hình đính kèm</t>
  </si>
  <si>
    <t>CHI/SEN/NGAN : 210</t>
  </si>
  <si>
    <t>GARMENT WASH</t>
  </si>
  <si>
    <t>DUYỆT THEO STRIKE OFF</t>
  </si>
  <si>
    <t>RIB 1X1 100% COTTON (NON CHINA COTTON) 430GSM AW, ENZYME WASH_VTK5898</t>
  </si>
  <si>
    <t>FLEECE 85% COTTON 15% POLY_330GSM_VTK5882B-1</t>
  </si>
  <si>
    <t>MAY TẠI GIỮA CỔ SAU , CÁCH MÉP DƯỚI DÂY TAPE 1.5CM, MAY 2 CẠNH DÀI</t>
  </si>
  <si>
    <t>MAY KẸP DƯỚ DÂY TAPE, BÊN PHẢI NGƯỜI MẶC, CÁCH MÉP NHÃN CHÍNH 2CM</t>
  </si>
  <si>
    <t>MER SẼ CẤP NHÃN CHO ANH TIẾN</t>
  </si>
  <si>
    <t>THAM KHẢO CÁCH MAY: ÁO MẪU GỐC MÃ HÀNG , MÀU SP0455 GREY HEATHER, SIZE M ĐÃ GỬI CÙNG TÁC NGHIỆP 29/03/2024 + GÓP Ý TRÊN MẪU 1ST PROTO</t>
  </si>
  <si>
    <t xml:space="preserve">NẸP THUN </t>
  </si>
  <si>
    <t>TẠI NẸP TRỤ TRONG</t>
  </si>
  <si>
    <t>ECLIPSE</t>
  </si>
  <si>
    <t>RODD&amp;GUNN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</si>
</sst>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22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sz val="10"/>
      <color rgb="FFFF0066"/>
      <name val="Arial"/>
      <family val="2"/>
    </font>
    <font>
      <sz val="10"/>
      <color rgb="FFFF0000"/>
      <name val="Arial"/>
      <family val="2"/>
    </font>
    <font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3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" fillId="0" borderId="0"/>
    <xf numFmtId="0" fontId="99" fillId="0" borderId="0"/>
  </cellStyleXfs>
  <cellXfs count="55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5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4" fontId="49" fillId="2" borderId="54" xfId="0" applyNumberFormat="1" applyFont="1" applyFill="1" applyBorder="1" applyAlignment="1">
      <alignment horizontal="center" vertical="center"/>
    </xf>
    <xf numFmtId="4" fontId="49" fillId="0" borderId="54" xfId="0" applyNumberFormat="1" applyFont="1" applyBorder="1" applyAlignment="1">
      <alignment horizontal="center" vertical="center"/>
    </xf>
    <xf numFmtId="0" fontId="27" fillId="5" borderId="54" xfId="0" applyFont="1" applyFill="1" applyBorder="1" applyAlignment="1">
      <alignment horizontal="center" vertical="center" wrapText="1"/>
    </xf>
    <xf numFmtId="0" fontId="27" fillId="5" borderId="54" xfId="0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94" fillId="2" borderId="2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2" xfId="0" applyFont="1" applyFill="1" applyBorder="1" applyAlignment="1">
      <alignment horizontal="left" vertical="center"/>
    </xf>
    <xf numFmtId="0" fontId="94" fillId="2" borderId="2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center" vertical="center"/>
    </xf>
    <xf numFmtId="0" fontId="95" fillId="2" borderId="2" xfId="0" applyFont="1" applyFill="1" applyBorder="1" applyAlignment="1">
      <alignment horizontal="right" vertical="center"/>
    </xf>
    <xf numFmtId="0" fontId="96" fillId="48" borderId="2" xfId="0" applyFont="1" applyFill="1" applyBorder="1" applyAlignment="1">
      <alignment horizontal="left" vertical="center"/>
    </xf>
    <xf numFmtId="0" fontId="96" fillId="48" borderId="4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4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center" vertical="center"/>
    </xf>
    <xf numFmtId="0" fontId="97" fillId="2" borderId="0" xfId="0" quotePrefix="1" applyFont="1" applyFill="1" applyAlignment="1">
      <alignment horizontal="left" vertical="center"/>
    </xf>
    <xf numFmtId="0" fontId="52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 wrapText="1"/>
    </xf>
    <xf numFmtId="1" fontId="31" fillId="2" borderId="55" xfId="0" applyNumberFormat="1" applyFont="1" applyFill="1" applyBorder="1" applyAlignment="1">
      <alignment vertical="center" wrapText="1"/>
    </xf>
    <xf numFmtId="0" fontId="32" fillId="0" borderId="51" xfId="0" quotePrefix="1" applyFont="1" applyBorder="1" applyAlignment="1">
      <alignment horizontal="center" vertical="center"/>
    </xf>
    <xf numFmtId="0" fontId="32" fillId="47" borderId="51" xfId="0" quotePrefix="1" applyFont="1" applyFill="1" applyBorder="1" applyAlignment="1">
      <alignment horizontal="center" vertical="center"/>
    </xf>
    <xf numFmtId="0" fontId="32" fillId="3" borderId="51" xfId="0" quotePrefix="1" applyFont="1" applyFill="1" applyBorder="1" applyAlignment="1">
      <alignment horizontal="center" vertical="center"/>
    </xf>
    <xf numFmtId="0" fontId="50" fillId="5" borderId="54" xfId="2" applyFont="1" applyFill="1" applyBorder="1" applyAlignment="1">
      <alignment horizontal="left" vertical="center" wrapText="1"/>
    </xf>
    <xf numFmtId="0" fontId="99" fillId="0" borderId="0" xfId="129"/>
    <xf numFmtId="0" fontId="99" fillId="4" borderId="0" xfId="129" applyFill="1"/>
    <xf numFmtId="0" fontId="99" fillId="4" borderId="0" xfId="129" applyFill="1" applyAlignment="1">
      <alignment horizontal="left"/>
    </xf>
    <xf numFmtId="14" fontId="99" fillId="4" borderId="0" xfId="129" applyNumberFormat="1" applyFill="1" applyAlignment="1">
      <alignment horizontal="left"/>
    </xf>
    <xf numFmtId="0" fontId="100" fillId="0" borderId="0" xfId="129" applyFont="1"/>
    <xf numFmtId="0" fontId="5" fillId="0" borderId="0" xfId="129" applyFont="1"/>
    <xf numFmtId="14" fontId="99" fillId="4" borderId="0" xfId="129" applyNumberFormat="1" applyFill="1"/>
    <xf numFmtId="0" fontId="5" fillId="0" borderId="0" xfId="129" applyFont="1" applyAlignment="1">
      <alignment horizontal="left"/>
    </xf>
    <xf numFmtId="0" fontId="99" fillId="0" borderId="0" xfId="129" applyAlignment="1">
      <alignment horizontal="left"/>
    </xf>
    <xf numFmtId="0" fontId="100" fillId="0" borderId="54" xfId="129" applyFont="1" applyBorder="1" applyAlignment="1">
      <alignment horizontal="center" vertical="center"/>
    </xf>
    <xf numFmtId="0" fontId="5" fillId="0" borderId="0" xfId="129" applyFont="1" applyAlignment="1">
      <alignment horizontal="center"/>
    </xf>
    <xf numFmtId="0" fontId="101" fillId="0" borderId="0" xfId="129" applyFont="1" applyAlignment="1">
      <alignment horizontal="center"/>
    </xf>
    <xf numFmtId="0" fontId="100" fillId="0" borderId="0" xfId="129" applyFont="1" applyAlignment="1">
      <alignment horizontal="center"/>
    </xf>
    <xf numFmtId="0" fontId="99" fillId="0" borderId="55" xfId="129" applyBorder="1" applyAlignment="1">
      <alignment horizontal="center"/>
    </xf>
    <xf numFmtId="0" fontId="99" fillId="0" borderId="60" xfId="129" applyBorder="1" applyAlignment="1">
      <alignment horizontal="center"/>
    </xf>
    <xf numFmtId="0" fontId="5" fillId="0" borderId="60" xfId="129" applyFont="1" applyBorder="1" applyAlignment="1">
      <alignment horizontal="center"/>
    </xf>
    <xf numFmtId="0" fontId="100" fillId="0" borderId="51" xfId="129" applyFont="1" applyBorder="1" applyAlignment="1">
      <alignment horizontal="center"/>
    </xf>
    <xf numFmtId="0" fontId="101" fillId="0" borderId="60" xfId="129" applyFont="1" applyBorder="1" applyAlignment="1">
      <alignment horizontal="center"/>
    </xf>
    <xf numFmtId="0" fontId="101" fillId="0" borderId="51" xfId="129" applyFont="1" applyBorder="1" applyAlignment="1">
      <alignment horizontal="center"/>
    </xf>
    <xf numFmtId="0" fontId="99" fillId="0" borderId="30" xfId="129" applyBorder="1" applyAlignment="1">
      <alignment horizontal="center"/>
    </xf>
    <xf numFmtId="0" fontId="5" fillId="0" borderId="60" xfId="129" applyFont="1" applyBorder="1" applyAlignment="1">
      <alignment horizontal="left"/>
    </xf>
    <xf numFmtId="0" fontId="102" fillId="49" borderId="51" xfId="129" applyFont="1" applyFill="1" applyBorder="1" applyAlignment="1">
      <alignment horizontal="center"/>
    </xf>
    <xf numFmtId="0" fontId="101" fillId="0" borderId="29" xfId="129" applyFont="1" applyBorder="1" applyAlignment="1">
      <alignment horizontal="center"/>
    </xf>
    <xf numFmtId="0" fontId="5" fillId="0" borderId="51" xfId="129" applyFont="1" applyBorder="1" applyAlignment="1">
      <alignment horizontal="center"/>
    </xf>
    <xf numFmtId="0" fontId="5" fillId="0" borderId="29" xfId="129" applyFont="1" applyBorder="1" applyAlignment="1">
      <alignment horizontal="center"/>
    </xf>
    <xf numFmtId="0" fontId="99" fillId="0" borderId="61" xfId="129" applyBorder="1" applyAlignment="1">
      <alignment horizontal="center"/>
    </xf>
    <xf numFmtId="0" fontId="5" fillId="0" borderId="61" xfId="129" applyFont="1" applyBorder="1" applyAlignment="1">
      <alignment horizontal="left"/>
    </xf>
    <xf numFmtId="0" fontId="5" fillId="0" borderId="61" xfId="129" applyFont="1" applyBorder="1" applyAlignment="1">
      <alignment horizontal="center"/>
    </xf>
    <xf numFmtId="0" fontId="102" fillId="0" borderId="47" xfId="129" applyFont="1" applyBorder="1" applyAlignment="1">
      <alignment horizontal="center"/>
    </xf>
    <xf numFmtId="0" fontId="5" fillId="0" borderId="47" xfId="129" applyFont="1" applyBorder="1" applyAlignment="1">
      <alignment horizontal="center"/>
    </xf>
    <xf numFmtId="0" fontId="102" fillId="49" borderId="47" xfId="129" applyFont="1" applyFill="1" applyBorder="1" applyAlignment="1">
      <alignment horizontal="center"/>
    </xf>
    <xf numFmtId="0" fontId="102" fillId="47" borderId="47" xfId="129" applyFont="1" applyFill="1" applyBorder="1" applyAlignment="1">
      <alignment horizontal="center"/>
    </xf>
    <xf numFmtId="0" fontId="103" fillId="0" borderId="0" xfId="129" applyFont="1" applyAlignment="1">
      <alignment horizontal="center"/>
    </xf>
    <xf numFmtId="0" fontId="104" fillId="0" borderId="0" xfId="129" applyFont="1"/>
    <xf numFmtId="0" fontId="99" fillId="0" borderId="47" xfId="129" applyBorder="1" applyAlignment="1">
      <alignment horizontal="center"/>
    </xf>
    <xf numFmtId="0" fontId="105" fillId="0" borderId="47" xfId="129" applyFont="1" applyBorder="1" applyAlignment="1">
      <alignment horizontal="center"/>
    </xf>
    <xf numFmtId="0" fontId="99" fillId="0" borderId="58" xfId="129" applyBorder="1"/>
    <xf numFmtId="0" fontId="106" fillId="0" borderId="47" xfId="129" applyFont="1" applyBorder="1" applyAlignment="1">
      <alignment horizontal="center"/>
    </xf>
    <xf numFmtId="0" fontId="106" fillId="0" borderId="0" xfId="129" applyFont="1" applyAlignment="1">
      <alignment horizontal="center"/>
    </xf>
    <xf numFmtId="0" fontId="106" fillId="0" borderId="61" xfId="129" applyFont="1" applyBorder="1" applyAlignment="1">
      <alignment horizontal="center"/>
    </xf>
    <xf numFmtId="0" fontId="5" fillId="0" borderId="58" xfId="129" applyFont="1" applyBorder="1" applyAlignment="1">
      <alignment horizontal="left"/>
    </xf>
    <xf numFmtId="0" fontId="99" fillId="0" borderId="10" xfId="129" applyBorder="1" applyAlignment="1">
      <alignment horizontal="center" vertical="center"/>
    </xf>
    <xf numFmtId="0" fontId="99" fillId="0" borderId="57" xfId="129" applyBorder="1"/>
    <xf numFmtId="0" fontId="99" fillId="0" borderId="10" xfId="129" applyBorder="1"/>
    <xf numFmtId="0" fontId="5" fillId="47" borderId="0" xfId="129" applyFont="1" applyFill="1"/>
    <xf numFmtId="0" fontId="5" fillId="49" borderId="0" xfId="129" applyFont="1" applyFill="1"/>
    <xf numFmtId="0" fontId="5" fillId="50" borderId="0" xfId="129" applyFont="1" applyFill="1"/>
    <xf numFmtId="0" fontId="107" fillId="0" borderId="0" xfId="129" applyFont="1"/>
    <xf numFmtId="0" fontId="99" fillId="0" borderId="52" xfId="129" applyBorder="1" applyAlignment="1">
      <alignment horizontal="center"/>
    </xf>
    <xf numFmtId="0" fontId="105" fillId="0" borderId="52" xfId="129" applyFont="1" applyBorder="1"/>
    <xf numFmtId="0" fontId="5" fillId="0" borderId="52" xfId="129" applyFont="1" applyBorder="1" applyAlignment="1">
      <alignment horizontal="center"/>
    </xf>
    <xf numFmtId="0" fontId="99" fillId="0" borderId="53" xfId="129" applyBorder="1" applyAlignment="1">
      <alignment horizontal="center" vertical="center"/>
    </xf>
    <xf numFmtId="0" fontId="99" fillId="51" borderId="0" xfId="129" applyFill="1"/>
    <xf numFmtId="0" fontId="99" fillId="4" borderId="0" xfId="129" applyFill="1" applyAlignment="1">
      <alignment horizontal="center"/>
    </xf>
    <xf numFmtId="0" fontId="5" fillId="4" borderId="0" xfId="129" applyFont="1" applyFill="1" applyAlignment="1">
      <alignment horizontal="center"/>
    </xf>
    <xf numFmtId="0" fontId="5" fillId="52" borderId="0" xfId="129" applyFont="1" applyFill="1" applyAlignment="1">
      <alignment horizontal="center"/>
    </xf>
    <xf numFmtId="0" fontId="99" fillId="52" borderId="0" xfId="129" applyFill="1" applyAlignment="1">
      <alignment horizontal="center"/>
    </xf>
    <xf numFmtId="0" fontId="99" fillId="0" borderId="0" xfId="129" applyAlignment="1">
      <alignment horizontal="center"/>
    </xf>
    <xf numFmtId="0" fontId="5" fillId="51" borderId="0" xfId="129" applyFont="1" applyFill="1" applyAlignment="1">
      <alignment horizontal="left"/>
    </xf>
    <xf numFmtId="0" fontId="99" fillId="53" borderId="0" xfId="129" applyFill="1" applyAlignment="1">
      <alignment horizontal="center"/>
    </xf>
    <xf numFmtId="0" fontId="99" fillId="51" borderId="0" xfId="129" applyFill="1" applyAlignment="1">
      <alignment horizontal="center"/>
    </xf>
    <xf numFmtId="0" fontId="99" fillId="54" borderId="0" xfId="129" applyFill="1" applyAlignment="1">
      <alignment horizontal="center"/>
    </xf>
    <xf numFmtId="0" fontId="5" fillId="51" borderId="57" xfId="129" applyFont="1" applyFill="1" applyBorder="1" applyAlignment="1">
      <alignment horizontal="left"/>
    </xf>
    <xf numFmtId="0" fontId="99" fillId="52" borderId="0" xfId="129" applyFill="1"/>
    <xf numFmtId="0" fontId="99" fillId="0" borderId="60" xfId="129" applyBorder="1"/>
    <xf numFmtId="0" fontId="99" fillId="0" borderId="29" xfId="129" applyBorder="1"/>
    <xf numFmtId="0" fontId="99" fillId="0" borderId="30" xfId="129" applyBorder="1"/>
    <xf numFmtId="0" fontId="99" fillId="54" borderId="0" xfId="129" applyFill="1"/>
    <xf numFmtId="0" fontId="99" fillId="0" borderId="61" xfId="129" applyBorder="1"/>
    <xf numFmtId="0" fontId="99" fillId="0" borderId="49" xfId="129" applyBorder="1"/>
    <xf numFmtId="0" fontId="99" fillId="53" borderId="0" xfId="129" applyFill="1"/>
    <xf numFmtId="0" fontId="99" fillId="0" borderId="59" xfId="129" applyBorder="1"/>
    <xf numFmtId="0" fontId="27" fillId="5" borderId="71" xfId="0" applyFont="1" applyFill="1" applyBorder="1" applyAlignment="1">
      <alignment horizontal="center" vertical="center" wrapText="1"/>
    </xf>
    <xf numFmtId="0" fontId="27" fillId="5" borderId="72" xfId="0" applyFont="1" applyFill="1" applyBorder="1" applyAlignment="1">
      <alignment horizontal="center" vertical="center" wrapText="1"/>
    </xf>
    <xf numFmtId="0" fontId="27" fillId="5" borderId="71" xfId="0" applyFont="1" applyFill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/>
    </xf>
    <xf numFmtId="1" fontId="32" fillId="2" borderId="53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69" fillId="0" borderId="54" xfId="0" applyNumberFormat="1" applyFont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27" fillId="5" borderId="72" xfId="0" applyFont="1" applyFill="1" applyBorder="1" applyAlignment="1">
      <alignment horizontal="center" vertical="center" wrapText="1"/>
    </xf>
    <xf numFmtId="0" fontId="27" fillId="5" borderId="48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7" fillId="5" borderId="54" xfId="0" applyFont="1" applyFill="1" applyBorder="1" applyAlignment="1">
      <alignment horizontal="center" vertical="center" wrapText="1"/>
    </xf>
    <xf numFmtId="0" fontId="27" fillId="5" borderId="54" xfId="0" applyFont="1" applyFill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27" fillId="5" borderId="48" xfId="0" applyFont="1" applyFill="1" applyBorder="1" applyAlignment="1">
      <alignment horizontal="center" vertical="center"/>
    </xf>
    <xf numFmtId="0" fontId="27" fillId="5" borderId="61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69" fillId="0" borderId="55" xfId="0" applyNumberFormat="1" applyFont="1" applyBorder="1" applyAlignment="1">
      <alignment horizontal="center" vertical="center" wrapText="1"/>
    </xf>
    <xf numFmtId="1" fontId="69" fillId="0" borderId="52" xfId="0" applyNumberFormat="1" applyFont="1" applyBorder="1" applyAlignment="1">
      <alignment horizontal="center" vertical="center" wrapText="1"/>
    </xf>
    <xf numFmtId="1" fontId="69" fillId="0" borderId="53" xfId="0" applyNumberFormat="1" applyFont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54" fillId="2" borderId="0" xfId="0" applyFont="1" applyFill="1" applyAlignment="1">
      <alignment horizontal="left" vertical="center"/>
    </xf>
    <xf numFmtId="0" fontId="32" fillId="3" borderId="55" xfId="0" applyFont="1" applyFill="1" applyBorder="1" applyAlignment="1">
      <alignment horizontal="center" vertical="center" wrapText="1"/>
    </xf>
    <xf numFmtId="0" fontId="32" fillId="3" borderId="52" xfId="0" applyFont="1" applyFill="1" applyBorder="1" applyAlignment="1">
      <alignment horizontal="center" vertical="center" wrapText="1"/>
    </xf>
    <xf numFmtId="0" fontId="32" fillId="3" borderId="53" xfId="0" applyFont="1" applyFill="1" applyBorder="1" applyAlignment="1">
      <alignment horizontal="center" vertical="center" wrapText="1"/>
    </xf>
    <xf numFmtId="0" fontId="62" fillId="9" borderId="54" xfId="0" applyFont="1" applyFill="1" applyBorder="1" applyAlignment="1">
      <alignment horizontal="center" vertical="center" wrapText="1"/>
    </xf>
    <xf numFmtId="0" fontId="32" fillId="0" borderId="55" xfId="0" quotePrefix="1" applyFont="1" applyBorder="1" applyAlignment="1">
      <alignment horizontal="center" vertical="center" wrapText="1"/>
    </xf>
    <xf numFmtId="0" fontId="32" fillId="0" borderId="52" xfId="0" quotePrefix="1" applyFont="1" applyBorder="1" applyAlignment="1">
      <alignment horizontal="center" vertical="center"/>
    </xf>
    <xf numFmtId="0" fontId="32" fillId="0" borderId="53" xfId="0" quotePrefix="1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3" xfId="0" applyFont="1" applyFill="1" applyBorder="1" applyAlignment="1">
      <alignment horizontal="center" vertical="center" wrapText="1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98" fillId="0" borderId="0" xfId="129" applyFont="1" applyAlignment="1">
      <alignment horizontal="left" vertical="center"/>
    </xf>
    <xf numFmtId="0" fontId="5" fillId="0" borderId="51" xfId="129" applyFont="1" applyBorder="1" applyAlignment="1">
      <alignment horizontal="center" vertical="center" wrapText="1"/>
    </xf>
    <xf numFmtId="0" fontId="5" fillId="0" borderId="47" xfId="129" applyFont="1" applyBorder="1" applyAlignment="1">
      <alignment horizontal="center" vertical="center" wrapText="1"/>
    </xf>
    <xf numFmtId="0" fontId="99" fillId="0" borderId="55" xfId="129" applyBorder="1" applyAlignment="1">
      <alignment horizontal="center"/>
    </xf>
    <xf numFmtId="0" fontId="99" fillId="0" borderId="52" xfId="129" applyBorder="1" applyAlignment="1">
      <alignment horizontal="center"/>
    </xf>
    <xf numFmtId="0" fontId="108" fillId="0" borderId="0" xfId="0" applyFont="1" applyAlignment="1">
      <alignment horizontal="center"/>
    </xf>
    <xf numFmtId="0" fontId="109" fillId="0" borderId="0" xfId="0" applyFont="1" applyAlignment="1">
      <alignment horizontal="left" vertical="center"/>
    </xf>
    <xf numFmtId="0" fontId="110" fillId="0" borderId="0" xfId="0" applyFont="1" applyAlignment="1">
      <alignment horizontal="left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4" xfId="128" xr:uid="{24E392D0-B27A-4D2D-8C8F-4D36B3BE5758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29" xr:uid="{59CA3784-2CAD-44AB-9B38-CF0DCA7B2202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2.emf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1.emf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6.emf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595313</xdr:colOff>
      <xdr:row>4</xdr:row>
      <xdr:rowOff>357187</xdr:rowOff>
    </xdr:from>
    <xdr:to>
      <xdr:col>16</xdr:col>
      <xdr:colOff>636775</xdr:colOff>
      <xdr:row>7</xdr:row>
      <xdr:rowOff>999564</xdr:rowOff>
    </xdr:to>
    <xdr:pic>
      <xdr:nvPicPr>
        <xdr:cNvPr id="3" name="Picture 5" descr="A white long sleeved shirt&#10;&#10;Description automatically generated">
          <a:extLst>
            <a:ext uri="{FF2B5EF4-FFF2-40B4-BE49-F238E27FC236}">
              <a16:creationId xmlns:a16="http://schemas.microsoft.com/office/drawing/2014/main" id="{7F33276B-4D09-4D7F-A981-739FDC2C7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13" y="2293937"/>
          <a:ext cx="3613337" cy="283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952500</xdr:colOff>
      <xdr:row>46</xdr:row>
      <xdr:rowOff>142875</xdr:rowOff>
    </xdr:from>
    <xdr:to>
      <xdr:col>14</xdr:col>
      <xdr:colOff>847066</xdr:colOff>
      <xdr:row>51</xdr:row>
      <xdr:rowOff>214310</xdr:rowOff>
    </xdr:to>
    <xdr:pic>
      <xdr:nvPicPr>
        <xdr:cNvPr id="4" name="Picture 3" descr="A dog embroidered on a grey fabric&#10;&#10;Description automatically generated">
          <a:extLst>
            <a:ext uri="{FF2B5EF4-FFF2-40B4-BE49-F238E27FC236}">
              <a16:creationId xmlns:a16="http://schemas.microsoft.com/office/drawing/2014/main" id="{6DEB3038-95D9-EC89-3831-59689F6C3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78188" y="30575250"/>
          <a:ext cx="4895191" cy="3524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10167937</xdr:colOff>
      <xdr:row>0</xdr:row>
      <xdr:rowOff>214313</xdr:rowOff>
    </xdr:from>
    <xdr:to>
      <xdr:col>1</xdr:col>
      <xdr:colOff>13638399</xdr:colOff>
      <xdr:row>3</xdr:row>
      <xdr:rowOff>404252</xdr:rowOff>
    </xdr:to>
    <xdr:pic>
      <xdr:nvPicPr>
        <xdr:cNvPr id="2" name="Picture 5" descr="A white long sleeved shirt&#10;&#10;Description automatically generated">
          <a:extLst>
            <a:ext uri="{FF2B5EF4-FFF2-40B4-BE49-F238E27FC236}">
              <a16:creationId xmlns:a16="http://schemas.microsoft.com/office/drawing/2014/main" id="{044F526A-36ED-47EE-B3B9-0ED3F938D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0187" y="214313"/>
          <a:ext cx="3470462" cy="2856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1003300</xdr:colOff>
      <xdr:row>0</xdr:row>
      <xdr:rowOff>0</xdr:rowOff>
    </xdr:from>
    <xdr:to>
      <xdr:col>12</xdr:col>
      <xdr:colOff>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8BB7FB-7603-479D-903C-4C4037478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0"/>
          <a:ext cx="1193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1238250</xdr:colOff>
      <xdr:row>0</xdr:row>
      <xdr:rowOff>0</xdr:rowOff>
    </xdr:from>
    <xdr:to>
      <xdr:col>14</xdr:col>
      <xdr:colOff>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0CDFE-F812-4C67-AA9E-F2B74C22B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9200" y="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600262</xdr:colOff>
      <xdr:row>11</xdr:row>
      <xdr:rowOff>172571</xdr:rowOff>
    </xdr:from>
    <xdr:to>
      <xdr:col>9</xdr:col>
      <xdr:colOff>128689</xdr:colOff>
      <xdr:row>33</xdr:row>
      <xdr:rowOff>147378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2EDEF-4A1D-9539-FD72-913B903D1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0497" y="3455895"/>
          <a:ext cx="3764251" cy="41658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RODUCT%20DEVELOPMENT/WINTER%2015/Style%20Description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RODD%20&amp;%20GUNN/2-FW24/2-PRODUCTION/2-STYLE-FILE/COMMENT/SP0455_UA.xls" TargetMode="External"/><Relationship Id="rId1" Type="http://schemas.openxmlformats.org/officeDocument/2006/relationships/externalLinkPath" Target="/sites/COMMERCIAL/Shared%20Documents/General/2-CUSTOMER-FOLDER/RODD%20&amp;%20GUNN/2-FW24/2-PRODUCTION/2-STYLE-FILE/COMMENT/SP0455_U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YLE DESCRIPTION"/>
      <sheetName val="Sheet2"/>
      <sheetName val="Sheet3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A2" t="str">
            <v>BP0428</v>
          </cell>
          <cell r="B2" t="str">
            <v>Redruth</v>
          </cell>
          <cell r="C2" t="str">
            <v>Charcoal</v>
          </cell>
          <cell r="D2" t="str">
            <v>XS - 3XL</v>
          </cell>
          <cell r="E2" t="str">
            <v>All</v>
          </cell>
          <cell r="F2" t="str">
            <v>Authentics</v>
          </cell>
          <cell r="G2" t="str">
            <v>88% Cotton, 12% Polyester- Italian fabric</v>
          </cell>
          <cell r="H2" t="str">
            <v>Original Fit</v>
          </cell>
          <cell r="I2" t="str">
            <v>88% Cotton, 12% Polyester</v>
          </cell>
          <cell r="J2" t="str">
            <v>$399</v>
          </cell>
        </row>
        <row r="3">
          <cell r="A3" t="str">
            <v>BP0428</v>
          </cell>
          <cell r="B3" t="str">
            <v>Redruth</v>
          </cell>
          <cell r="C3" t="str">
            <v>Charcoal</v>
          </cell>
          <cell r="D3" t="str">
            <v>XS - 3XL</v>
          </cell>
          <cell r="E3" t="str">
            <v>All</v>
          </cell>
          <cell r="F3" t="str">
            <v>Authentics</v>
          </cell>
          <cell r="G3" t="str">
            <v>88% Cotton, 12% Polyester- Italian fabric</v>
          </cell>
          <cell r="H3" t="str">
            <v>Original Fit</v>
          </cell>
          <cell r="I3" t="str">
            <v>88% Cotton, 12% Polyester</v>
          </cell>
          <cell r="J3" t="str">
            <v>$399</v>
          </cell>
        </row>
        <row r="4">
          <cell r="A4" t="str">
            <v>BP0428</v>
          </cell>
          <cell r="B4" t="str">
            <v>Redruth</v>
          </cell>
          <cell r="C4" t="str">
            <v>Charcoal</v>
          </cell>
          <cell r="D4" t="str">
            <v>XS - 3XL</v>
          </cell>
          <cell r="E4" t="str">
            <v>All</v>
          </cell>
          <cell r="F4" t="str">
            <v>Authentics</v>
          </cell>
          <cell r="G4" t="str">
            <v>88% Cotton, 12% Polyester- Italian fabric</v>
          </cell>
          <cell r="H4" t="str">
            <v>Original Fit</v>
          </cell>
          <cell r="I4" t="str">
            <v>88% Cotton, 12% Polyester</v>
          </cell>
          <cell r="J4" t="str">
            <v>$399</v>
          </cell>
        </row>
        <row r="5">
          <cell r="A5" t="str">
            <v>BP0550</v>
          </cell>
          <cell r="B5" t="str">
            <v>Millerton</v>
          </cell>
          <cell r="C5" t="str">
            <v>Onyx</v>
          </cell>
          <cell r="D5" t="str">
            <v>XS - 3XL</v>
          </cell>
          <cell r="E5" t="str">
            <v>All</v>
          </cell>
          <cell r="F5" t="str">
            <v>Authentics</v>
          </cell>
          <cell r="G5" t="str">
            <v>98% Cotton, 2% Elastane- Italian fabric</v>
          </cell>
          <cell r="H5" t="str">
            <v>Original Fit</v>
          </cell>
          <cell r="I5" t="str">
            <v>98% Cotton, 2% Elastane</v>
          </cell>
          <cell r="J5" t="str">
            <v>$399</v>
          </cell>
        </row>
        <row r="6">
          <cell r="A6" t="str">
            <v>BP0550</v>
          </cell>
          <cell r="B6" t="str">
            <v>Millerton</v>
          </cell>
          <cell r="C6" t="str">
            <v>Onyx</v>
          </cell>
          <cell r="D6" t="str">
            <v>XS - 3XL</v>
          </cell>
          <cell r="E6" t="str">
            <v>All</v>
          </cell>
          <cell r="F6" t="str">
            <v>Authentics</v>
          </cell>
          <cell r="G6" t="str">
            <v>98% Cotton, 2% Elastane- Italian fabric</v>
          </cell>
          <cell r="H6" t="str">
            <v>Original Fit</v>
          </cell>
          <cell r="I6" t="str">
            <v>98% Cotton, 2% Elastane</v>
          </cell>
          <cell r="J6" t="str">
            <v>$399</v>
          </cell>
        </row>
        <row r="7">
          <cell r="A7" t="str">
            <v>BP0550</v>
          </cell>
          <cell r="B7" t="str">
            <v>Millerton</v>
          </cell>
          <cell r="C7" t="str">
            <v>Onyx</v>
          </cell>
          <cell r="D7" t="str">
            <v>XS - 3XL</v>
          </cell>
          <cell r="E7" t="str">
            <v>All</v>
          </cell>
          <cell r="F7" t="str">
            <v>Authentics</v>
          </cell>
          <cell r="G7" t="str">
            <v>98% Cotton, 2% Elastane- Italian fabric</v>
          </cell>
          <cell r="H7" t="str">
            <v>Original Fit</v>
          </cell>
          <cell r="I7" t="str">
            <v>98% Cotton, 2% Elastane</v>
          </cell>
          <cell r="J7" t="str">
            <v>$399</v>
          </cell>
        </row>
        <row r="8">
          <cell r="A8" t="str">
            <v>BP0550</v>
          </cell>
          <cell r="B8" t="str">
            <v>Millerton</v>
          </cell>
          <cell r="C8" t="str">
            <v>Navy</v>
          </cell>
          <cell r="D8" t="str">
            <v>XS - 3XL</v>
          </cell>
          <cell r="E8" t="str">
            <v>All</v>
          </cell>
          <cell r="F8" t="str">
            <v>Authentics</v>
          </cell>
          <cell r="G8" t="str">
            <v>98% Cotton, 2% Elastane- Italian fabric</v>
          </cell>
          <cell r="H8" t="str">
            <v>Original Fit</v>
          </cell>
          <cell r="I8" t="str">
            <v>98% Cotton, 2% Elastane</v>
          </cell>
          <cell r="J8" t="str">
            <v>$399</v>
          </cell>
        </row>
        <row r="9">
          <cell r="A9" t="str">
            <v>BP0550</v>
          </cell>
          <cell r="B9" t="str">
            <v>Millerton</v>
          </cell>
          <cell r="C9" t="str">
            <v>Navy</v>
          </cell>
          <cell r="D9" t="str">
            <v>XS - 3XL</v>
          </cell>
          <cell r="E9" t="str">
            <v>All</v>
          </cell>
          <cell r="F9" t="str">
            <v>Authentics</v>
          </cell>
          <cell r="G9" t="str">
            <v>98% Cotton, 2% Elastane- Italian fabric</v>
          </cell>
          <cell r="H9" t="str">
            <v>Original Fit</v>
          </cell>
          <cell r="I9" t="str">
            <v>98% Cotton, 2% Elastane</v>
          </cell>
          <cell r="J9" t="str">
            <v>$399</v>
          </cell>
        </row>
        <row r="10">
          <cell r="A10" t="str">
            <v>BP0498</v>
          </cell>
          <cell r="B10" t="str">
            <v>Westown</v>
          </cell>
          <cell r="C10" t="str">
            <v>Onyx</v>
          </cell>
          <cell r="D10" t="str">
            <v>XS - 3XL</v>
          </cell>
          <cell r="E10" t="str">
            <v>All</v>
          </cell>
          <cell r="F10" t="str">
            <v>Authentics</v>
          </cell>
          <cell r="G10" t="str">
            <v>70% Wool, 30% Nylon- Italian fabric</v>
          </cell>
          <cell r="I10" t="str">
            <v>70% Wool, 30% Nylon</v>
          </cell>
          <cell r="J10" t="str">
            <v>$549</v>
          </cell>
        </row>
        <row r="11">
          <cell r="A11" t="str">
            <v>BP0498</v>
          </cell>
          <cell r="B11" t="str">
            <v>Westown</v>
          </cell>
          <cell r="C11" t="str">
            <v>Onyx</v>
          </cell>
          <cell r="D11" t="str">
            <v>XS - 3XL</v>
          </cell>
          <cell r="E11" t="str">
            <v>All</v>
          </cell>
          <cell r="F11" t="str">
            <v>Authentics</v>
          </cell>
          <cell r="G11" t="str">
            <v>70% Wool, 30% Nylon- Italian fabric</v>
          </cell>
          <cell r="I11" t="str">
            <v>70% Wool, 30% Nylon</v>
          </cell>
          <cell r="J11" t="str">
            <v>$549</v>
          </cell>
        </row>
        <row r="12">
          <cell r="A12" t="str">
            <v>BP0498</v>
          </cell>
          <cell r="B12" t="str">
            <v>Westown</v>
          </cell>
          <cell r="C12" t="str">
            <v>Bracken</v>
          </cell>
          <cell r="D12" t="str">
            <v>XS - 3XL</v>
          </cell>
          <cell r="E12" t="str">
            <v>All</v>
          </cell>
          <cell r="F12" t="str">
            <v>Authentics</v>
          </cell>
          <cell r="G12" t="str">
            <v>70% Wool, 30% Nylon- Italian fabric</v>
          </cell>
          <cell r="I12" t="str">
            <v>70% Wool, 30% Nylon</v>
          </cell>
          <cell r="J12" t="str">
            <v>$549</v>
          </cell>
        </row>
        <row r="13">
          <cell r="A13" t="str">
            <v>BP0527</v>
          </cell>
          <cell r="B13" t="str">
            <v>Portobello</v>
          </cell>
          <cell r="C13" t="str">
            <v>Swamp</v>
          </cell>
          <cell r="D13" t="str">
            <v>XS - 3XL</v>
          </cell>
          <cell r="E13" t="str">
            <v>Selected</v>
          </cell>
          <cell r="F13" t="str">
            <v>Core</v>
          </cell>
          <cell r="G13" t="str">
            <v>100% Cotton with PU coating- Italian fabric</v>
          </cell>
          <cell r="I13" t="str">
            <v>100% Cotton with PU coating</v>
          </cell>
          <cell r="J13" t="str">
            <v>$459</v>
          </cell>
        </row>
        <row r="14">
          <cell r="A14" t="str">
            <v>BP0527</v>
          </cell>
          <cell r="B14" t="str">
            <v>Portobello</v>
          </cell>
          <cell r="C14" t="str">
            <v>Swamp</v>
          </cell>
          <cell r="D14" t="str">
            <v>XS - 3XL</v>
          </cell>
          <cell r="E14" t="str">
            <v>Selected</v>
          </cell>
          <cell r="F14" t="str">
            <v>Core</v>
          </cell>
          <cell r="G14" t="str">
            <v>100% Cotton with PU coating- Italian fabric</v>
          </cell>
          <cell r="I14" t="str">
            <v>100% Cotton with PU coating</v>
          </cell>
          <cell r="J14" t="str">
            <v>$459</v>
          </cell>
        </row>
        <row r="15">
          <cell r="A15" t="str">
            <v>BP0575</v>
          </cell>
          <cell r="B15" t="str">
            <v>Harper Waxed Jacket</v>
          </cell>
          <cell r="C15" t="str">
            <v>Olive</v>
          </cell>
          <cell r="D15" t="str">
            <v>XS - 3XL</v>
          </cell>
          <cell r="E15" t="str">
            <v>Selected</v>
          </cell>
          <cell r="F15" t="str">
            <v>Core</v>
          </cell>
          <cell r="G15" t="str">
            <v>73% Cotton, 20% Polyamide, 7% wax- Italian fabric</v>
          </cell>
          <cell r="I15" t="str">
            <v>73% Cotton, 20% Polyamide, 7% wax</v>
          </cell>
          <cell r="J15" t="str">
            <v>$499</v>
          </cell>
        </row>
        <row r="16">
          <cell r="A16" t="str">
            <v>BP0575</v>
          </cell>
          <cell r="B16" t="str">
            <v>Harper Waxed Jacket</v>
          </cell>
          <cell r="C16" t="str">
            <v>Olive</v>
          </cell>
          <cell r="D16" t="str">
            <v>XS - 3XL</v>
          </cell>
          <cell r="E16" t="str">
            <v>Selected</v>
          </cell>
          <cell r="F16" t="str">
            <v>Core</v>
          </cell>
          <cell r="G16" t="str">
            <v>73% Cotton, 20% Polyamide, 7% wax- Italian fabric</v>
          </cell>
          <cell r="I16" t="str">
            <v>73% Cotton, 20% Polyamide, 7% wax</v>
          </cell>
          <cell r="J16" t="str">
            <v>$499</v>
          </cell>
        </row>
        <row r="17">
          <cell r="A17" t="str">
            <v>BP0575</v>
          </cell>
          <cell r="B17" t="str">
            <v>Harper Waxed Jacket</v>
          </cell>
          <cell r="C17" t="str">
            <v>Olive</v>
          </cell>
          <cell r="D17" t="str">
            <v>XS - 3XL</v>
          </cell>
          <cell r="E17" t="str">
            <v>Selected</v>
          </cell>
          <cell r="F17" t="str">
            <v>Core</v>
          </cell>
          <cell r="G17" t="str">
            <v>73% Cotton, 20% Polyamide, 7% wax- Italian fabric</v>
          </cell>
          <cell r="I17" t="str">
            <v>73% Cotton, 20% Polyamide, 7% wax</v>
          </cell>
          <cell r="J17" t="str">
            <v>$499</v>
          </cell>
        </row>
        <row r="18">
          <cell r="A18" t="str">
            <v>BP0549</v>
          </cell>
          <cell r="B18" t="str">
            <v>Archers</v>
          </cell>
          <cell r="C18" t="str">
            <v>Granite</v>
          </cell>
          <cell r="D18" t="str">
            <v>XS - 3XL</v>
          </cell>
          <cell r="E18" t="str">
            <v>Selected</v>
          </cell>
          <cell r="F18" t="str">
            <v>Core</v>
          </cell>
          <cell r="G18" t="str">
            <v>75% Virgin Wool, 20% Nylon, 5% Cashmere- Italian fabric</v>
          </cell>
          <cell r="I18" t="str">
            <v>75% Virgin Wool, 20% Nylon, 5% Cashmere</v>
          </cell>
          <cell r="J18" t="str">
            <v>$549</v>
          </cell>
        </row>
        <row r="19">
          <cell r="A19" t="str">
            <v>BP0549</v>
          </cell>
          <cell r="B19" t="str">
            <v>Archers</v>
          </cell>
          <cell r="C19" t="str">
            <v>Granite</v>
          </cell>
          <cell r="D19" t="str">
            <v>XS - 3XL</v>
          </cell>
          <cell r="E19" t="str">
            <v>Selected</v>
          </cell>
          <cell r="F19" t="str">
            <v>Core</v>
          </cell>
          <cell r="G19" t="str">
            <v>75% Virgin Wool, 20% Nylon, 5% Cashmere- Italian fabric</v>
          </cell>
          <cell r="I19" t="str">
            <v>75% Virgin Wool, 20% Nylon, 5% Cashmere</v>
          </cell>
          <cell r="J19" t="str">
            <v>$549</v>
          </cell>
        </row>
        <row r="20">
          <cell r="A20" t="str">
            <v>BP0549</v>
          </cell>
          <cell r="B20" t="str">
            <v>Archers</v>
          </cell>
          <cell r="C20" t="str">
            <v>Granite</v>
          </cell>
          <cell r="D20" t="str">
            <v>XS - 3XL</v>
          </cell>
          <cell r="E20" t="str">
            <v>Selected</v>
          </cell>
          <cell r="F20" t="str">
            <v>Core</v>
          </cell>
          <cell r="G20" t="str">
            <v>75% Virgin Wool, 20% Nylon, 5% Cashmere- Italian fabric</v>
          </cell>
          <cell r="I20" t="str">
            <v>75% Virgin Wool, 20% Nylon, 5% Cashmere</v>
          </cell>
          <cell r="J20" t="str">
            <v>$549</v>
          </cell>
        </row>
        <row r="21">
          <cell r="A21" t="str">
            <v>BP0549</v>
          </cell>
          <cell r="B21" t="str">
            <v>Archers</v>
          </cell>
          <cell r="C21" t="str">
            <v>Granite</v>
          </cell>
          <cell r="D21" t="str">
            <v>XS - 3XL</v>
          </cell>
          <cell r="E21" t="str">
            <v>Selected</v>
          </cell>
          <cell r="F21" t="str">
            <v>Core</v>
          </cell>
          <cell r="G21" t="str">
            <v>75% Virgin Wool, 20% Nylon, 5% Cashmere- Italian fabric</v>
          </cell>
          <cell r="I21" t="str">
            <v>75% Virgin Wool, 20% Nylon, 5% Cashmere</v>
          </cell>
          <cell r="J21" t="str">
            <v>$549</v>
          </cell>
        </row>
        <row r="22">
          <cell r="A22" t="str">
            <v>BP0582</v>
          </cell>
          <cell r="B22" t="str">
            <v>Broughton Jacket</v>
          </cell>
          <cell r="C22" t="str">
            <v>Onyx</v>
          </cell>
          <cell r="D22" t="str">
            <v>XS - 3XL</v>
          </cell>
          <cell r="E22" t="str">
            <v>Selected</v>
          </cell>
          <cell r="F22" t="str">
            <v>Core</v>
          </cell>
          <cell r="J22" t="str">
            <v>$999</v>
          </cell>
        </row>
        <row r="23">
          <cell r="A23" t="str">
            <v>BP0582</v>
          </cell>
          <cell r="B23" t="str">
            <v>Broughton Jacket</v>
          </cell>
          <cell r="C23" t="str">
            <v>Chocolate</v>
          </cell>
          <cell r="D23" t="str">
            <v>XS - 3XL</v>
          </cell>
          <cell r="E23" t="str">
            <v>Selected</v>
          </cell>
          <cell r="F23" t="str">
            <v>Core</v>
          </cell>
          <cell r="J23" t="str">
            <v>$999</v>
          </cell>
        </row>
        <row r="24">
          <cell r="A24" t="str">
            <v>BP0596</v>
          </cell>
          <cell r="B24" t="str">
            <v>Armitage</v>
          </cell>
          <cell r="C24" t="str">
            <v>Navy</v>
          </cell>
          <cell r="D24" t="str">
            <v>XS - 3XL</v>
          </cell>
          <cell r="E24" t="str">
            <v>All</v>
          </cell>
          <cell r="F24" t="str">
            <v>Core</v>
          </cell>
          <cell r="G24" t="str">
            <v xml:space="preserve">100% Cotton twill </v>
          </cell>
          <cell r="I24" t="str">
            <v xml:space="preserve">100% Cotton twill </v>
          </cell>
          <cell r="J24" t="str">
            <v>$299</v>
          </cell>
        </row>
        <row r="25">
          <cell r="A25" t="str">
            <v>BP0604</v>
          </cell>
          <cell r="B25" t="str">
            <v>Anchorite</v>
          </cell>
          <cell r="C25" t="str">
            <v>Marine</v>
          </cell>
          <cell r="D25" t="str">
            <v>XS - 3XL</v>
          </cell>
          <cell r="E25" t="str">
            <v>Selected</v>
          </cell>
          <cell r="F25" t="str">
            <v>Urban Safari</v>
          </cell>
          <cell r="G25" t="str">
            <v>100% Cotton- Italian fabric</v>
          </cell>
          <cell r="I25" t="str">
            <v>100% Cotton</v>
          </cell>
          <cell r="J25" t="str">
            <v>$299</v>
          </cell>
        </row>
        <row r="26">
          <cell r="A26" t="str">
            <v>BP0605</v>
          </cell>
          <cell r="B26" t="str">
            <v>Bankwood Road</v>
          </cell>
          <cell r="C26" t="str">
            <v>Marine</v>
          </cell>
          <cell r="D26" t="str">
            <v>XS - 3XL</v>
          </cell>
          <cell r="E26" t="str">
            <v>Selected</v>
          </cell>
          <cell r="F26" t="str">
            <v>Authentics</v>
          </cell>
          <cell r="J26" t="str">
            <v>$399</v>
          </cell>
        </row>
        <row r="27">
          <cell r="A27" t="str">
            <v>BP0605</v>
          </cell>
          <cell r="B27" t="str">
            <v>Bankwood Road</v>
          </cell>
          <cell r="C27" t="str">
            <v>Riversand</v>
          </cell>
          <cell r="D27" t="str">
            <v>XS - 3XL</v>
          </cell>
          <cell r="E27" t="str">
            <v>Selected</v>
          </cell>
          <cell r="F27" t="str">
            <v>Authentics</v>
          </cell>
          <cell r="J27" t="str">
            <v>$399</v>
          </cell>
        </row>
        <row r="28">
          <cell r="A28" t="str">
            <v>BP0605</v>
          </cell>
          <cell r="B28" t="str">
            <v>Bankwood Road</v>
          </cell>
          <cell r="C28" t="str">
            <v>Stone</v>
          </cell>
          <cell r="D28" t="str">
            <v>XS - 3XL</v>
          </cell>
          <cell r="E28" t="str">
            <v>Selected</v>
          </cell>
          <cell r="F28" t="str">
            <v>Authentics</v>
          </cell>
          <cell r="J28" t="str">
            <v>$399</v>
          </cell>
        </row>
        <row r="29">
          <cell r="A29" t="str">
            <v>BP0600</v>
          </cell>
          <cell r="B29" t="str">
            <v>Ashdale</v>
          </cell>
          <cell r="C29" t="str">
            <v>Granite</v>
          </cell>
          <cell r="D29" t="str">
            <v>XS - 3XL</v>
          </cell>
          <cell r="E29" t="str">
            <v>Selected</v>
          </cell>
          <cell r="F29" t="str">
            <v>Urban Safari</v>
          </cell>
          <cell r="G29" t="str">
            <v>70% Linen, 30% Cotton- Italian fabric</v>
          </cell>
          <cell r="H29" t="str">
            <v>Original Fit</v>
          </cell>
          <cell r="I29" t="str">
            <v>70% Linen, 30% Cotton</v>
          </cell>
          <cell r="J29" t="str">
            <v>$399</v>
          </cell>
        </row>
        <row r="30">
          <cell r="A30" t="str">
            <v>DP0033</v>
          </cell>
          <cell r="B30" t="str">
            <v xml:space="preserve">Findlay Puffer </v>
          </cell>
          <cell r="C30" t="str">
            <v>Midnight</v>
          </cell>
          <cell r="D30" t="str">
            <v>XS - 3XL</v>
          </cell>
          <cell r="E30" t="str">
            <v>Selected</v>
          </cell>
          <cell r="F30" t="str">
            <v>Town</v>
          </cell>
          <cell r="G30" t="str">
            <v>97% Polyester, 3% Polyurathane- Italian fabric</v>
          </cell>
          <cell r="I30" t="str">
            <v>97% Polyester, 3% Polyurathane</v>
          </cell>
          <cell r="J30" t="str">
            <v>$299</v>
          </cell>
        </row>
        <row r="31">
          <cell r="A31" t="str">
            <v>DP0033</v>
          </cell>
          <cell r="B31" t="str">
            <v xml:space="preserve">Findlay Puffer </v>
          </cell>
          <cell r="C31" t="str">
            <v>Midnight</v>
          </cell>
          <cell r="D31" t="str">
            <v>XS - 3XL</v>
          </cell>
          <cell r="E31" t="str">
            <v>Selected</v>
          </cell>
          <cell r="F31" t="str">
            <v>Town</v>
          </cell>
          <cell r="G31" t="str">
            <v>97% Polyester, 3% Polyurathane- Italian fabric</v>
          </cell>
          <cell r="I31" t="str">
            <v>97% Polyester, 3% Polyurathane</v>
          </cell>
          <cell r="J31" t="str">
            <v>$299</v>
          </cell>
        </row>
        <row r="32">
          <cell r="A32" t="str">
            <v>DP0033</v>
          </cell>
          <cell r="B32" t="str">
            <v xml:space="preserve">Findlay Puffer </v>
          </cell>
          <cell r="C32" t="str">
            <v>Onyx</v>
          </cell>
          <cell r="D32" t="str">
            <v>XS - 3XL</v>
          </cell>
          <cell r="E32" t="str">
            <v>Selected</v>
          </cell>
          <cell r="F32" t="str">
            <v>April</v>
          </cell>
          <cell r="G32" t="str">
            <v>97% Polyester, 3% Polyurathane- Italian fabric</v>
          </cell>
          <cell r="I32" t="str">
            <v>97% Polyester, 3% Polyurathane</v>
          </cell>
          <cell r="J32" t="str">
            <v>$299</v>
          </cell>
        </row>
        <row r="33">
          <cell r="A33" t="str">
            <v>DP0033</v>
          </cell>
          <cell r="B33" t="str">
            <v xml:space="preserve">Findlay Puffer </v>
          </cell>
          <cell r="C33" t="str">
            <v>Burgundy</v>
          </cell>
          <cell r="D33" t="str">
            <v>XS - 3XL</v>
          </cell>
          <cell r="E33" t="str">
            <v>Selected</v>
          </cell>
          <cell r="F33" t="str">
            <v>April</v>
          </cell>
          <cell r="G33" t="str">
            <v>97% Polyester, 3% Polyurathane- Italian fabric</v>
          </cell>
          <cell r="I33" t="str">
            <v>97% Polyester, 3% Polyurathane</v>
          </cell>
          <cell r="J33" t="str">
            <v>$299</v>
          </cell>
        </row>
        <row r="34">
          <cell r="A34" t="str">
            <v>BP0606</v>
          </cell>
          <cell r="B34" t="str">
            <v>Glovers</v>
          </cell>
          <cell r="C34" t="str">
            <v>Navy</v>
          </cell>
          <cell r="D34" t="str">
            <v>XS - 3XL</v>
          </cell>
          <cell r="E34" t="str">
            <v>Selected</v>
          </cell>
          <cell r="F34" t="str">
            <v>Town</v>
          </cell>
          <cell r="G34" t="str">
            <v xml:space="preserve">70% Nylon, 30% cotton- </v>
          </cell>
          <cell r="I34" t="str">
            <v>70% Nylon, 30% cotton</v>
          </cell>
          <cell r="J34" t="str">
            <v>$399</v>
          </cell>
        </row>
        <row r="35">
          <cell r="A35" t="str">
            <v>BP0607</v>
          </cell>
          <cell r="B35" t="str">
            <v>Cavell</v>
          </cell>
          <cell r="C35" t="str">
            <v>Bourbon</v>
          </cell>
          <cell r="D35" t="str">
            <v>XS - 3XL</v>
          </cell>
          <cell r="E35" t="str">
            <v>Selected</v>
          </cell>
          <cell r="F35" t="str">
            <v>Country</v>
          </cell>
          <cell r="G35" t="str">
            <v>40% Cotton, 35% Wool, 14% Polyamide, 11% Polyester- Italian fabric</v>
          </cell>
          <cell r="H35" t="str">
            <v>Original Fit</v>
          </cell>
          <cell r="I35" t="str">
            <v>40% Cotton, 35% Wool, 14% Polyamide, 11% Polyester</v>
          </cell>
          <cell r="J35" t="str">
            <v>$399</v>
          </cell>
        </row>
        <row r="36">
          <cell r="A36" t="str">
            <v>BP0608</v>
          </cell>
          <cell r="B36" t="str">
            <v>Hulbert</v>
          </cell>
          <cell r="C36" t="str">
            <v>Asphalt</v>
          </cell>
          <cell r="D36" t="str">
            <v>XS - 3XL</v>
          </cell>
          <cell r="E36" t="str">
            <v>Selected</v>
          </cell>
          <cell r="F36" t="str">
            <v>Country</v>
          </cell>
          <cell r="G36" t="str">
            <v>98% Cotton, 2% Elastane- Italian fabric</v>
          </cell>
          <cell r="I36" t="str">
            <v>98% Cotton, 2% Elastane</v>
          </cell>
          <cell r="J36" t="str">
            <v>$399</v>
          </cell>
        </row>
        <row r="37">
          <cell r="A37" t="str">
            <v>BP0609</v>
          </cell>
          <cell r="B37" t="str">
            <v>Chalford</v>
          </cell>
          <cell r="C37" t="str">
            <v>Charcoal</v>
          </cell>
          <cell r="D37" t="str">
            <v>XS - 3XL</v>
          </cell>
          <cell r="E37" t="str">
            <v>Selected</v>
          </cell>
          <cell r="F37" t="str">
            <v>Town</v>
          </cell>
          <cell r="G37" t="str">
            <v>85% Virgin wool, 15% Nylon- Italian fabric</v>
          </cell>
          <cell r="I37" t="str">
            <v>85% Virgin wool, 15% Nylon</v>
          </cell>
          <cell r="J37" t="str">
            <v>$549</v>
          </cell>
        </row>
        <row r="38">
          <cell r="A38" t="str">
            <v>BP0578</v>
          </cell>
          <cell r="B38" t="str">
            <v>Gilbert Overcoat</v>
          </cell>
          <cell r="C38" t="str">
            <v>Charcoal</v>
          </cell>
          <cell r="D38" t="str">
            <v>XS - 3XL</v>
          </cell>
          <cell r="E38" t="str">
            <v>Selected</v>
          </cell>
          <cell r="F38" t="str">
            <v>Town</v>
          </cell>
          <cell r="G38" t="str">
            <v>85% Virgin wool, 15% Nylon- Italian fabric</v>
          </cell>
          <cell r="I38" t="str">
            <v>85% Virgin wool, 15% Nylon</v>
          </cell>
          <cell r="J38" t="str">
            <v>$549</v>
          </cell>
        </row>
        <row r="39">
          <cell r="A39" t="str">
            <v>BP0578</v>
          </cell>
          <cell r="B39" t="str">
            <v>Gilbert Overcoat</v>
          </cell>
          <cell r="C39" t="str">
            <v>Midnight</v>
          </cell>
          <cell r="D39" t="str">
            <v>XS - 3XL</v>
          </cell>
          <cell r="E39" t="str">
            <v>Selected</v>
          </cell>
          <cell r="F39" t="str">
            <v>Town</v>
          </cell>
          <cell r="G39" t="str">
            <v>85% Virgin wool, 15% Nylon- Italian fabric</v>
          </cell>
          <cell r="I39" t="str">
            <v>85% Virgin wool, 15% Nylon</v>
          </cell>
          <cell r="J39" t="str">
            <v>$549</v>
          </cell>
        </row>
        <row r="40">
          <cell r="A40" t="str">
            <v>BP0610</v>
          </cell>
          <cell r="B40" t="str">
            <v>Radbrook</v>
          </cell>
          <cell r="C40" t="str">
            <v>Anthracite</v>
          </cell>
          <cell r="D40" t="str">
            <v>XS - 3XL</v>
          </cell>
          <cell r="E40" t="str">
            <v>Selected</v>
          </cell>
          <cell r="F40" t="str">
            <v>Town</v>
          </cell>
          <cell r="G40" t="str">
            <v>97% Polyester, 3% Polyurathane- Italian fabric</v>
          </cell>
          <cell r="I40" t="str">
            <v>97% Polyester, 3% Polyurathane</v>
          </cell>
          <cell r="J40" t="str">
            <v>$499</v>
          </cell>
        </row>
        <row r="41">
          <cell r="A41" t="str">
            <v>BP0611</v>
          </cell>
          <cell r="B41" t="str">
            <v>Fisher</v>
          </cell>
          <cell r="C41" t="str">
            <v>Slate</v>
          </cell>
          <cell r="D41" t="str">
            <v>XS - 3XL</v>
          </cell>
          <cell r="E41" t="str">
            <v>Selected</v>
          </cell>
          <cell r="F41" t="str">
            <v>Town</v>
          </cell>
          <cell r="G41" t="str">
            <v>40% Cotton, 35% Wool, 14% Polyamide, 11% Polyester- Italian fabric</v>
          </cell>
          <cell r="H41" t="str">
            <v>Original Fit</v>
          </cell>
          <cell r="I41" t="str">
            <v>40% Cotton, 35% Wool, 14% Polyamide, 11% Polyester</v>
          </cell>
          <cell r="J41" t="str">
            <v>$399</v>
          </cell>
        </row>
        <row r="42">
          <cell r="A42" t="str">
            <v>BP0612</v>
          </cell>
          <cell r="B42" t="str">
            <v>Prion Place</v>
          </cell>
          <cell r="C42" t="str">
            <v>Slate</v>
          </cell>
          <cell r="D42" t="str">
            <v>XS - 3XL</v>
          </cell>
          <cell r="E42" t="str">
            <v>Selected</v>
          </cell>
          <cell r="F42" t="str">
            <v>Country</v>
          </cell>
          <cell r="G42" t="str">
            <v>40% Cotton, 31% Wool, 14% Polyamide, 11% Polyester, 4% Silk- Italian fabric</v>
          </cell>
          <cell r="H42" t="str">
            <v>Sports fit</v>
          </cell>
          <cell r="I42" t="str">
            <v>40% Cotton, 31% Wool, 14% Polyamide, 11% Polyester, 4% Silk</v>
          </cell>
          <cell r="J42" t="str">
            <v>$399</v>
          </cell>
        </row>
        <row r="43">
          <cell r="A43" t="str">
            <v>BP0613</v>
          </cell>
          <cell r="B43" t="str">
            <v>Brennan</v>
          </cell>
          <cell r="C43" t="str">
            <v>Charcoal</v>
          </cell>
          <cell r="D43" t="str">
            <v>XS - 3XL</v>
          </cell>
          <cell r="E43" t="str">
            <v>Selected</v>
          </cell>
          <cell r="F43" t="str">
            <v>Country</v>
          </cell>
          <cell r="G43" t="str">
            <v>70% Wool, 30% Polyester - Italian fabric</v>
          </cell>
          <cell r="I43" t="str">
            <v xml:space="preserve">70% Wool, 30% Polyester </v>
          </cell>
          <cell r="J43" t="str">
            <v>$399</v>
          </cell>
        </row>
        <row r="44">
          <cell r="A44" t="str">
            <v>BP0614</v>
          </cell>
          <cell r="B44" t="str">
            <v>Leverett</v>
          </cell>
          <cell r="C44" t="str">
            <v>Onyx</v>
          </cell>
          <cell r="D44" t="str">
            <v>XS - 3XL</v>
          </cell>
          <cell r="E44" t="str">
            <v>Selected</v>
          </cell>
          <cell r="F44" t="str">
            <v>Country</v>
          </cell>
          <cell r="G44" t="str">
            <v>97% Polyester, 3% Polyurathane- Italian fabric</v>
          </cell>
          <cell r="I44" t="str">
            <v>97% Polyester, 3% Polyurathane</v>
          </cell>
          <cell r="J44" t="str">
            <v>$499</v>
          </cell>
        </row>
        <row r="45">
          <cell r="A45" t="str">
            <v>BP0614</v>
          </cell>
          <cell r="B45" t="str">
            <v>Leverett</v>
          </cell>
          <cell r="C45" t="str">
            <v>Midnight</v>
          </cell>
          <cell r="D45" t="str">
            <v>XS - 3XL</v>
          </cell>
          <cell r="E45" t="str">
            <v>Selected</v>
          </cell>
          <cell r="F45" t="str">
            <v>Country</v>
          </cell>
          <cell r="G45" t="str">
            <v>97% Polyester, 3% Polyurathane- Italian fabric</v>
          </cell>
          <cell r="I45" t="str">
            <v>97% Polyester, 3% Polyurathane</v>
          </cell>
          <cell r="J45" t="str">
            <v>$499</v>
          </cell>
        </row>
        <row r="46">
          <cell r="A46" t="str">
            <v>BP0614</v>
          </cell>
          <cell r="B46" t="str">
            <v>Leverett</v>
          </cell>
          <cell r="C46" t="str">
            <v>Burgundy</v>
          </cell>
          <cell r="D46" t="str">
            <v>XS - 3XL</v>
          </cell>
          <cell r="E46" t="str">
            <v>Selected</v>
          </cell>
          <cell r="F46" t="str">
            <v>Country</v>
          </cell>
          <cell r="G46" t="str">
            <v>97% Polyester, 3% Polyurathane- Italian fabric</v>
          </cell>
          <cell r="I46" t="str">
            <v>97% Polyester, 3% Polyurathane</v>
          </cell>
          <cell r="J46" t="str">
            <v>$499</v>
          </cell>
        </row>
        <row r="47">
          <cell r="A47" t="str">
            <v>BP0615</v>
          </cell>
          <cell r="B47" t="str">
            <v>Saxon</v>
          </cell>
          <cell r="C47" t="str">
            <v>Onyx</v>
          </cell>
          <cell r="D47" t="str">
            <v>XS - 3XL</v>
          </cell>
          <cell r="E47" t="str">
            <v>Selected</v>
          </cell>
          <cell r="F47" t="str">
            <v>Town</v>
          </cell>
          <cell r="G47" t="str">
            <v>80% Wool, 20% Nylon- Italian fabric</v>
          </cell>
          <cell r="I47" t="str">
            <v>80% Wool, 20% Nylon</v>
          </cell>
          <cell r="J47" t="str">
            <v>$499</v>
          </cell>
        </row>
        <row r="48">
          <cell r="A48" t="str">
            <v>BP0616</v>
          </cell>
          <cell r="B48" t="str">
            <v>Halldene</v>
          </cell>
          <cell r="C48" t="str">
            <v>Ink</v>
          </cell>
          <cell r="D48" t="str">
            <v>XS - 3XL</v>
          </cell>
          <cell r="E48" t="str">
            <v>Selected</v>
          </cell>
          <cell r="F48" t="str">
            <v>Town</v>
          </cell>
          <cell r="G48" t="str">
            <v>40% Wool, 32% Cotton, 20% Nylon, 8% polyester- Italian fabric</v>
          </cell>
          <cell r="H48" t="str">
            <v>Original Fit</v>
          </cell>
          <cell r="I48" t="str">
            <v>40% Wool, 32% Cotton, 20% Nylon, 8% polyester</v>
          </cell>
          <cell r="J48" t="str">
            <v>$399</v>
          </cell>
        </row>
        <row r="49">
          <cell r="A49" t="str">
            <v>BP0617</v>
          </cell>
          <cell r="B49" t="str">
            <v>Charlcott</v>
          </cell>
          <cell r="C49" t="str">
            <v>Navy</v>
          </cell>
          <cell r="D49" t="str">
            <v>XS - 3XL</v>
          </cell>
          <cell r="E49" t="str">
            <v>Selected</v>
          </cell>
          <cell r="F49" t="str">
            <v>Country</v>
          </cell>
          <cell r="G49" t="str">
            <v>100% Nylon- Italian fabric</v>
          </cell>
          <cell r="I49" t="str">
            <v>100% Nylon</v>
          </cell>
          <cell r="J49" t="str">
            <v>$399</v>
          </cell>
        </row>
        <row r="50">
          <cell r="A50" t="str">
            <v>BP0621</v>
          </cell>
          <cell r="B50" t="str">
            <v>Handforth</v>
          </cell>
          <cell r="C50" t="str">
            <v>Granite</v>
          </cell>
          <cell r="D50" t="str">
            <v>XS - 3XL</v>
          </cell>
          <cell r="E50" t="str">
            <v>Selected</v>
          </cell>
          <cell r="F50" t="str">
            <v>Town</v>
          </cell>
          <cell r="G50" t="str">
            <v xml:space="preserve">100% cotton, grey melange pique- </v>
          </cell>
          <cell r="H50" t="str">
            <v>Sports fit</v>
          </cell>
          <cell r="I50" t="str">
            <v>100% cotton, grey melange pique</v>
          </cell>
          <cell r="J50" t="str">
            <v>$499</v>
          </cell>
        </row>
        <row r="51">
          <cell r="A51" t="str">
            <v>BP0622</v>
          </cell>
          <cell r="B51" t="str">
            <v>Fowler</v>
          </cell>
          <cell r="C51" t="str">
            <v>Granite</v>
          </cell>
          <cell r="D51" t="str">
            <v>XS - 3XL</v>
          </cell>
          <cell r="E51" t="str">
            <v>Selected</v>
          </cell>
          <cell r="F51" t="str">
            <v>Country</v>
          </cell>
          <cell r="J51" t="str">
            <v>$299</v>
          </cell>
        </row>
        <row r="52">
          <cell r="A52" t="str">
            <v>BP0623</v>
          </cell>
          <cell r="B52" t="str">
            <v>Cultfield</v>
          </cell>
          <cell r="C52" t="str">
            <v>Chocolate</v>
          </cell>
          <cell r="D52" t="str">
            <v>XS - 3XL</v>
          </cell>
          <cell r="E52" t="str">
            <v>Selected</v>
          </cell>
          <cell r="F52" t="str">
            <v>Country</v>
          </cell>
          <cell r="G52" t="str">
            <v>98% Cotton, 2% Elastane- Italian fabric</v>
          </cell>
          <cell r="I52" t="str">
            <v>98% Cotton, 2% Elastane</v>
          </cell>
          <cell r="J52" t="str">
            <v>$399</v>
          </cell>
        </row>
        <row r="53">
          <cell r="A53" t="str">
            <v>BP0623</v>
          </cell>
          <cell r="B53" t="str">
            <v>Cultfield</v>
          </cell>
          <cell r="C53" t="str">
            <v>Onyx</v>
          </cell>
          <cell r="D53" t="str">
            <v>XS - 3XL</v>
          </cell>
          <cell r="E53" t="str">
            <v>Selected</v>
          </cell>
          <cell r="F53" t="str">
            <v>Country</v>
          </cell>
          <cell r="G53" t="str">
            <v>98% Cotton, 2% Elastane- Italian fabric</v>
          </cell>
          <cell r="I53" t="str">
            <v>98% Cotton, 2% Elastane</v>
          </cell>
          <cell r="J53" t="str">
            <v>$399</v>
          </cell>
        </row>
        <row r="54">
          <cell r="A54" t="str">
            <v>BP0625</v>
          </cell>
          <cell r="B54" t="str">
            <v>Bannister</v>
          </cell>
          <cell r="C54" t="str">
            <v>Cognac</v>
          </cell>
          <cell r="D54" t="str">
            <v>XS - 3XL</v>
          </cell>
          <cell r="E54" t="str">
            <v>Selected</v>
          </cell>
          <cell r="F54" t="str">
            <v>Country</v>
          </cell>
          <cell r="J54" t="str">
            <v>$2499</v>
          </cell>
        </row>
        <row r="55">
          <cell r="A55" t="str">
            <v>BP0628</v>
          </cell>
          <cell r="B55" t="str">
            <v>Alport</v>
          </cell>
          <cell r="D55" t="str">
            <v>XS - 3XL</v>
          </cell>
          <cell r="E55" t="str">
            <v>Selected</v>
          </cell>
          <cell r="F55" t="str">
            <v>Country</v>
          </cell>
          <cell r="J55" t="str">
            <v>$1999</v>
          </cell>
        </row>
        <row r="56">
          <cell r="A56" t="str">
            <v>BP0585</v>
          </cell>
          <cell r="B56" t="str">
            <v>Wingshoot Jacket</v>
          </cell>
          <cell r="C56" t="str">
            <v>Bracken</v>
          </cell>
          <cell r="D56" t="str">
            <v>S - 3XL</v>
          </cell>
          <cell r="E56" t="str">
            <v>Selected</v>
          </cell>
          <cell r="F56" t="str">
            <v>Country</v>
          </cell>
          <cell r="G56" t="str">
            <v>88% Cotton, 12% PU- Italian fabric</v>
          </cell>
          <cell r="I56" t="str">
            <v>88% Cotton, 12% PU</v>
          </cell>
          <cell r="J56" t="str">
            <v>$549</v>
          </cell>
        </row>
        <row r="57">
          <cell r="A57" t="str">
            <v>BP0589</v>
          </cell>
          <cell r="B57" t="str">
            <v>Elemental Jacket</v>
          </cell>
          <cell r="C57" t="str">
            <v>Granite</v>
          </cell>
          <cell r="D57" t="str">
            <v>S - 3XL</v>
          </cell>
          <cell r="E57" t="str">
            <v>Selected</v>
          </cell>
          <cell r="F57" t="str">
            <v>Town</v>
          </cell>
          <cell r="G57" t="str">
            <v>85% Wool, 15% Nylon- Italian fabric</v>
          </cell>
          <cell r="I57" t="str">
            <v>85% Wool, 15% Nylon</v>
          </cell>
          <cell r="J57" t="str">
            <v>$799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YLE INFORMATION"/>
      <sheetName val="COLOUR DETAILS (1)"/>
      <sheetName val="COLOUR DETAILS (2)"/>
      <sheetName val="EMBROIDERY"/>
      <sheetName val="SAMPLE MEASUREMENTS"/>
      <sheetName val="GRADED MEASUREMENT"/>
      <sheetName val="Fit option #1"/>
      <sheetName val="Fit option #2"/>
      <sheetName val="1st Sample"/>
    </sheetNames>
    <sheetDataSet>
      <sheetData sheetId="0">
        <row r="2">
          <cell r="B2" t="str">
            <v>SP0455</v>
          </cell>
          <cell r="D2" t="str">
            <v xml:space="preserve">AW24 </v>
          </cell>
        </row>
        <row r="3">
          <cell r="B3" t="str">
            <v>Otago</v>
          </cell>
          <cell r="D3" t="str">
            <v>LW 14/12/23</v>
          </cell>
        </row>
        <row r="4">
          <cell r="B4" t="str">
            <v>SP0455</v>
          </cell>
          <cell r="D4" t="str">
            <v>22nd May 2024- TBC</v>
          </cell>
        </row>
        <row r="5">
          <cell r="B5" t="str">
            <v>NEW</v>
          </cell>
          <cell r="D5" t="str">
            <v>TBC</v>
          </cell>
        </row>
        <row r="6">
          <cell r="B6" t="str">
            <v xml:space="preserve">Rugby Collar Fleece </v>
          </cell>
          <cell r="D6" t="str">
            <v>Un- Available (Vietnam)</v>
          </cell>
        </row>
        <row r="7">
          <cell r="B7" t="str">
            <v>S - 3XL</v>
          </cell>
          <cell r="D7" t="str">
            <v>Item No: VTK5882-1B. Content: 85% Cotton (Non China Cotton) 15% Polyester, brushed fleece back, 350gsm AW, Enzyme wash - approved 29/12/23</v>
          </cell>
        </row>
        <row r="8">
          <cell r="B8" t="str">
            <v>M</v>
          </cell>
          <cell r="D8" t="str">
            <v>100% Cotton twill (slighty brushed) - 128x60 20s x 16s, as per sample  TBC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84"/>
  <sheetViews>
    <sheetView tabSelected="1" view="pageBreakPreview" topLeftCell="A4" zoomScale="40" zoomScaleNormal="10" zoomScaleSheetLayoutView="40" zoomScalePageLayoutView="30" workbookViewId="0">
      <selection activeCell="D8" sqref="D8:F8"/>
    </sheetView>
  </sheetViews>
  <sheetFormatPr defaultColWidth="9.28515625" defaultRowHeight="16.5"/>
  <cols>
    <col min="1" max="1" width="8.42578125" style="52" customWidth="1"/>
    <col min="2" max="2" width="25" style="52" customWidth="1"/>
    <col min="3" max="3" width="37.5703125" style="52" customWidth="1"/>
    <col min="4" max="4" width="29.5703125" style="52" customWidth="1"/>
    <col min="5" max="5" width="29.28515625" style="52" customWidth="1"/>
    <col min="6" max="6" width="24.5703125" style="52" customWidth="1"/>
    <col min="7" max="7" width="20" style="53" customWidth="1"/>
    <col min="8" max="8" width="16" style="52" customWidth="1"/>
    <col min="9" max="9" width="18.5703125" style="52" customWidth="1"/>
    <col min="10" max="10" width="16" style="52" customWidth="1"/>
    <col min="11" max="11" width="22.28515625" style="52" customWidth="1"/>
    <col min="12" max="12" width="21.5703125" style="52" customWidth="1"/>
    <col min="13" max="13" width="17.85546875" style="52" customWidth="1"/>
    <col min="14" max="15" width="13.42578125" style="52" customWidth="1"/>
    <col min="16" max="16" width="24.28515625" style="52" customWidth="1"/>
    <col min="17" max="17" width="20.28515625" style="52" customWidth="1"/>
    <col min="18" max="16384" width="9.28515625" style="52"/>
  </cols>
  <sheetData>
    <row r="1" spans="1:17" s="4" customFormat="1" ht="40.15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364" t="s">
        <v>113</v>
      </c>
      <c r="O1" s="364" t="s">
        <v>113</v>
      </c>
      <c r="P1" s="365" t="s">
        <v>114</v>
      </c>
      <c r="Q1" s="365"/>
    </row>
    <row r="2" spans="1:17" s="4" customFormat="1" ht="40.15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364" t="s">
        <v>115</v>
      </c>
      <c r="O2" s="364" t="s">
        <v>115</v>
      </c>
      <c r="P2" s="366" t="s">
        <v>116</v>
      </c>
      <c r="Q2" s="366"/>
    </row>
    <row r="3" spans="1:17" s="4" customFormat="1" ht="40.1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364" t="s">
        <v>117</v>
      </c>
      <c r="O3" s="364" t="s">
        <v>117</v>
      </c>
      <c r="P3" s="367" t="s">
        <v>119</v>
      </c>
      <c r="Q3" s="365"/>
    </row>
    <row r="4" spans="1:17" s="5" customFormat="1" ht="33" customHeight="1" thickBot="1">
      <c r="B4" s="6" t="s">
        <v>355</v>
      </c>
      <c r="G4" s="7"/>
    </row>
    <row r="5" spans="1:17" s="5" customFormat="1" ht="58.15" customHeight="1">
      <c r="B5" s="8" t="s">
        <v>0</v>
      </c>
      <c r="C5" s="8"/>
      <c r="D5" s="6"/>
      <c r="F5" s="9"/>
      <c r="G5" s="371" t="s">
        <v>363</v>
      </c>
      <c r="H5" s="372"/>
      <c r="I5" s="372"/>
      <c r="J5" s="372"/>
      <c r="K5" s="372"/>
      <c r="L5" s="372"/>
      <c r="M5" s="373"/>
    </row>
    <row r="6" spans="1:17" s="10" customFormat="1" ht="58.15" customHeight="1">
      <c r="B6" s="11" t="s">
        <v>43</v>
      </c>
      <c r="C6" s="11"/>
      <c r="D6" s="12" t="s">
        <v>249</v>
      </c>
      <c r="E6" s="14"/>
      <c r="F6" s="11"/>
      <c r="G6" s="374"/>
      <c r="H6" s="375"/>
      <c r="I6" s="375"/>
      <c r="J6" s="375"/>
      <c r="K6" s="375"/>
      <c r="L6" s="375"/>
      <c r="M6" s="376"/>
      <c r="N6" s="13"/>
      <c r="O6" s="13"/>
      <c r="P6" s="13"/>
      <c r="Q6" s="13"/>
    </row>
    <row r="7" spans="1:17" s="10" customFormat="1" ht="58.15" customHeight="1">
      <c r="B7" s="11" t="s">
        <v>44</v>
      </c>
      <c r="C7" s="11"/>
      <c r="D7" s="12" t="s">
        <v>232</v>
      </c>
      <c r="E7" s="12"/>
      <c r="F7" s="11"/>
      <c r="G7" s="374"/>
      <c r="H7" s="375"/>
      <c r="I7" s="375"/>
      <c r="J7" s="375"/>
      <c r="K7" s="375"/>
      <c r="L7" s="375"/>
      <c r="M7" s="376"/>
      <c r="N7" s="13"/>
      <c r="O7" s="13"/>
      <c r="P7" s="13"/>
      <c r="Q7" s="13"/>
    </row>
    <row r="8" spans="1:17" s="10" customFormat="1" ht="87.75" customHeight="1" thickBot="1">
      <c r="B8" s="11" t="s">
        <v>45</v>
      </c>
      <c r="C8" s="11"/>
      <c r="D8" s="370" t="s">
        <v>231</v>
      </c>
      <c r="E8" s="370"/>
      <c r="F8" s="370"/>
      <c r="G8" s="377"/>
      <c r="H8" s="378"/>
      <c r="I8" s="378"/>
      <c r="J8" s="378"/>
      <c r="K8" s="378"/>
      <c r="L8" s="378"/>
      <c r="M8" s="379"/>
      <c r="N8" s="13"/>
      <c r="O8" s="13"/>
      <c r="P8" s="13"/>
      <c r="Q8" s="13"/>
    </row>
    <row r="9" spans="1:17" s="15" customFormat="1" ht="33">
      <c r="B9" s="16" t="s">
        <v>1</v>
      </c>
      <c r="C9" s="16"/>
      <c r="D9" s="183" t="s">
        <v>233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3">
      <c r="B10" s="20" t="s">
        <v>2</v>
      </c>
      <c r="C10" s="20"/>
      <c r="D10" s="182" t="s">
        <v>234</v>
      </c>
      <c r="E10" s="21"/>
      <c r="F10" s="21"/>
      <c r="G10" s="22"/>
      <c r="H10" s="21"/>
      <c r="I10" s="23"/>
      <c r="J10" s="232" t="s">
        <v>46</v>
      </c>
      <c r="K10" s="23"/>
      <c r="L10" s="233"/>
      <c r="M10" s="23" t="s">
        <v>235</v>
      </c>
      <c r="N10" s="24"/>
      <c r="O10" s="24"/>
      <c r="P10" s="24"/>
      <c r="Q10" s="24"/>
    </row>
    <row r="11" spans="1:17" s="15" customFormat="1" ht="68.25" customHeight="1">
      <c r="B11" s="23" t="s">
        <v>3</v>
      </c>
      <c r="C11" s="23"/>
      <c r="D11" s="382">
        <v>45378</v>
      </c>
      <c r="E11" s="383"/>
      <c r="F11" s="383"/>
      <c r="G11" s="25"/>
      <c r="H11" s="26"/>
      <c r="I11" s="23"/>
      <c r="J11" s="232" t="s">
        <v>4</v>
      </c>
      <c r="K11" s="23"/>
      <c r="L11" s="233"/>
      <c r="M11" s="380" t="s">
        <v>359</v>
      </c>
      <c r="N11" s="380"/>
      <c r="O11" s="380"/>
      <c r="P11" s="380"/>
      <c r="Q11" s="380"/>
    </row>
    <row r="12" spans="1:17" s="15" customFormat="1" ht="51.95" customHeight="1">
      <c r="B12" s="23" t="s">
        <v>5</v>
      </c>
      <c r="C12" s="23"/>
      <c r="D12" s="27"/>
      <c r="E12" s="23"/>
      <c r="F12" s="23"/>
      <c r="G12" s="28"/>
      <c r="H12" s="29"/>
      <c r="I12" s="23"/>
      <c r="J12" s="232" t="s">
        <v>40</v>
      </c>
      <c r="M12" s="380" t="s">
        <v>359</v>
      </c>
      <c r="N12" s="380"/>
      <c r="O12" s="380"/>
      <c r="P12" s="380"/>
      <c r="Q12" s="380"/>
    </row>
    <row r="13" spans="1:17" s="15" customFormat="1" ht="33">
      <c r="B13" s="384"/>
      <c r="C13" s="384"/>
      <c r="D13" s="384"/>
      <c r="E13" s="384"/>
      <c r="F13" s="384"/>
      <c r="G13" s="28"/>
      <c r="H13" s="29"/>
      <c r="I13" s="23"/>
      <c r="J13" s="232" t="s">
        <v>6</v>
      </c>
      <c r="K13" s="23"/>
      <c r="L13" s="233"/>
      <c r="M13" s="23"/>
      <c r="N13" s="29"/>
      <c r="O13" s="24"/>
      <c r="P13" s="24"/>
      <c r="Q13" s="29"/>
    </row>
    <row r="14" spans="1:17" s="15" customFormat="1" ht="33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2" t="s">
        <v>8</v>
      </c>
      <c r="K14" s="23"/>
      <c r="L14" s="233"/>
      <c r="M14" s="24" t="s">
        <v>367</v>
      </c>
      <c r="N14" s="24"/>
      <c r="O14" s="24"/>
      <c r="P14" s="24"/>
      <c r="Q14" s="24"/>
    </row>
    <row r="15" spans="1:17" s="15" customFormat="1" ht="32.6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s="244" customFormat="1" ht="37.5" customHeight="1">
      <c r="B17" s="241"/>
      <c r="C17" s="242" t="s">
        <v>112</v>
      </c>
      <c r="D17" s="242" t="s">
        <v>9</v>
      </c>
      <c r="E17" s="243" t="s">
        <v>57</v>
      </c>
      <c r="F17" s="243" t="s">
        <v>224</v>
      </c>
      <c r="G17" s="243" t="s">
        <v>61</v>
      </c>
      <c r="H17" s="243" t="s">
        <v>10</v>
      </c>
      <c r="I17" s="243" t="s">
        <v>58</v>
      </c>
      <c r="J17" s="243" t="s">
        <v>59</v>
      </c>
      <c r="K17" s="243" t="s">
        <v>60</v>
      </c>
      <c r="L17" s="243" t="s">
        <v>225</v>
      </c>
      <c r="M17" s="243"/>
      <c r="N17" s="243"/>
      <c r="O17" s="243"/>
      <c r="P17" s="243"/>
      <c r="Q17" s="261" t="s">
        <v>11</v>
      </c>
    </row>
    <row r="18" spans="1:17" s="244" customFormat="1" ht="52.5">
      <c r="B18" s="245" t="s">
        <v>12</v>
      </c>
      <c r="C18" s="246"/>
      <c r="D18" s="247" t="s">
        <v>366</v>
      </c>
      <c r="E18" s="248"/>
      <c r="F18" s="249"/>
      <c r="G18" s="249"/>
      <c r="H18" s="249">
        <v>2</v>
      </c>
      <c r="I18" s="249"/>
      <c r="J18" s="249"/>
      <c r="K18" s="249"/>
      <c r="L18" s="249"/>
      <c r="M18" s="249"/>
      <c r="N18" s="249"/>
      <c r="O18" s="249"/>
      <c r="P18" s="249"/>
      <c r="Q18" s="250">
        <f>SUM(E18:P18)</f>
        <v>2</v>
      </c>
    </row>
    <row r="19" spans="1:17" s="244" customFormat="1" ht="52.5">
      <c r="B19" s="245" t="s">
        <v>64</v>
      </c>
      <c r="C19" s="246"/>
      <c r="D19" s="248" t="str">
        <f>+D18</f>
        <v>ECLIPSE</v>
      </c>
      <c r="E19" s="248"/>
      <c r="F19" s="249"/>
      <c r="G19" s="251"/>
      <c r="H19" s="251">
        <v>1</v>
      </c>
      <c r="I19" s="251"/>
      <c r="J19" s="251"/>
      <c r="K19" s="251"/>
      <c r="L19" s="251"/>
      <c r="M19" s="251"/>
      <c r="N19" s="251"/>
      <c r="O19" s="251"/>
      <c r="P19" s="251"/>
      <c r="Q19" s="250">
        <f>SUM(E19:P19)</f>
        <v>1</v>
      </c>
    </row>
    <row r="20" spans="1:17" s="257" customFormat="1" ht="52.5">
      <c r="B20" s="252" t="s">
        <v>13</v>
      </c>
      <c r="C20" s="252"/>
      <c r="D20" s="253" t="str">
        <f>+D19</f>
        <v>ECLIPSE</v>
      </c>
      <c r="E20" s="254"/>
      <c r="F20" s="255"/>
      <c r="G20" s="256"/>
      <c r="H20" s="256">
        <f>SUM(H18:H19)</f>
        <v>3</v>
      </c>
      <c r="I20" s="256"/>
      <c r="J20" s="256"/>
      <c r="K20" s="256"/>
      <c r="L20" s="256"/>
      <c r="M20" s="255"/>
      <c r="N20" s="255"/>
      <c r="O20" s="255"/>
      <c r="P20" s="255"/>
      <c r="Q20" s="255">
        <f>SUM(Q18:Q19)</f>
        <v>3</v>
      </c>
    </row>
    <row r="21" spans="1:17" s="244" customFormat="1" ht="68.650000000000006" hidden="1" customHeight="1">
      <c r="B21" s="262" t="s">
        <v>221</v>
      </c>
      <c r="C21" s="263"/>
      <c r="D21" s="263"/>
      <c r="E21" s="264"/>
      <c r="F21" s="264"/>
      <c r="G21" s="265"/>
      <c r="H21" s="264"/>
      <c r="I21" s="264"/>
      <c r="J21" s="264"/>
      <c r="K21" s="264"/>
      <c r="L21" s="264"/>
      <c r="M21" s="266"/>
      <c r="N21" s="266"/>
      <c r="O21" s="266"/>
      <c r="P21" s="266"/>
      <c r="Q21" s="267">
        <f>SUM(G21:P21)</f>
        <v>0</v>
      </c>
    </row>
    <row r="22" spans="1:17" s="269" customFormat="1" ht="27" customHeight="1">
      <c r="B22" s="270"/>
      <c r="C22" s="271"/>
      <c r="D22" s="271"/>
      <c r="E22" s="271"/>
      <c r="F22" s="271"/>
      <c r="G22" s="272"/>
      <c r="H22" s="271"/>
      <c r="I22" s="271"/>
      <c r="J22" s="271"/>
      <c r="K22" s="271"/>
      <c r="L22" s="271"/>
      <c r="M22" s="272"/>
      <c r="N22" s="272"/>
      <c r="O22" s="272"/>
      <c r="P22" s="272"/>
      <c r="Q22" s="271"/>
    </row>
    <row r="23" spans="1:17" s="257" customFormat="1" ht="52.5">
      <c r="B23" s="258" t="s">
        <v>161</v>
      </c>
      <c r="C23" s="259"/>
      <c r="D23" s="259"/>
      <c r="E23" s="260"/>
      <c r="F23" s="260"/>
      <c r="G23" s="260"/>
      <c r="H23" s="260">
        <f>H20</f>
        <v>3</v>
      </c>
      <c r="I23" s="260"/>
      <c r="J23" s="260"/>
      <c r="K23" s="260"/>
      <c r="L23" s="260"/>
      <c r="M23" s="260"/>
      <c r="N23" s="260"/>
      <c r="O23" s="260"/>
      <c r="P23" s="260"/>
      <c r="Q23" s="260">
        <f>Q20</f>
        <v>3</v>
      </c>
    </row>
    <row r="24" spans="1:17" s="135" customFormat="1" ht="19.899999999999999" customHeight="1">
      <c r="B24" s="136"/>
      <c r="C24" s="137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</row>
    <row r="25" spans="1:17" s="4" customFormat="1" ht="59.1" customHeight="1">
      <c r="B25" s="105" t="s">
        <v>14</v>
      </c>
      <c r="C25" s="35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</row>
    <row r="26" spans="1:17" s="36" customFormat="1" ht="199.5" customHeight="1">
      <c r="A26" s="369" t="s">
        <v>15</v>
      </c>
      <c r="B26" s="369"/>
      <c r="C26" s="369"/>
      <c r="D26" s="237" t="s">
        <v>16</v>
      </c>
      <c r="E26" s="237" t="s">
        <v>17</v>
      </c>
      <c r="F26" s="237" t="s">
        <v>18</v>
      </c>
      <c r="G26" s="236" t="s">
        <v>19</v>
      </c>
      <c r="H26" s="236" t="s">
        <v>20</v>
      </c>
      <c r="I26" s="236" t="s">
        <v>34</v>
      </c>
      <c r="J26" s="236" t="s">
        <v>220</v>
      </c>
      <c r="K26" s="236" t="s">
        <v>218</v>
      </c>
      <c r="L26" s="236" t="s">
        <v>219</v>
      </c>
      <c r="M26" s="236" t="s">
        <v>36</v>
      </c>
      <c r="N26" s="368" t="s">
        <v>51</v>
      </c>
      <c r="O26" s="368"/>
      <c r="P26" s="368"/>
      <c r="Q26" s="368"/>
    </row>
    <row r="27" spans="1:17" s="46" customFormat="1" ht="45.75" customHeight="1">
      <c r="A27" s="361" t="str">
        <f>D20</f>
        <v>ECLIPSE</v>
      </c>
      <c r="B27" s="361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</row>
    <row r="28" spans="1:17" s="169" customFormat="1" ht="159.75" customHeight="1">
      <c r="A28" s="174">
        <v>1</v>
      </c>
      <c r="B28" s="359" t="str">
        <f>$M$11</f>
        <v>FLEECE 85% COTTON 15% POLY_330GSM_VTK5882B-1</v>
      </c>
      <c r="C28" s="359"/>
      <c r="D28" s="238" t="s">
        <v>153</v>
      </c>
      <c r="E28" s="238" t="str">
        <f>D18</f>
        <v>ECLIPSE</v>
      </c>
      <c r="F28" s="174" t="s">
        <v>10</v>
      </c>
      <c r="G28" s="239">
        <f>$Q$20</f>
        <v>3</v>
      </c>
      <c r="H28" s="240">
        <v>0.2</v>
      </c>
      <c r="I28" s="229">
        <f>H28*G28</f>
        <v>0.60000000000000009</v>
      </c>
      <c r="J28" s="234">
        <v>0</v>
      </c>
      <c r="K28" s="234">
        <v>0</v>
      </c>
      <c r="L28" s="234">
        <v>0</v>
      </c>
      <c r="M28" s="235">
        <f>SUM(I28:L28)</f>
        <v>0.60000000000000009</v>
      </c>
      <c r="N28" s="360"/>
      <c r="O28" s="360"/>
      <c r="P28" s="360"/>
      <c r="Q28" s="360"/>
    </row>
    <row r="29" spans="1:17" s="169" customFormat="1" ht="146.25" customHeight="1">
      <c r="A29" s="174">
        <v>2</v>
      </c>
      <c r="B29" s="393" t="s">
        <v>358</v>
      </c>
      <c r="C29" s="394"/>
      <c r="D29" s="238" t="s">
        <v>236</v>
      </c>
      <c r="E29" s="238" t="str">
        <f>D18</f>
        <v>ECLIPSE</v>
      </c>
      <c r="F29" s="174" t="s">
        <v>10</v>
      </c>
      <c r="G29" s="239">
        <f>$Q$20</f>
        <v>3</v>
      </c>
      <c r="H29" s="240">
        <v>0.2</v>
      </c>
      <c r="I29" s="229">
        <f>H29*G29</f>
        <v>0.60000000000000009</v>
      </c>
      <c r="J29" s="234">
        <v>0</v>
      </c>
      <c r="K29" s="234">
        <v>0</v>
      </c>
      <c r="L29" s="234">
        <v>0</v>
      </c>
      <c r="M29" s="235">
        <f>SUM(I29:L29)</f>
        <v>0.60000000000000009</v>
      </c>
      <c r="N29" s="390"/>
      <c r="O29" s="391"/>
      <c r="P29" s="391"/>
      <c r="Q29" s="392"/>
    </row>
    <row r="30" spans="1:17" s="169" customFormat="1" ht="146.25" customHeight="1">
      <c r="A30" s="174">
        <v>3</v>
      </c>
      <c r="B30" s="359" t="s">
        <v>243</v>
      </c>
      <c r="C30" s="359"/>
      <c r="D30" s="238" t="s">
        <v>329</v>
      </c>
      <c r="E30" s="238" t="s">
        <v>38</v>
      </c>
      <c r="F30" s="174" t="s">
        <v>10</v>
      </c>
      <c r="G30" s="239">
        <f>$Q$20</f>
        <v>3</v>
      </c>
      <c r="H30" s="240">
        <v>0.2</v>
      </c>
      <c r="I30" s="229">
        <f>H30*G30</f>
        <v>0.60000000000000009</v>
      </c>
      <c r="J30" s="234">
        <v>0</v>
      </c>
      <c r="K30" s="234">
        <v>0</v>
      </c>
      <c r="L30" s="234">
        <v>0</v>
      </c>
      <c r="M30" s="235">
        <f>SUM(I30:L30)</f>
        <v>0.60000000000000009</v>
      </c>
      <c r="N30" s="360"/>
      <c r="O30" s="360"/>
      <c r="P30" s="360"/>
      <c r="Q30" s="360"/>
    </row>
    <row r="31" spans="1:17" s="46" customFormat="1" ht="21.75" customHeight="1">
      <c r="A31" s="361"/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</row>
    <row r="32" spans="1:17" s="37" customFormat="1" ht="37.15" customHeight="1" thickBot="1">
      <c r="B32" s="105" t="s">
        <v>21</v>
      </c>
      <c r="C32" s="38"/>
      <c r="D32" s="38"/>
      <c r="E32" s="38"/>
      <c r="G32" s="39"/>
      <c r="Q32" s="40"/>
    </row>
    <row r="33" spans="1:17" s="54" customFormat="1" ht="111" customHeight="1">
      <c r="A33" s="385" t="s">
        <v>22</v>
      </c>
      <c r="B33" s="386"/>
      <c r="C33" s="386"/>
      <c r="D33" s="386"/>
      <c r="E33" s="387"/>
      <c r="F33" s="350" t="s">
        <v>47</v>
      </c>
      <c r="G33" s="350" t="s">
        <v>23</v>
      </c>
      <c r="H33" s="362" t="s">
        <v>42</v>
      </c>
      <c r="I33" s="363"/>
      <c r="J33" s="352" t="s">
        <v>18</v>
      </c>
      <c r="K33" s="350" t="s">
        <v>48</v>
      </c>
      <c r="L33" s="350" t="s">
        <v>24</v>
      </c>
      <c r="M33" s="351" t="s">
        <v>25</v>
      </c>
      <c r="N33" s="351" t="s">
        <v>26</v>
      </c>
      <c r="O33" s="351" t="s">
        <v>27</v>
      </c>
      <c r="P33" s="388" t="s">
        <v>28</v>
      </c>
      <c r="Q33" s="389"/>
    </row>
    <row r="34" spans="1:17" s="15" customFormat="1" ht="59.25" customHeight="1">
      <c r="A34" s="353">
        <v>2</v>
      </c>
      <c r="B34" s="354" t="s">
        <v>364</v>
      </c>
      <c r="C34" s="354"/>
      <c r="D34" s="354"/>
      <c r="E34" s="354"/>
      <c r="F34" s="112" t="s">
        <v>38</v>
      </c>
      <c r="G34" s="142"/>
      <c r="H34" s="355" t="s">
        <v>38</v>
      </c>
      <c r="I34" s="356" t="str">
        <f t="shared" ref="I34:I42" si="0">$E$28</f>
        <v>ECLIPSE</v>
      </c>
      <c r="J34" s="113" t="s">
        <v>29</v>
      </c>
      <c r="K34" s="113">
        <f t="shared" ref="K34:K42" si="1">$Q$20</f>
        <v>3</v>
      </c>
      <c r="L34" s="184">
        <v>0.5</v>
      </c>
      <c r="M34" s="115">
        <f t="shared" ref="M34" si="2">K34*L34</f>
        <v>1.5</v>
      </c>
      <c r="N34" s="115"/>
      <c r="O34" s="41">
        <f t="shared" ref="O34" si="3">ROUNDUP(N34+M34,0)</f>
        <v>2</v>
      </c>
      <c r="P34" s="357"/>
      <c r="Q34" s="358"/>
    </row>
    <row r="35" spans="1:17" s="15" customFormat="1" ht="59.25" customHeight="1">
      <c r="A35" s="353">
        <v>2</v>
      </c>
      <c r="B35" s="354" t="s">
        <v>41</v>
      </c>
      <c r="C35" s="354"/>
      <c r="D35" s="354"/>
      <c r="E35" s="354"/>
      <c r="F35" s="112" t="str">
        <f t="shared" ref="F35" si="4">H35</f>
        <v>ECLIPSE</v>
      </c>
      <c r="G35" s="142"/>
      <c r="H35" s="355" t="str">
        <f t="shared" ref="H35:H42" si="5">$D$20</f>
        <v>ECLIPSE</v>
      </c>
      <c r="I35" s="356" t="str">
        <f t="shared" si="0"/>
        <v>ECLIPSE</v>
      </c>
      <c r="J35" s="113" t="s">
        <v>29</v>
      </c>
      <c r="K35" s="113">
        <f t="shared" si="1"/>
        <v>3</v>
      </c>
      <c r="L35" s="184">
        <f>200/5000</f>
        <v>0.04</v>
      </c>
      <c r="M35" s="115">
        <f t="shared" ref="M35" si="6">K35*L35</f>
        <v>0.12</v>
      </c>
      <c r="N35" s="115"/>
      <c r="O35" s="41">
        <f t="shared" ref="O35" si="7">ROUNDUP(N35+M35,0)</f>
        <v>1</v>
      </c>
      <c r="P35" s="357"/>
      <c r="Q35" s="358"/>
    </row>
    <row r="36" spans="1:17" s="15" customFormat="1" ht="59.65" customHeight="1">
      <c r="A36" s="353">
        <v>3</v>
      </c>
      <c r="B36" s="354" t="s">
        <v>237</v>
      </c>
      <c r="C36" s="354"/>
      <c r="D36" s="354"/>
      <c r="E36" s="354"/>
      <c r="F36" s="112" t="s">
        <v>239</v>
      </c>
      <c r="G36" s="142"/>
      <c r="H36" s="355" t="str">
        <f t="shared" si="5"/>
        <v>ECLIPSE</v>
      </c>
      <c r="I36" s="356" t="str">
        <f t="shared" si="0"/>
        <v>ECLIPSE</v>
      </c>
      <c r="J36" s="113" t="s">
        <v>29</v>
      </c>
      <c r="K36" s="113">
        <f t="shared" si="1"/>
        <v>3</v>
      </c>
      <c r="L36" s="184">
        <v>1</v>
      </c>
      <c r="M36" s="115">
        <f t="shared" ref="M36" si="8">K36*L36</f>
        <v>3</v>
      </c>
      <c r="N36" s="115"/>
      <c r="O36" s="41">
        <f t="shared" ref="O36" si="9">ROUNDUP(N36+M36,0)</f>
        <v>3</v>
      </c>
      <c r="P36" s="357"/>
      <c r="Q36" s="358"/>
    </row>
    <row r="37" spans="1:17" s="15" customFormat="1" ht="59.65" customHeight="1">
      <c r="A37" s="353">
        <v>4</v>
      </c>
      <c r="B37" s="354" t="s">
        <v>238</v>
      </c>
      <c r="C37" s="354"/>
      <c r="D37" s="354"/>
      <c r="E37" s="354"/>
      <c r="F37" s="112" t="s">
        <v>239</v>
      </c>
      <c r="G37" s="142"/>
      <c r="H37" s="355" t="str">
        <f t="shared" si="5"/>
        <v>ECLIPSE</v>
      </c>
      <c r="I37" s="356" t="str">
        <f t="shared" si="0"/>
        <v>ECLIPSE</v>
      </c>
      <c r="J37" s="113" t="s">
        <v>29</v>
      </c>
      <c r="K37" s="113">
        <f t="shared" si="1"/>
        <v>3</v>
      </c>
      <c r="L37" s="184">
        <v>1</v>
      </c>
      <c r="M37" s="115">
        <f t="shared" ref="M37" si="10">K37*L37</f>
        <v>3</v>
      </c>
      <c r="N37" s="115"/>
      <c r="O37" s="41">
        <f t="shared" ref="O37" si="11">ROUNDUP(N37+M37,0)</f>
        <v>3</v>
      </c>
      <c r="P37" s="357"/>
      <c r="Q37" s="358"/>
    </row>
    <row r="38" spans="1:17" s="15" customFormat="1" ht="59.65" customHeight="1">
      <c r="A38" s="353">
        <v>5</v>
      </c>
      <c r="B38" s="354" t="s">
        <v>240</v>
      </c>
      <c r="C38" s="354"/>
      <c r="D38" s="354"/>
      <c r="E38" s="354"/>
      <c r="F38" s="112" t="s">
        <v>38</v>
      </c>
      <c r="G38" s="142"/>
      <c r="H38" s="355" t="str">
        <f t="shared" si="5"/>
        <v>ECLIPSE</v>
      </c>
      <c r="I38" s="356" t="str">
        <f t="shared" si="0"/>
        <v>ECLIPSE</v>
      </c>
      <c r="J38" s="113" t="s">
        <v>29</v>
      </c>
      <c r="K38" s="113">
        <f t="shared" si="1"/>
        <v>3</v>
      </c>
      <c r="L38" s="184">
        <v>1</v>
      </c>
      <c r="M38" s="115">
        <f t="shared" ref="M38" si="12">K38*L38</f>
        <v>3</v>
      </c>
      <c r="N38" s="115"/>
      <c r="O38" s="41">
        <f t="shared" ref="O38" si="13">ROUNDUP(N38+M38,0)</f>
        <v>3</v>
      </c>
      <c r="P38" s="357"/>
      <c r="Q38" s="358"/>
    </row>
    <row r="39" spans="1:17" s="15" customFormat="1" ht="59.65" customHeight="1">
      <c r="A39" s="353">
        <v>6</v>
      </c>
      <c r="B39" s="354" t="s">
        <v>241</v>
      </c>
      <c r="C39" s="354"/>
      <c r="D39" s="354"/>
      <c r="E39" s="354"/>
      <c r="F39" s="112" t="s">
        <v>38</v>
      </c>
      <c r="G39" s="142"/>
      <c r="H39" s="355" t="str">
        <f t="shared" si="5"/>
        <v>ECLIPSE</v>
      </c>
      <c r="I39" s="356" t="str">
        <f t="shared" si="0"/>
        <v>ECLIPSE</v>
      </c>
      <c r="J39" s="113" t="s">
        <v>29</v>
      </c>
      <c r="K39" s="113">
        <f t="shared" si="1"/>
        <v>3</v>
      </c>
      <c r="L39" s="184">
        <v>1</v>
      </c>
      <c r="M39" s="115">
        <f t="shared" ref="M39" si="14">K39*L39</f>
        <v>3</v>
      </c>
      <c r="N39" s="115"/>
      <c r="O39" s="41">
        <f t="shared" ref="O39" si="15">ROUNDUP(N39+M39,0)</f>
        <v>3</v>
      </c>
      <c r="P39" s="357"/>
      <c r="Q39" s="358"/>
    </row>
    <row r="40" spans="1:17" s="15" customFormat="1" ht="59.65" customHeight="1">
      <c r="A40" s="353">
        <v>7</v>
      </c>
      <c r="B40" s="354" t="s">
        <v>244</v>
      </c>
      <c r="C40" s="354"/>
      <c r="D40" s="354"/>
      <c r="E40" s="354"/>
      <c r="F40" s="112" t="s">
        <v>38</v>
      </c>
      <c r="G40" s="142"/>
      <c r="H40" s="355" t="str">
        <f t="shared" si="5"/>
        <v>ECLIPSE</v>
      </c>
      <c r="I40" s="356" t="str">
        <f t="shared" si="0"/>
        <v>ECLIPSE</v>
      </c>
      <c r="J40" s="113" t="s">
        <v>29</v>
      </c>
      <c r="K40" s="113">
        <f t="shared" si="1"/>
        <v>3</v>
      </c>
      <c r="L40" s="184">
        <v>1</v>
      </c>
      <c r="M40" s="115">
        <f t="shared" ref="M40" si="16">K40*L40</f>
        <v>3</v>
      </c>
      <c r="N40" s="115"/>
      <c r="O40" s="41">
        <f t="shared" ref="O40" si="17">ROUNDUP(N40+M40,0)</f>
        <v>3</v>
      </c>
      <c r="P40" s="357"/>
      <c r="Q40" s="358"/>
    </row>
    <row r="41" spans="1:17" s="15" customFormat="1" ht="59.65" customHeight="1">
      <c r="A41" s="353">
        <v>8</v>
      </c>
      <c r="B41" s="354" t="s">
        <v>250</v>
      </c>
      <c r="C41" s="354"/>
      <c r="D41" s="354"/>
      <c r="E41" s="354"/>
      <c r="F41" s="112" t="s">
        <v>251</v>
      </c>
      <c r="G41" s="142"/>
      <c r="H41" s="355" t="str">
        <f t="shared" si="5"/>
        <v>ECLIPSE</v>
      </c>
      <c r="I41" s="356" t="str">
        <f t="shared" si="0"/>
        <v>ECLIPSE</v>
      </c>
      <c r="J41" s="113" t="s">
        <v>29</v>
      </c>
      <c r="K41" s="113">
        <f t="shared" si="1"/>
        <v>3</v>
      </c>
      <c r="L41" s="184">
        <v>1</v>
      </c>
      <c r="M41" s="115">
        <f t="shared" ref="M41" si="18">K41*L41</f>
        <v>3</v>
      </c>
      <c r="N41" s="115"/>
      <c r="O41" s="41">
        <f t="shared" ref="O41" si="19">ROUNDUP(N41+M41,0)</f>
        <v>3</v>
      </c>
      <c r="P41" s="357"/>
      <c r="Q41" s="358"/>
    </row>
    <row r="42" spans="1:17" s="15" customFormat="1" ht="59.65" customHeight="1">
      <c r="A42" s="353">
        <v>9</v>
      </c>
      <c r="B42" s="354" t="s">
        <v>242</v>
      </c>
      <c r="C42" s="354"/>
      <c r="D42" s="354"/>
      <c r="E42" s="354"/>
      <c r="F42" s="112" t="s">
        <v>38</v>
      </c>
      <c r="G42" s="142"/>
      <c r="H42" s="355" t="str">
        <f t="shared" si="5"/>
        <v>ECLIPSE</v>
      </c>
      <c r="I42" s="356" t="str">
        <f t="shared" si="0"/>
        <v>ECLIPSE</v>
      </c>
      <c r="J42" s="113" t="s">
        <v>29</v>
      </c>
      <c r="K42" s="113">
        <f t="shared" si="1"/>
        <v>3</v>
      </c>
      <c r="L42" s="184">
        <v>3</v>
      </c>
      <c r="M42" s="115">
        <f t="shared" ref="M42" si="20">K42*L42</f>
        <v>9</v>
      </c>
      <c r="N42" s="115"/>
      <c r="O42" s="41">
        <f t="shared" ref="O42" si="21">ROUNDUP(N42+M42,0)</f>
        <v>9</v>
      </c>
      <c r="P42" s="357"/>
      <c r="Q42" s="358"/>
    </row>
    <row r="43" spans="1:17" s="15" customFormat="1" ht="16.149999999999999" customHeight="1">
      <c r="A43" s="118"/>
      <c r="B43" s="118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</row>
    <row r="44" spans="1:17" s="15" customFormat="1" ht="33" customHeight="1">
      <c r="B44" s="105" t="s">
        <v>222</v>
      </c>
      <c r="C44" s="106"/>
      <c r="D44" s="107"/>
      <c r="E44" s="107"/>
      <c r="F44" s="107"/>
      <c r="G44" s="108"/>
      <c r="H44" s="107"/>
      <c r="I44" s="107"/>
      <c r="J44" s="396" t="s">
        <v>31</v>
      </c>
      <c r="K44" s="396"/>
      <c r="L44" s="396"/>
      <c r="M44" s="396"/>
      <c r="N44" s="396"/>
      <c r="O44" s="45"/>
      <c r="P44" s="45"/>
      <c r="Q44" s="46"/>
    </row>
    <row r="45" spans="1:17" s="118" customFormat="1" ht="35.65" customHeight="1">
      <c r="A45" s="118">
        <v>1</v>
      </c>
      <c r="B45" s="120" t="s">
        <v>120</v>
      </c>
      <c r="C45" s="129" t="s">
        <v>194</v>
      </c>
      <c r="D45" s="15"/>
      <c r="E45" s="15"/>
      <c r="F45" s="15"/>
      <c r="G45" s="47"/>
      <c r="H45" s="47"/>
      <c r="I45" s="47"/>
      <c r="J45" s="47"/>
      <c r="K45" s="19"/>
      <c r="L45" s="19"/>
      <c r="M45" s="47"/>
      <c r="N45" s="47"/>
      <c r="O45" s="47"/>
      <c r="P45" s="47"/>
      <c r="Q45" s="47"/>
    </row>
    <row r="46" spans="1:17" s="15" customFormat="1" ht="33"/>
    <row r="47" spans="1:17" s="15" customFormat="1" ht="12.75" customHeight="1">
      <c r="A47" s="118"/>
      <c r="B47" s="118"/>
      <c r="C47" s="118"/>
      <c r="D47" s="118"/>
      <c r="E47" s="118"/>
      <c r="F47" s="118"/>
      <c r="G47" s="118"/>
      <c r="H47" s="118"/>
      <c r="I47" s="118"/>
      <c r="J47" s="47"/>
      <c r="K47" s="47"/>
      <c r="L47" s="47"/>
      <c r="M47" s="47"/>
      <c r="N47" s="47"/>
      <c r="O47" s="47"/>
      <c r="P47" s="47"/>
      <c r="Q47" s="47"/>
    </row>
    <row r="48" spans="1:17" s="118" customFormat="1" ht="42" customHeight="1">
      <c r="A48" s="16">
        <v>2</v>
      </c>
      <c r="B48" s="120" t="s">
        <v>121</v>
      </c>
      <c r="C48" s="395" t="s">
        <v>228</v>
      </c>
      <c r="D48" s="395"/>
      <c r="E48" s="395"/>
      <c r="F48" s="395"/>
      <c r="G48" s="47"/>
      <c r="H48" s="47"/>
      <c r="I48" s="47"/>
      <c r="J48" s="47"/>
      <c r="K48" s="19"/>
      <c r="L48" s="19"/>
      <c r="M48" s="47"/>
      <c r="N48" s="47"/>
      <c r="O48" s="47"/>
      <c r="P48" s="47"/>
      <c r="Q48" s="47"/>
    </row>
    <row r="49" spans="1:17" s="118" customFormat="1" ht="42" customHeight="1">
      <c r="B49" s="397" t="s">
        <v>49</v>
      </c>
      <c r="C49" s="398"/>
      <c r="D49" s="398"/>
      <c r="E49" s="398"/>
      <c r="F49" s="398"/>
      <c r="G49" s="398"/>
      <c r="H49" s="398"/>
      <c r="I49" s="399"/>
      <c r="J49" s="47"/>
      <c r="K49" s="19"/>
      <c r="L49" s="19"/>
      <c r="M49" s="47"/>
      <c r="N49" s="47"/>
      <c r="O49" s="47"/>
      <c r="P49" s="47"/>
      <c r="Q49" s="47"/>
    </row>
    <row r="50" spans="1:17" s="118" customFormat="1" ht="42" customHeight="1">
      <c r="B50" s="185" t="s">
        <v>42</v>
      </c>
      <c r="C50" s="404" t="s">
        <v>70</v>
      </c>
      <c r="D50" s="405"/>
      <c r="E50" s="405"/>
      <c r="F50" s="405"/>
      <c r="G50" s="405"/>
      <c r="H50" s="405"/>
      <c r="I50" s="406"/>
      <c r="J50" s="47"/>
      <c r="K50" s="19"/>
      <c r="L50" s="19"/>
      <c r="M50" s="47"/>
      <c r="N50" s="47"/>
      <c r="O50" s="47"/>
      <c r="P50" s="47"/>
      <c r="Q50" s="47"/>
    </row>
    <row r="51" spans="1:17" s="118" customFormat="1" ht="134.25" customHeight="1">
      <c r="B51" s="273" t="str">
        <f>D18</f>
        <v>ECLIPSE</v>
      </c>
      <c r="C51" s="407" t="s">
        <v>357</v>
      </c>
      <c r="D51" s="408"/>
      <c r="E51" s="408"/>
      <c r="F51" s="408"/>
      <c r="G51" s="408"/>
      <c r="H51" s="408"/>
      <c r="I51" s="409"/>
      <c r="J51" s="47"/>
      <c r="K51" s="19"/>
      <c r="L51" s="19"/>
      <c r="M51" s="47"/>
      <c r="N51" s="47"/>
      <c r="O51" s="47"/>
      <c r="P51" s="47"/>
      <c r="Q51" s="47"/>
    </row>
    <row r="52" spans="1:17" s="118" customFormat="1" ht="42" customHeight="1">
      <c r="B52" s="397" t="s">
        <v>71</v>
      </c>
      <c r="C52" s="398"/>
      <c r="D52" s="410"/>
      <c r="E52" s="410"/>
      <c r="F52" s="410"/>
      <c r="G52" s="410"/>
      <c r="H52" s="410"/>
      <c r="I52" s="411"/>
      <c r="J52" s="47"/>
      <c r="K52" s="19"/>
      <c r="L52" s="19"/>
      <c r="M52" s="47"/>
      <c r="N52" s="47"/>
      <c r="O52" s="47"/>
      <c r="P52" s="47"/>
      <c r="Q52" s="47"/>
    </row>
    <row r="53" spans="1:17" s="118" customFormat="1" ht="42" customHeight="1">
      <c r="B53" s="412"/>
      <c r="C53" s="413"/>
      <c r="D53" s="274" t="s">
        <v>224</v>
      </c>
      <c r="E53" s="274" t="s">
        <v>61</v>
      </c>
      <c r="F53" s="275" t="s">
        <v>10</v>
      </c>
      <c r="G53" s="276" t="s">
        <v>58</v>
      </c>
      <c r="H53" s="274" t="s">
        <v>59</v>
      </c>
      <c r="I53" s="274" t="s">
        <v>60</v>
      </c>
      <c r="J53" s="47"/>
      <c r="K53" s="19"/>
      <c r="L53" s="19"/>
      <c r="M53" s="47"/>
      <c r="N53" s="47"/>
      <c r="O53" s="47"/>
      <c r="P53" s="47"/>
      <c r="Q53" s="47"/>
    </row>
    <row r="54" spans="1:17" s="118" customFormat="1" ht="60.75" customHeight="1">
      <c r="B54" s="414" t="s">
        <v>226</v>
      </c>
      <c r="C54" s="415"/>
      <c r="D54" s="401" t="s">
        <v>357</v>
      </c>
      <c r="E54" s="402"/>
      <c r="F54" s="402"/>
      <c r="G54" s="402"/>
      <c r="H54" s="402"/>
      <c r="I54" s="403"/>
      <c r="J54" s="47"/>
      <c r="K54" s="19"/>
      <c r="L54" s="19"/>
      <c r="M54" s="47"/>
      <c r="N54" s="47"/>
      <c r="O54" s="47"/>
      <c r="P54" s="47"/>
      <c r="Q54" s="47"/>
    </row>
    <row r="55" spans="1:17" s="118" customFormat="1" ht="144" customHeight="1">
      <c r="B55" s="400" t="s">
        <v>227</v>
      </c>
      <c r="C55" s="400"/>
      <c r="D55" s="401" t="s">
        <v>357</v>
      </c>
      <c r="E55" s="402"/>
      <c r="F55" s="402"/>
      <c r="G55" s="402"/>
      <c r="H55" s="402"/>
      <c r="I55" s="403"/>
      <c r="J55" s="47"/>
    </row>
    <row r="56" spans="1:17" s="15" customFormat="1" ht="33">
      <c r="A56" s="118"/>
      <c r="B56" s="118"/>
      <c r="C56" s="118"/>
      <c r="D56" s="118"/>
      <c r="E56" s="118"/>
      <c r="F56" s="118"/>
      <c r="G56" s="118"/>
      <c r="H56" s="118"/>
      <c r="I56" s="118"/>
      <c r="J56" s="47"/>
    </row>
    <row r="57" spans="1:17" s="118" customFormat="1" ht="48.4" customHeight="1">
      <c r="A57" s="16">
        <v>3</v>
      </c>
      <c r="B57" s="120" t="s">
        <v>122</v>
      </c>
      <c r="C57" s="18" t="s">
        <v>356</v>
      </c>
      <c r="D57" s="18"/>
      <c r="E57" s="18"/>
      <c r="F57" s="18"/>
      <c r="G57" s="47"/>
      <c r="H57" s="47"/>
      <c r="I57" s="47"/>
      <c r="J57" s="47"/>
    </row>
    <row r="58" spans="1:17" s="15" customFormat="1" ht="33">
      <c r="A58" s="118"/>
      <c r="B58" s="118"/>
      <c r="C58" s="47"/>
      <c r="D58" s="47"/>
      <c r="E58" s="47"/>
      <c r="F58" s="47"/>
      <c r="G58" s="47"/>
      <c r="H58" s="47"/>
      <c r="I58" s="47"/>
      <c r="J58" s="47"/>
    </row>
    <row r="59" spans="1:17" s="15" customFormat="1" ht="29.25" customHeight="1">
      <c r="B59" s="396" t="s">
        <v>118</v>
      </c>
      <c r="C59" s="396"/>
      <c r="D59" s="396"/>
      <c r="E59" s="396"/>
      <c r="G59" s="47"/>
    </row>
    <row r="60" spans="1:17" s="15" customFormat="1" ht="40.9" customHeight="1">
      <c r="A60" s="118">
        <v>1</v>
      </c>
      <c r="B60" s="268" t="s">
        <v>223</v>
      </c>
      <c r="C60" s="118"/>
      <c r="D60" s="118"/>
      <c r="G60" s="47"/>
    </row>
    <row r="61" spans="1:17" s="18" customFormat="1" ht="33">
      <c r="A61" s="16"/>
      <c r="B61" s="48" t="s">
        <v>62</v>
      </c>
      <c r="C61" s="49" t="s">
        <v>224</v>
      </c>
      <c r="D61" s="49" t="s">
        <v>61</v>
      </c>
      <c r="E61" s="49" t="s">
        <v>10</v>
      </c>
      <c r="F61" s="49" t="s">
        <v>58</v>
      </c>
      <c r="G61" s="49" t="s">
        <v>59</v>
      </c>
      <c r="H61" s="49" t="s">
        <v>11</v>
      </c>
    </row>
    <row r="62" spans="1:17" s="18" customFormat="1" ht="50.1" customHeight="1">
      <c r="A62" s="16"/>
      <c r="B62" s="48" t="s">
        <v>63</v>
      </c>
      <c r="C62" s="41"/>
      <c r="D62" s="41"/>
      <c r="E62" s="41">
        <f>H23</f>
        <v>3</v>
      </c>
      <c r="F62" s="41"/>
      <c r="G62" s="41"/>
      <c r="H62" s="41">
        <f>SUM(C62:G62)</f>
        <v>3</v>
      </c>
      <c r="M62" s="50"/>
      <c r="N62" s="51"/>
      <c r="O62" s="51"/>
      <c r="P62" s="50"/>
    </row>
    <row r="63" spans="1:17" s="125" customFormat="1" ht="133.15" customHeight="1">
      <c r="G63" s="126"/>
    </row>
    <row r="64" spans="1:17" s="125" customFormat="1" ht="33">
      <c r="G64" s="126"/>
    </row>
    <row r="65" spans="7:7" s="125" customFormat="1" ht="33">
      <c r="G65" s="126"/>
    </row>
    <row r="66" spans="7:7" s="125" customFormat="1" ht="33">
      <c r="G66" s="126"/>
    </row>
    <row r="67" spans="7:7" s="125" customFormat="1" ht="33">
      <c r="G67" s="126"/>
    </row>
    <row r="68" spans="7:7" s="125" customFormat="1" ht="33">
      <c r="G68" s="126"/>
    </row>
    <row r="69" spans="7:7" s="125" customFormat="1" ht="33">
      <c r="G69" s="126"/>
    </row>
    <row r="70" spans="7:7" s="125" customFormat="1" ht="33">
      <c r="G70" s="126"/>
    </row>
    <row r="71" spans="7:7" s="125" customFormat="1" ht="33">
      <c r="G71" s="126"/>
    </row>
    <row r="72" spans="7:7" s="125" customFormat="1" ht="33">
      <c r="G72" s="126"/>
    </row>
    <row r="73" spans="7:7" s="125" customFormat="1" ht="33">
      <c r="G73" s="126"/>
    </row>
    <row r="74" spans="7:7" s="125" customFormat="1" ht="33">
      <c r="G74" s="126"/>
    </row>
    <row r="75" spans="7:7" s="125" customFormat="1" ht="33">
      <c r="G75" s="126"/>
    </row>
    <row r="76" spans="7:7" s="125" customFormat="1" ht="33">
      <c r="G76" s="126"/>
    </row>
    <row r="77" spans="7:7" s="125" customFormat="1" ht="33">
      <c r="G77" s="126"/>
    </row>
    <row r="78" spans="7:7" s="125" customFormat="1" ht="33">
      <c r="G78" s="126"/>
    </row>
    <row r="79" spans="7:7" s="125" customFormat="1" ht="33">
      <c r="G79" s="126"/>
    </row>
    <row r="80" spans="7:7" s="125" customFormat="1" ht="33">
      <c r="G80" s="126"/>
    </row>
    <row r="81" spans="7:7" s="125" customFormat="1" ht="33">
      <c r="G81" s="126"/>
    </row>
    <row r="82" spans="7:7" s="125" customFormat="1" ht="33">
      <c r="G82" s="126"/>
    </row>
    <row r="83" spans="7:7" s="125" customFormat="1" ht="33">
      <c r="G83" s="126"/>
    </row>
    <row r="84" spans="7:7" s="125" customFormat="1" ht="33">
      <c r="G84" s="126"/>
    </row>
  </sheetData>
  <autoFilter ref="A33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5">
    <mergeCell ref="N29:Q29"/>
    <mergeCell ref="B29:C29"/>
    <mergeCell ref="C48:F48"/>
    <mergeCell ref="B59:E59"/>
    <mergeCell ref="J44:N44"/>
    <mergeCell ref="B49:I49"/>
    <mergeCell ref="B55:C55"/>
    <mergeCell ref="D55:I55"/>
    <mergeCell ref="C50:I50"/>
    <mergeCell ref="C51:I51"/>
    <mergeCell ref="B52:I52"/>
    <mergeCell ref="B53:C53"/>
    <mergeCell ref="B54:C54"/>
    <mergeCell ref="D54:I54"/>
    <mergeCell ref="H36:I36"/>
    <mergeCell ref="P36:Q36"/>
    <mergeCell ref="P42:Q42"/>
    <mergeCell ref="B38:E38"/>
    <mergeCell ref="H38:I38"/>
    <mergeCell ref="P38:Q38"/>
    <mergeCell ref="A33:E33"/>
    <mergeCell ref="B35:E35"/>
    <mergeCell ref="B36:E36"/>
    <mergeCell ref="P33:Q33"/>
    <mergeCell ref="B42:E42"/>
    <mergeCell ref="H42:I42"/>
    <mergeCell ref="B39:E39"/>
    <mergeCell ref="H39:I39"/>
    <mergeCell ref="P39:Q39"/>
    <mergeCell ref="B40:E40"/>
    <mergeCell ref="H40:I40"/>
    <mergeCell ref="P40:Q40"/>
    <mergeCell ref="D8:F8"/>
    <mergeCell ref="G5:M8"/>
    <mergeCell ref="M11:Q11"/>
    <mergeCell ref="D24:Q25"/>
    <mergeCell ref="D11:F11"/>
    <mergeCell ref="B13:F13"/>
    <mergeCell ref="M12:Q12"/>
    <mergeCell ref="N26:Q26"/>
    <mergeCell ref="N28:Q28"/>
    <mergeCell ref="A26:C26"/>
    <mergeCell ref="B28:C28"/>
    <mergeCell ref="A27:Q27"/>
    <mergeCell ref="N1:O1"/>
    <mergeCell ref="P1:Q1"/>
    <mergeCell ref="N2:O2"/>
    <mergeCell ref="P2:Q2"/>
    <mergeCell ref="N3:O3"/>
    <mergeCell ref="P3:Q3"/>
    <mergeCell ref="B41:E41"/>
    <mergeCell ref="H41:I41"/>
    <mergeCell ref="P41:Q41"/>
    <mergeCell ref="B30:C30"/>
    <mergeCell ref="N30:Q30"/>
    <mergeCell ref="B37:E37"/>
    <mergeCell ref="H37:I37"/>
    <mergeCell ref="P37:Q37"/>
    <mergeCell ref="P35:Q35"/>
    <mergeCell ref="H35:I35"/>
    <mergeCell ref="A31:Q31"/>
    <mergeCell ref="H33:I33"/>
    <mergeCell ref="P34:Q34"/>
    <mergeCell ref="B34:E34"/>
    <mergeCell ref="H34:I34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2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28515625" defaultRowHeight="16.5"/>
  <cols>
    <col min="1" max="1" width="8.42578125" style="52" customWidth="1"/>
    <col min="2" max="2" width="25" style="52" customWidth="1"/>
    <col min="3" max="3" width="24.28515625" style="52" customWidth="1"/>
    <col min="4" max="4" width="29.5703125" style="52" customWidth="1"/>
    <col min="5" max="5" width="29.28515625" style="52" customWidth="1"/>
    <col min="6" max="6" width="24.5703125" style="52" customWidth="1"/>
    <col min="7" max="7" width="20" style="53" customWidth="1"/>
    <col min="8" max="8" width="16" style="52" customWidth="1"/>
    <col min="9" max="9" width="18.5703125" style="52" customWidth="1"/>
    <col min="10" max="10" width="16" style="52" customWidth="1"/>
    <col min="11" max="11" width="22.28515625" style="52" customWidth="1"/>
    <col min="12" max="12" width="18.7109375" style="52" customWidth="1"/>
    <col min="13" max="13" width="14.28515625" style="52" customWidth="1"/>
    <col min="14" max="15" width="13.42578125" style="52" customWidth="1"/>
    <col min="16" max="16" width="24.28515625" style="52" customWidth="1"/>
    <col min="17" max="17" width="14.7109375" style="52" bestFit="1" customWidth="1"/>
    <col min="18" max="16384" width="9.28515625" style="52"/>
  </cols>
  <sheetData>
    <row r="1" spans="1:16" s="4" customFormat="1" ht="40.15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364" t="s">
        <v>113</v>
      </c>
      <c r="N1" s="364" t="s">
        <v>113</v>
      </c>
      <c r="O1" s="365" t="s">
        <v>114</v>
      </c>
      <c r="P1" s="365"/>
    </row>
    <row r="2" spans="1:16" s="4" customFormat="1" ht="40.15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364" t="s">
        <v>115</v>
      </c>
      <c r="N2" s="364" t="s">
        <v>115</v>
      </c>
      <c r="O2" s="366" t="s">
        <v>116</v>
      </c>
      <c r="P2" s="366"/>
    </row>
    <row r="3" spans="1:16" s="4" customFormat="1" ht="40.1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364" t="s">
        <v>117</v>
      </c>
      <c r="N3" s="364" t="s">
        <v>117</v>
      </c>
      <c r="O3" s="367" t="s">
        <v>119</v>
      </c>
      <c r="P3" s="365"/>
    </row>
    <row r="4" spans="1:16" s="5" customFormat="1" ht="33" customHeight="1" thickBot="1">
      <c r="B4" s="6" t="s">
        <v>167</v>
      </c>
      <c r="G4" s="7"/>
    </row>
    <row r="5" spans="1:16" s="5" customFormat="1" ht="58.15" customHeight="1">
      <c r="B5" s="8" t="s">
        <v>0</v>
      </c>
      <c r="C5" s="8"/>
      <c r="D5" s="6"/>
      <c r="F5" s="9"/>
      <c r="G5" s="371" t="s">
        <v>179</v>
      </c>
      <c r="H5" s="372"/>
      <c r="I5" s="372"/>
      <c r="J5" s="372"/>
      <c r="K5" s="372"/>
      <c r="L5" s="373"/>
    </row>
    <row r="6" spans="1:16" s="10" customFormat="1" ht="58.15" customHeight="1">
      <c r="B6" s="11" t="s">
        <v>43</v>
      </c>
      <c r="C6" s="11"/>
      <c r="D6" s="12" t="s">
        <v>180</v>
      </c>
      <c r="E6" s="14"/>
      <c r="F6" s="11"/>
      <c r="G6" s="374"/>
      <c r="H6" s="375"/>
      <c r="I6" s="375"/>
      <c r="J6" s="375"/>
      <c r="K6" s="375"/>
      <c r="L6" s="376"/>
      <c r="M6" s="13"/>
      <c r="N6" s="13"/>
      <c r="O6" s="13"/>
      <c r="P6" s="13"/>
    </row>
    <row r="7" spans="1:16" s="10" customFormat="1" ht="58.15" customHeight="1">
      <c r="B7" s="11" t="s">
        <v>44</v>
      </c>
      <c r="C7" s="11"/>
      <c r="D7" s="12" t="s">
        <v>181</v>
      </c>
      <c r="E7" s="12"/>
      <c r="F7" s="11"/>
      <c r="G7" s="374"/>
      <c r="H7" s="375"/>
      <c r="I7" s="375"/>
      <c r="J7" s="375"/>
      <c r="K7" s="375"/>
      <c r="L7" s="376"/>
      <c r="M7" s="13"/>
      <c r="N7" s="13"/>
      <c r="O7" s="13"/>
      <c r="P7" s="13"/>
    </row>
    <row r="8" spans="1:16" s="10" customFormat="1" ht="58.15" customHeight="1" thickBot="1">
      <c r="B8" s="11" t="s">
        <v>45</v>
      </c>
      <c r="C8" s="11"/>
      <c r="D8" s="370" t="s">
        <v>182</v>
      </c>
      <c r="E8" s="370"/>
      <c r="F8" s="370"/>
      <c r="G8" s="377"/>
      <c r="H8" s="378"/>
      <c r="I8" s="378"/>
      <c r="J8" s="378"/>
      <c r="K8" s="378"/>
      <c r="L8" s="379"/>
      <c r="M8" s="13"/>
      <c r="N8" s="13"/>
      <c r="O8" s="13"/>
      <c r="P8" s="13"/>
    </row>
    <row r="9" spans="1:16" s="15" customFormat="1" ht="33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382">
        <v>44964</v>
      </c>
      <c r="E11" s="383"/>
      <c r="F11" s="383"/>
      <c r="G11" s="25"/>
      <c r="H11" s="26"/>
      <c r="I11" s="23"/>
      <c r="J11" s="23" t="s">
        <v>4</v>
      </c>
      <c r="K11" s="23"/>
      <c r="L11" s="380" t="s">
        <v>168</v>
      </c>
      <c r="M11" s="380"/>
      <c r="N11" s="380"/>
      <c r="O11" s="380"/>
      <c r="P11" s="380"/>
    </row>
    <row r="12" spans="1:16" s="15" customFormat="1" ht="33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3">
      <c r="B13" s="384"/>
      <c r="C13" s="384"/>
      <c r="D13" s="384"/>
      <c r="E13" s="384"/>
      <c r="F13" s="384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3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24" t="s">
        <v>187</v>
      </c>
      <c r="E28" s="424"/>
      <c r="F28" s="424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24" t="str">
        <f>+D28</f>
        <v>WASHED BURGUNDY</v>
      </c>
      <c r="E29" s="424"/>
      <c r="F29" s="424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25" t="str">
        <f>+D29</f>
        <v>WASHED BURGUNDY</v>
      </c>
      <c r="E30" s="425"/>
      <c r="F30" s="425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381" t="s">
        <v>170</v>
      </c>
      <c r="E43" s="381"/>
      <c r="F43" s="381"/>
      <c r="G43" s="381"/>
      <c r="H43" s="381"/>
      <c r="I43" s="381"/>
      <c r="J43" s="381"/>
      <c r="K43" s="381"/>
      <c r="L43" s="381"/>
      <c r="M43" s="381"/>
      <c r="N43" s="381"/>
      <c r="O43" s="381"/>
      <c r="P43" s="381"/>
    </row>
    <row r="44" spans="1:16" s="4" customFormat="1" ht="59.1" customHeight="1" thickBot="1">
      <c r="B44" s="105" t="s">
        <v>14</v>
      </c>
      <c r="C44" s="35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</row>
    <row r="45" spans="1:16" s="36" customFormat="1" ht="144.75" thickBot="1">
      <c r="A45" s="427" t="s">
        <v>15</v>
      </c>
      <c r="B45" s="428"/>
      <c r="C45" s="428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29" t="s">
        <v>51</v>
      </c>
      <c r="N45" s="430"/>
      <c r="O45" s="430"/>
      <c r="P45" s="431"/>
    </row>
    <row r="46" spans="1:16" s="46" customFormat="1" ht="45.75" hidden="1" customHeight="1">
      <c r="A46" s="416" t="str">
        <f>D18</f>
        <v>BLACK</v>
      </c>
      <c r="B46" s="417"/>
      <c r="C46" s="417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8"/>
    </row>
    <row r="47" spans="1:16" s="169" customFormat="1" ht="120" hidden="1" customHeight="1">
      <c r="A47" s="145">
        <v>1</v>
      </c>
      <c r="B47" s="419" t="str">
        <f>$L$11</f>
        <v>100% DRY COTTON FLEECE 410GSM</v>
      </c>
      <c r="C47" s="419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20"/>
      <c r="N47" s="421"/>
      <c r="O47" s="421"/>
      <c r="P47" s="422"/>
    </row>
    <row r="48" spans="1:16" s="169" customFormat="1" ht="89.25" hidden="1" customHeight="1">
      <c r="A48" s="174">
        <v>2</v>
      </c>
      <c r="B48" s="419" t="s">
        <v>189</v>
      </c>
      <c r="C48" s="419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20"/>
      <c r="N48" s="421"/>
      <c r="O48" s="421"/>
      <c r="P48" s="422"/>
    </row>
    <row r="49" spans="1:16" s="169" customFormat="1" ht="129" hidden="1" customHeight="1">
      <c r="A49" s="145">
        <v>3</v>
      </c>
      <c r="B49" s="423" t="s">
        <v>166</v>
      </c>
      <c r="C49" s="423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20"/>
      <c r="N49" s="421"/>
      <c r="O49" s="421"/>
      <c r="P49" s="422"/>
    </row>
    <row r="50" spans="1:16" s="46" customFormat="1" ht="51.75" customHeight="1">
      <c r="A50" s="432" t="str">
        <f>D23</f>
        <v>GREY HEATHER</v>
      </c>
      <c r="B50" s="433"/>
      <c r="C50" s="433"/>
      <c r="D50" s="433"/>
      <c r="E50" s="433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4"/>
    </row>
    <row r="51" spans="1:16" s="169" customFormat="1" ht="186.75" customHeight="1">
      <c r="A51" s="145">
        <v>1</v>
      </c>
      <c r="B51" s="419" t="str">
        <f>$L$11</f>
        <v>100% DRY COTTON FLEECE 410GSM</v>
      </c>
      <c r="C51" s="419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20" t="s">
        <v>217</v>
      </c>
      <c r="N51" s="421"/>
      <c r="O51" s="421"/>
      <c r="P51" s="422"/>
    </row>
    <row r="52" spans="1:16" s="169" customFormat="1" ht="186.75" customHeight="1">
      <c r="A52" s="174">
        <v>2</v>
      </c>
      <c r="B52" s="419" t="s">
        <v>189</v>
      </c>
      <c r="C52" s="419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20" t="s">
        <v>208</v>
      </c>
      <c r="N52" s="421"/>
      <c r="O52" s="421"/>
      <c r="P52" s="422"/>
    </row>
    <row r="53" spans="1:16" s="169" customFormat="1" ht="186.75" customHeight="1">
      <c r="A53" s="145">
        <v>3</v>
      </c>
      <c r="B53" s="423" t="s">
        <v>166</v>
      </c>
      <c r="C53" s="423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20" t="s">
        <v>209</v>
      </c>
      <c r="N53" s="421"/>
      <c r="O53" s="421"/>
      <c r="P53" s="422"/>
    </row>
    <row r="54" spans="1:16" s="46" customFormat="1" ht="51.75" hidden="1" customHeight="1">
      <c r="A54" s="432" t="str">
        <f>D28</f>
        <v>WASHED BURGUNDY</v>
      </c>
      <c r="B54" s="433"/>
      <c r="C54" s="433"/>
      <c r="D54" s="433"/>
      <c r="E54" s="433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4"/>
    </row>
    <row r="55" spans="1:16" s="169" customFormat="1" ht="96.75" hidden="1" customHeight="1">
      <c r="A55" s="145">
        <v>1</v>
      </c>
      <c r="B55" s="419" t="str">
        <f>$L$11</f>
        <v>100% DRY COTTON FLEECE 410GSM</v>
      </c>
      <c r="C55" s="419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20"/>
      <c r="N55" s="421"/>
      <c r="O55" s="421"/>
      <c r="P55" s="422"/>
    </row>
    <row r="56" spans="1:16" s="169" customFormat="1" ht="70.5" hidden="1" customHeight="1">
      <c r="A56" s="174">
        <v>2</v>
      </c>
      <c r="B56" s="419" t="s">
        <v>189</v>
      </c>
      <c r="C56" s="419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20"/>
      <c r="N56" s="421"/>
      <c r="O56" s="421"/>
      <c r="P56" s="422"/>
    </row>
    <row r="57" spans="1:16" s="169" customFormat="1" ht="125.25" hidden="1" customHeight="1">
      <c r="A57" s="145">
        <v>3</v>
      </c>
      <c r="B57" s="423" t="s">
        <v>166</v>
      </c>
      <c r="C57" s="423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20"/>
      <c r="N57" s="421"/>
      <c r="O57" s="421"/>
      <c r="P57" s="422"/>
    </row>
    <row r="58" spans="1:16" s="46" customFormat="1" ht="51.75" hidden="1" customHeight="1">
      <c r="A58" s="432" t="str">
        <f>D33</f>
        <v>LIME</v>
      </c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4"/>
    </row>
    <row r="59" spans="1:16" s="169" customFormat="1" ht="96.75" hidden="1" customHeight="1">
      <c r="A59" s="145">
        <v>1</v>
      </c>
      <c r="B59" s="419" t="str">
        <f>$L$11</f>
        <v>100% DRY COTTON FLEECE 410GSM</v>
      </c>
      <c r="C59" s="419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20"/>
      <c r="N59" s="421"/>
      <c r="O59" s="421"/>
      <c r="P59" s="422"/>
    </row>
    <row r="60" spans="1:16" s="169" customFormat="1" ht="70.5" hidden="1" customHeight="1">
      <c r="A60" s="174">
        <v>2</v>
      </c>
      <c r="B60" s="419" t="s">
        <v>189</v>
      </c>
      <c r="C60" s="419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20"/>
      <c r="N60" s="421"/>
      <c r="O60" s="421"/>
      <c r="P60" s="422"/>
    </row>
    <row r="61" spans="1:16" s="169" customFormat="1" ht="125.25" hidden="1" customHeight="1">
      <c r="A61" s="145">
        <v>3</v>
      </c>
      <c r="B61" s="423" t="s">
        <v>166</v>
      </c>
      <c r="C61" s="423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20"/>
      <c r="N61" s="421"/>
      <c r="O61" s="421"/>
      <c r="P61" s="422"/>
    </row>
    <row r="62" spans="1:16" s="46" customFormat="1" ht="21.75" customHeight="1">
      <c r="A62" s="432"/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4"/>
    </row>
    <row r="63" spans="1:16" s="37" customFormat="1" ht="33.75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35" t="s">
        <v>22</v>
      </c>
      <c r="B64" s="436"/>
      <c r="C64" s="436"/>
      <c r="D64" s="436"/>
      <c r="E64" s="437"/>
      <c r="F64" s="102" t="s">
        <v>47</v>
      </c>
      <c r="G64" s="102" t="s">
        <v>23</v>
      </c>
      <c r="H64" s="438" t="s">
        <v>42</v>
      </c>
      <c r="I64" s="439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354" t="s">
        <v>41</v>
      </c>
      <c r="C65" s="354"/>
      <c r="D65" s="354"/>
      <c r="E65" s="354"/>
      <c r="F65" s="112" t="str">
        <f>H65</f>
        <v>BLACK</v>
      </c>
      <c r="G65" s="142"/>
      <c r="H65" s="355" t="str">
        <f>$D$18</f>
        <v>BLACK</v>
      </c>
      <c r="I65" s="356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354" t="s">
        <v>41</v>
      </c>
      <c r="C66" s="354"/>
      <c r="D66" s="354"/>
      <c r="E66" s="354"/>
      <c r="F66" s="112" t="str">
        <f t="shared" ref="F66:F68" si="18">H66</f>
        <v>GREY HEATHER</v>
      </c>
      <c r="G66" s="142" t="s">
        <v>216</v>
      </c>
      <c r="H66" s="355" t="str">
        <f>$D$23</f>
        <v>GREY HEATHER</v>
      </c>
      <c r="I66" s="356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354" t="s">
        <v>41</v>
      </c>
      <c r="C67" s="354"/>
      <c r="D67" s="354"/>
      <c r="E67" s="354"/>
      <c r="F67" s="112" t="str">
        <f t="shared" si="18"/>
        <v>WASHED BURGUNDY</v>
      </c>
      <c r="G67" s="142"/>
      <c r="H67" s="355" t="str">
        <f>$D$28</f>
        <v>WASHED BURGUNDY</v>
      </c>
      <c r="I67" s="356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354" t="s">
        <v>41</v>
      </c>
      <c r="C68" s="354"/>
      <c r="D68" s="354"/>
      <c r="E68" s="354"/>
      <c r="F68" s="112" t="str">
        <f t="shared" si="18"/>
        <v>LIME</v>
      </c>
      <c r="G68" s="142"/>
      <c r="H68" s="355" t="str">
        <f>$D$33</f>
        <v>LIME</v>
      </c>
      <c r="I68" s="356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354" t="s">
        <v>163</v>
      </c>
      <c r="C69" s="354"/>
      <c r="D69" s="354"/>
      <c r="E69" s="354"/>
      <c r="F69" s="440" t="s">
        <v>39</v>
      </c>
      <c r="G69" s="444" t="s">
        <v>171</v>
      </c>
      <c r="H69" s="448" t="str">
        <f t="shared" ref="H69" si="19">$D$18</f>
        <v>BLACK</v>
      </c>
      <c r="I69" s="449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354" t="s">
        <v>163</v>
      </c>
      <c r="C70" s="354"/>
      <c r="D70" s="354"/>
      <c r="E70" s="354"/>
      <c r="F70" s="441" t="s">
        <v>39</v>
      </c>
      <c r="G70" s="445" t="s">
        <v>171</v>
      </c>
      <c r="H70" s="450" t="str">
        <f t="shared" ref="H70" si="21">$D$23</f>
        <v>GREY HEATHER</v>
      </c>
      <c r="I70" s="450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354" t="s">
        <v>163</v>
      </c>
      <c r="C71" s="354"/>
      <c r="D71" s="354"/>
      <c r="E71" s="354"/>
      <c r="F71" s="442" t="s">
        <v>39</v>
      </c>
      <c r="G71" s="446" t="s">
        <v>171</v>
      </c>
      <c r="H71" s="451" t="str">
        <f t="shared" ref="H71" si="23">$D$28</f>
        <v>WASHED BURGUNDY</v>
      </c>
      <c r="I71" s="452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354" t="s">
        <v>163</v>
      </c>
      <c r="C72" s="354"/>
      <c r="D72" s="354"/>
      <c r="E72" s="354"/>
      <c r="F72" s="443" t="s">
        <v>39</v>
      </c>
      <c r="G72" s="447" t="s">
        <v>171</v>
      </c>
      <c r="H72" s="355" t="str">
        <f t="shared" ref="H72" si="25">$D$33</f>
        <v>LIME</v>
      </c>
      <c r="I72" s="356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53" t="s">
        <v>191</v>
      </c>
      <c r="C73" s="354"/>
      <c r="D73" s="354"/>
      <c r="E73" s="354"/>
      <c r="F73" s="440" t="s">
        <v>147</v>
      </c>
      <c r="G73" s="444" t="s">
        <v>192</v>
      </c>
      <c r="H73" s="448" t="str">
        <f t="shared" ref="H73" si="27">$D$18</f>
        <v>BLACK</v>
      </c>
      <c r="I73" s="449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53" t="s">
        <v>191</v>
      </c>
      <c r="C74" s="354"/>
      <c r="D74" s="354"/>
      <c r="E74" s="354"/>
      <c r="F74" s="441"/>
      <c r="G74" s="445"/>
      <c r="H74" s="450" t="str">
        <f t="shared" ref="H74" si="30">$D$23</f>
        <v>GREY HEATHER</v>
      </c>
      <c r="I74" s="450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53" t="s">
        <v>191</v>
      </c>
      <c r="C75" s="354"/>
      <c r="D75" s="354"/>
      <c r="E75" s="354"/>
      <c r="F75" s="442"/>
      <c r="G75" s="446"/>
      <c r="H75" s="451" t="str">
        <f t="shared" ref="H75" si="32">$D$28</f>
        <v>WASHED BURGUNDY</v>
      </c>
      <c r="I75" s="452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53" t="s">
        <v>191</v>
      </c>
      <c r="C76" s="354"/>
      <c r="D76" s="354"/>
      <c r="E76" s="354"/>
      <c r="F76" s="443"/>
      <c r="G76" s="447"/>
      <c r="H76" s="355" t="str">
        <f t="shared" ref="H76" si="34">$D$33</f>
        <v>LIME</v>
      </c>
      <c r="I76" s="356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53" t="s">
        <v>125</v>
      </c>
      <c r="C77" s="354"/>
      <c r="D77" s="354"/>
      <c r="E77" s="354"/>
      <c r="F77" s="440" t="s">
        <v>147</v>
      </c>
      <c r="G77" s="444" t="s">
        <v>126</v>
      </c>
      <c r="H77" s="448" t="str">
        <f t="shared" ref="H77" si="36">$D$18</f>
        <v>BLACK</v>
      </c>
      <c r="I77" s="449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53" t="s">
        <v>125</v>
      </c>
      <c r="C78" s="354"/>
      <c r="D78" s="354"/>
      <c r="E78" s="354"/>
      <c r="F78" s="441"/>
      <c r="G78" s="445"/>
      <c r="H78" s="450" t="str">
        <f t="shared" ref="H78" si="38">$D$23</f>
        <v>GREY HEATHER</v>
      </c>
      <c r="I78" s="450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53" t="s">
        <v>125</v>
      </c>
      <c r="C79" s="354"/>
      <c r="D79" s="354"/>
      <c r="E79" s="354"/>
      <c r="F79" s="442"/>
      <c r="G79" s="446"/>
      <c r="H79" s="451" t="str">
        <f t="shared" ref="H79" si="40">$D$28</f>
        <v>WASHED BURGUNDY</v>
      </c>
      <c r="I79" s="452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53" t="s">
        <v>125</v>
      </c>
      <c r="C80" s="354"/>
      <c r="D80" s="354"/>
      <c r="E80" s="354"/>
      <c r="F80" s="443"/>
      <c r="G80" s="447"/>
      <c r="H80" s="355" t="str">
        <f t="shared" ref="H80" si="42">$D$33</f>
        <v>LIME</v>
      </c>
      <c r="I80" s="356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53" t="s">
        <v>154</v>
      </c>
      <c r="C81" s="354"/>
      <c r="D81" s="354"/>
      <c r="E81" s="354"/>
      <c r="F81" s="440" t="s">
        <v>129</v>
      </c>
      <c r="G81" s="444"/>
      <c r="H81" s="448" t="str">
        <f t="shared" ref="H81" si="44">$D$18</f>
        <v>BLACK</v>
      </c>
      <c r="I81" s="449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53" t="s">
        <v>154</v>
      </c>
      <c r="C82" s="354"/>
      <c r="D82" s="354"/>
      <c r="E82" s="354"/>
      <c r="F82" s="441"/>
      <c r="G82" s="445"/>
      <c r="H82" s="450" t="str">
        <f t="shared" ref="H82" si="46">$D$23</f>
        <v>GREY HEATHER</v>
      </c>
      <c r="I82" s="450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53" t="s">
        <v>154</v>
      </c>
      <c r="C83" s="354"/>
      <c r="D83" s="354"/>
      <c r="E83" s="354"/>
      <c r="F83" s="442"/>
      <c r="G83" s="446"/>
      <c r="H83" s="451" t="str">
        <f t="shared" ref="H83" si="48">$D$28</f>
        <v>WASHED BURGUNDY</v>
      </c>
      <c r="I83" s="452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53" t="s">
        <v>154</v>
      </c>
      <c r="C84" s="354"/>
      <c r="D84" s="354"/>
      <c r="E84" s="354"/>
      <c r="F84" s="443"/>
      <c r="G84" s="447"/>
      <c r="H84" s="355" t="str">
        <f t="shared" ref="H84" si="50">$D$33</f>
        <v>LIME</v>
      </c>
      <c r="I84" s="356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354" t="s">
        <v>127</v>
      </c>
      <c r="C85" s="354"/>
      <c r="D85" s="354"/>
      <c r="E85" s="354"/>
      <c r="F85" s="440" t="s">
        <v>148</v>
      </c>
      <c r="G85" s="444" t="s">
        <v>128</v>
      </c>
      <c r="H85" s="448" t="str">
        <f t="shared" ref="H85" si="52">$D$18</f>
        <v>BLACK</v>
      </c>
      <c r="I85" s="449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354" t="s">
        <v>127</v>
      </c>
      <c r="C86" s="354"/>
      <c r="D86" s="354"/>
      <c r="E86" s="354"/>
      <c r="F86" s="441"/>
      <c r="G86" s="445"/>
      <c r="H86" s="450" t="str">
        <f t="shared" ref="H86" si="55">$D$23</f>
        <v>GREY HEATHER</v>
      </c>
      <c r="I86" s="450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3" hidden="1">
      <c r="A87" s="111">
        <v>6</v>
      </c>
      <c r="B87" s="354" t="s">
        <v>127</v>
      </c>
      <c r="C87" s="354"/>
      <c r="D87" s="354"/>
      <c r="E87" s="354"/>
      <c r="F87" s="442"/>
      <c r="G87" s="446"/>
      <c r="H87" s="451" t="str">
        <f t="shared" ref="H87" si="57">$D$28</f>
        <v>WASHED BURGUNDY</v>
      </c>
      <c r="I87" s="452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3" hidden="1">
      <c r="A88" s="111">
        <v>6</v>
      </c>
      <c r="B88" s="354" t="s">
        <v>127</v>
      </c>
      <c r="C88" s="354"/>
      <c r="D88" s="354"/>
      <c r="E88" s="354"/>
      <c r="F88" s="443"/>
      <c r="G88" s="447"/>
      <c r="H88" s="355" t="str">
        <f t="shared" ref="H88" si="59">$D$33</f>
        <v>LIME</v>
      </c>
      <c r="I88" s="356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.7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35" t="s">
        <v>22</v>
      </c>
      <c r="B90" s="436"/>
      <c r="C90" s="436"/>
      <c r="D90" s="436"/>
      <c r="E90" s="437"/>
      <c r="F90" s="102" t="s">
        <v>47</v>
      </c>
      <c r="G90" s="102" t="s">
        <v>23</v>
      </c>
      <c r="H90" s="438" t="s">
        <v>42</v>
      </c>
      <c r="I90" s="439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3" hidden="1">
      <c r="A91" s="111">
        <v>1</v>
      </c>
      <c r="B91" s="453" t="s">
        <v>172</v>
      </c>
      <c r="C91" s="354"/>
      <c r="D91" s="354"/>
      <c r="E91" s="354"/>
      <c r="F91" s="440" t="s">
        <v>129</v>
      </c>
      <c r="G91" s="444" t="s">
        <v>158</v>
      </c>
      <c r="H91" s="355" t="str">
        <f t="shared" ref="H91" si="61">$D$18</f>
        <v>BLACK</v>
      </c>
      <c r="I91" s="356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53" t="s">
        <v>172</v>
      </c>
      <c r="C92" s="354"/>
      <c r="D92" s="354"/>
      <c r="E92" s="354"/>
      <c r="F92" s="442"/>
      <c r="G92" s="446"/>
      <c r="H92" s="355" t="str">
        <f t="shared" ref="H92" si="66">$D$23</f>
        <v>GREY HEATHER</v>
      </c>
      <c r="I92" s="356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3" hidden="1">
      <c r="A93" s="111">
        <v>1</v>
      </c>
      <c r="B93" s="453" t="s">
        <v>172</v>
      </c>
      <c r="C93" s="354"/>
      <c r="D93" s="354"/>
      <c r="E93" s="354"/>
      <c r="F93" s="442"/>
      <c r="G93" s="446"/>
      <c r="H93" s="355" t="str">
        <f t="shared" ref="H93" si="68">$D$28</f>
        <v>WASHED BURGUNDY</v>
      </c>
      <c r="I93" s="356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3" hidden="1">
      <c r="A94" s="111">
        <v>1</v>
      </c>
      <c r="B94" s="453" t="s">
        <v>172</v>
      </c>
      <c r="C94" s="354"/>
      <c r="D94" s="354"/>
      <c r="E94" s="354"/>
      <c r="F94" s="443"/>
      <c r="G94" s="447"/>
      <c r="H94" s="355" t="str">
        <f t="shared" ref="H94" si="70">$D$33</f>
        <v>LIME</v>
      </c>
      <c r="I94" s="356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3" hidden="1">
      <c r="A95" s="111">
        <v>2</v>
      </c>
      <c r="B95" s="454" t="s">
        <v>173</v>
      </c>
      <c r="C95" s="455"/>
      <c r="D95" s="455"/>
      <c r="E95" s="456"/>
      <c r="F95" s="440" t="s">
        <v>129</v>
      </c>
      <c r="G95" s="444" t="s">
        <v>158</v>
      </c>
      <c r="H95" s="355" t="str">
        <f t="shared" ref="H95:H123" si="72">$D$18</f>
        <v>BLACK</v>
      </c>
      <c r="I95" s="356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54" t="s">
        <v>173</v>
      </c>
      <c r="C96" s="455"/>
      <c r="D96" s="455"/>
      <c r="E96" s="456"/>
      <c r="F96" s="442"/>
      <c r="G96" s="446"/>
      <c r="H96" s="355" t="str">
        <f t="shared" ref="H96:H124" si="73">$D$23</f>
        <v>GREY HEATHER</v>
      </c>
      <c r="I96" s="356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3" hidden="1">
      <c r="A97" s="111">
        <v>2</v>
      </c>
      <c r="B97" s="454" t="s">
        <v>173</v>
      </c>
      <c r="C97" s="455"/>
      <c r="D97" s="455"/>
      <c r="E97" s="456"/>
      <c r="F97" s="442"/>
      <c r="G97" s="446"/>
      <c r="H97" s="355" t="str">
        <f t="shared" ref="H97:H121" si="74">$D$28</f>
        <v>WASHED BURGUNDY</v>
      </c>
      <c r="I97" s="356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3" hidden="1">
      <c r="A98" s="111">
        <v>2</v>
      </c>
      <c r="B98" s="454" t="s">
        <v>173</v>
      </c>
      <c r="C98" s="455"/>
      <c r="D98" s="455"/>
      <c r="E98" s="456"/>
      <c r="F98" s="443"/>
      <c r="G98" s="447"/>
      <c r="H98" s="355" t="str">
        <f t="shared" ref="H98:H122" si="76">$D$33</f>
        <v>LIME</v>
      </c>
      <c r="I98" s="356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3" hidden="1">
      <c r="A99" s="111">
        <v>3</v>
      </c>
      <c r="B99" s="454" t="s">
        <v>193</v>
      </c>
      <c r="C99" s="455"/>
      <c r="D99" s="455"/>
      <c r="E99" s="456"/>
      <c r="F99" s="440" t="s">
        <v>131</v>
      </c>
      <c r="G99" s="444" t="s">
        <v>214</v>
      </c>
      <c r="H99" s="355" t="str">
        <f t="shared" si="72"/>
        <v>BLACK</v>
      </c>
      <c r="I99" s="356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54" t="s">
        <v>193</v>
      </c>
      <c r="C100" s="455"/>
      <c r="D100" s="455"/>
      <c r="E100" s="456"/>
      <c r="F100" s="442"/>
      <c r="G100" s="446"/>
      <c r="H100" s="355" t="str">
        <f t="shared" si="73"/>
        <v>GREY HEATHER</v>
      </c>
      <c r="I100" s="356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3" hidden="1">
      <c r="A101" s="111">
        <v>3</v>
      </c>
      <c r="B101" s="454" t="s">
        <v>193</v>
      </c>
      <c r="C101" s="455"/>
      <c r="D101" s="455"/>
      <c r="E101" s="456"/>
      <c r="F101" s="442"/>
      <c r="G101" s="446"/>
      <c r="H101" s="355" t="str">
        <f t="shared" si="74"/>
        <v>WASHED BURGUNDY</v>
      </c>
      <c r="I101" s="356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3" hidden="1">
      <c r="A102" s="111">
        <v>3</v>
      </c>
      <c r="B102" s="454" t="s">
        <v>193</v>
      </c>
      <c r="C102" s="455"/>
      <c r="D102" s="455"/>
      <c r="E102" s="456"/>
      <c r="F102" s="443"/>
      <c r="G102" s="447"/>
      <c r="H102" s="355" t="str">
        <f t="shared" si="76"/>
        <v>LIME</v>
      </c>
      <c r="I102" s="356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3" hidden="1">
      <c r="A103" s="111">
        <v>4</v>
      </c>
      <c r="B103" s="454" t="s">
        <v>156</v>
      </c>
      <c r="C103" s="455"/>
      <c r="D103" s="455"/>
      <c r="E103" s="456"/>
      <c r="F103" s="112" t="s">
        <v>132</v>
      </c>
      <c r="G103" s="112"/>
      <c r="H103" s="355" t="str">
        <f t="shared" si="72"/>
        <v>BLACK</v>
      </c>
      <c r="I103" s="356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54" t="s">
        <v>156</v>
      </c>
      <c r="C104" s="455"/>
      <c r="D104" s="455"/>
      <c r="E104" s="456"/>
      <c r="F104" s="112" t="s">
        <v>132</v>
      </c>
      <c r="G104" s="112"/>
      <c r="H104" s="355" t="str">
        <f t="shared" si="73"/>
        <v>GREY HEATHER</v>
      </c>
      <c r="I104" s="356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3" hidden="1">
      <c r="A105" s="111">
        <v>4</v>
      </c>
      <c r="B105" s="454" t="s">
        <v>156</v>
      </c>
      <c r="C105" s="455"/>
      <c r="D105" s="455"/>
      <c r="E105" s="456"/>
      <c r="F105" s="112" t="s">
        <v>132</v>
      </c>
      <c r="G105" s="112"/>
      <c r="H105" s="355" t="str">
        <f t="shared" si="74"/>
        <v>WASHED BURGUNDY</v>
      </c>
      <c r="I105" s="356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3" hidden="1">
      <c r="A106" s="111">
        <v>4</v>
      </c>
      <c r="B106" s="454" t="s">
        <v>156</v>
      </c>
      <c r="C106" s="455"/>
      <c r="D106" s="455"/>
      <c r="E106" s="456"/>
      <c r="F106" s="112" t="s">
        <v>132</v>
      </c>
      <c r="G106" s="112"/>
      <c r="H106" s="355" t="str">
        <f t="shared" si="76"/>
        <v>LIME</v>
      </c>
      <c r="I106" s="356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3" hidden="1">
      <c r="A107" s="111">
        <v>5</v>
      </c>
      <c r="B107" s="453" t="s">
        <v>133</v>
      </c>
      <c r="C107" s="354"/>
      <c r="D107" s="354"/>
      <c r="E107" s="354"/>
      <c r="F107" s="112" t="s">
        <v>55</v>
      </c>
      <c r="G107" s="112"/>
      <c r="H107" s="355" t="str">
        <f t="shared" si="72"/>
        <v>BLACK</v>
      </c>
      <c r="I107" s="356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53" t="s">
        <v>133</v>
      </c>
      <c r="C108" s="354"/>
      <c r="D108" s="354"/>
      <c r="E108" s="354"/>
      <c r="F108" s="112" t="s">
        <v>55</v>
      </c>
      <c r="G108" s="112"/>
      <c r="H108" s="355" t="str">
        <f t="shared" si="73"/>
        <v>GREY HEATHER</v>
      </c>
      <c r="I108" s="356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3" hidden="1">
      <c r="A109" s="111">
        <v>5</v>
      </c>
      <c r="B109" s="453" t="s">
        <v>133</v>
      </c>
      <c r="C109" s="354"/>
      <c r="D109" s="354"/>
      <c r="E109" s="354"/>
      <c r="F109" s="112" t="s">
        <v>55</v>
      </c>
      <c r="G109" s="112"/>
      <c r="H109" s="355" t="str">
        <f t="shared" si="74"/>
        <v>WASHED BURGUNDY</v>
      </c>
      <c r="I109" s="356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3" hidden="1">
      <c r="A110" s="111">
        <v>5</v>
      </c>
      <c r="B110" s="453" t="s">
        <v>133</v>
      </c>
      <c r="C110" s="354"/>
      <c r="D110" s="354"/>
      <c r="E110" s="354"/>
      <c r="F110" s="112" t="s">
        <v>55</v>
      </c>
      <c r="G110" s="112"/>
      <c r="H110" s="355" t="str">
        <f t="shared" si="76"/>
        <v>LIME</v>
      </c>
      <c r="I110" s="356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3" hidden="1">
      <c r="A111" s="111">
        <v>6</v>
      </c>
      <c r="B111" s="453" t="s">
        <v>134</v>
      </c>
      <c r="C111" s="354"/>
      <c r="D111" s="354"/>
      <c r="E111" s="354"/>
      <c r="F111" s="112" t="s">
        <v>55</v>
      </c>
      <c r="G111" s="112"/>
      <c r="H111" s="355" t="str">
        <f t="shared" si="72"/>
        <v>BLACK</v>
      </c>
      <c r="I111" s="356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53" t="s">
        <v>134</v>
      </c>
      <c r="C112" s="354"/>
      <c r="D112" s="354"/>
      <c r="E112" s="354"/>
      <c r="F112" s="112" t="s">
        <v>55</v>
      </c>
      <c r="G112" s="112"/>
      <c r="H112" s="355" t="str">
        <f t="shared" si="73"/>
        <v>GREY HEATHER</v>
      </c>
      <c r="I112" s="356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3" hidden="1">
      <c r="A113" s="111">
        <v>6</v>
      </c>
      <c r="B113" s="453" t="s">
        <v>134</v>
      </c>
      <c r="C113" s="354"/>
      <c r="D113" s="354"/>
      <c r="E113" s="354"/>
      <c r="F113" s="112" t="s">
        <v>55</v>
      </c>
      <c r="G113" s="112"/>
      <c r="H113" s="355" t="str">
        <f t="shared" si="74"/>
        <v>WASHED BURGUNDY</v>
      </c>
      <c r="I113" s="356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3" hidden="1">
      <c r="A114" s="111">
        <v>6</v>
      </c>
      <c r="B114" s="453" t="s">
        <v>134</v>
      </c>
      <c r="C114" s="354"/>
      <c r="D114" s="354"/>
      <c r="E114" s="354"/>
      <c r="F114" s="112" t="s">
        <v>55</v>
      </c>
      <c r="G114" s="112"/>
      <c r="H114" s="355" t="str">
        <f t="shared" si="76"/>
        <v>LIME</v>
      </c>
      <c r="I114" s="356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3" hidden="1">
      <c r="A115" s="111">
        <v>7</v>
      </c>
      <c r="B115" s="453" t="s">
        <v>135</v>
      </c>
      <c r="C115" s="354"/>
      <c r="D115" s="354"/>
      <c r="E115" s="354"/>
      <c r="F115" s="112" t="s">
        <v>132</v>
      </c>
      <c r="G115" s="112"/>
      <c r="H115" s="355" t="str">
        <f t="shared" si="72"/>
        <v>BLACK</v>
      </c>
      <c r="I115" s="356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53" t="s">
        <v>135</v>
      </c>
      <c r="C116" s="354"/>
      <c r="D116" s="354"/>
      <c r="E116" s="354"/>
      <c r="F116" s="112" t="s">
        <v>132</v>
      </c>
      <c r="G116" s="112"/>
      <c r="H116" s="355" t="str">
        <f t="shared" si="73"/>
        <v>GREY HEATHER</v>
      </c>
      <c r="I116" s="356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3" hidden="1">
      <c r="A117" s="111">
        <v>7</v>
      </c>
      <c r="B117" s="453" t="s">
        <v>135</v>
      </c>
      <c r="C117" s="354"/>
      <c r="D117" s="354"/>
      <c r="E117" s="354"/>
      <c r="F117" s="112" t="s">
        <v>132</v>
      </c>
      <c r="G117" s="112"/>
      <c r="H117" s="355" t="str">
        <f t="shared" si="74"/>
        <v>WASHED BURGUNDY</v>
      </c>
      <c r="I117" s="356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3" hidden="1">
      <c r="A118" s="111">
        <v>7</v>
      </c>
      <c r="B118" s="453" t="s">
        <v>135</v>
      </c>
      <c r="C118" s="354"/>
      <c r="D118" s="354"/>
      <c r="E118" s="354"/>
      <c r="F118" s="112" t="s">
        <v>132</v>
      </c>
      <c r="G118" s="112"/>
      <c r="H118" s="355" t="str">
        <f t="shared" si="76"/>
        <v>LIME</v>
      </c>
      <c r="I118" s="356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3" hidden="1">
      <c r="A119" s="111">
        <v>8</v>
      </c>
      <c r="B119" s="454" t="s">
        <v>136</v>
      </c>
      <c r="C119" s="455"/>
      <c r="D119" s="455"/>
      <c r="E119" s="456"/>
      <c r="F119" s="112" t="s">
        <v>38</v>
      </c>
      <c r="G119" s="112"/>
      <c r="H119" s="355" t="str">
        <f t="shared" si="72"/>
        <v>BLACK</v>
      </c>
      <c r="I119" s="356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53" t="s">
        <v>136</v>
      </c>
      <c r="C120" s="354"/>
      <c r="D120" s="354"/>
      <c r="E120" s="354"/>
      <c r="F120" s="112" t="s">
        <v>38</v>
      </c>
      <c r="G120" s="112"/>
      <c r="H120" s="355" t="str">
        <f t="shared" si="73"/>
        <v>GREY HEATHER</v>
      </c>
      <c r="I120" s="356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3" hidden="1">
      <c r="A121" s="111">
        <v>8</v>
      </c>
      <c r="B121" s="453" t="s">
        <v>136</v>
      </c>
      <c r="C121" s="354"/>
      <c r="D121" s="354"/>
      <c r="E121" s="354"/>
      <c r="F121" s="112" t="s">
        <v>38</v>
      </c>
      <c r="G121" s="112"/>
      <c r="H121" s="355" t="str">
        <f t="shared" si="74"/>
        <v>WASHED BURGUNDY</v>
      </c>
      <c r="I121" s="356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3" hidden="1">
      <c r="A122" s="111">
        <v>8</v>
      </c>
      <c r="B122" s="453" t="s">
        <v>136</v>
      </c>
      <c r="C122" s="354"/>
      <c r="D122" s="354"/>
      <c r="E122" s="354"/>
      <c r="F122" s="112" t="s">
        <v>38</v>
      </c>
      <c r="G122" s="112"/>
      <c r="H122" s="355" t="str">
        <f t="shared" si="76"/>
        <v>LIME</v>
      </c>
      <c r="I122" s="356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3" hidden="1">
      <c r="A123" s="111">
        <v>9</v>
      </c>
      <c r="B123" s="453" t="s">
        <v>137</v>
      </c>
      <c r="C123" s="354"/>
      <c r="D123" s="354"/>
      <c r="E123" s="354"/>
      <c r="F123" s="112" t="s">
        <v>132</v>
      </c>
      <c r="G123" s="112"/>
      <c r="H123" s="355" t="str">
        <f t="shared" si="72"/>
        <v>BLACK</v>
      </c>
      <c r="I123" s="356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54" t="s">
        <v>137</v>
      </c>
      <c r="C124" s="455"/>
      <c r="D124" s="455"/>
      <c r="E124" s="456"/>
      <c r="F124" s="112" t="s">
        <v>132</v>
      </c>
      <c r="G124" s="112"/>
      <c r="H124" s="355" t="str">
        <f t="shared" si="73"/>
        <v>GREY HEATHER</v>
      </c>
      <c r="I124" s="356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3" hidden="1">
      <c r="A125" s="111">
        <v>9</v>
      </c>
      <c r="B125" s="454" t="s">
        <v>137</v>
      </c>
      <c r="C125" s="455"/>
      <c r="D125" s="455"/>
      <c r="E125" s="456"/>
      <c r="F125" s="112" t="s">
        <v>132</v>
      </c>
      <c r="G125" s="112"/>
      <c r="H125" s="355" t="str">
        <f>$D$28</f>
        <v>WASHED BURGUNDY</v>
      </c>
      <c r="I125" s="356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3" hidden="1">
      <c r="A126" s="111">
        <v>9</v>
      </c>
      <c r="B126" s="454" t="s">
        <v>137</v>
      </c>
      <c r="C126" s="455"/>
      <c r="D126" s="455"/>
      <c r="E126" s="456"/>
      <c r="F126" s="112" t="s">
        <v>132</v>
      </c>
      <c r="G126" s="112"/>
      <c r="H126" s="355" t="str">
        <f>$D$33</f>
        <v>LIME</v>
      </c>
      <c r="I126" s="356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53" t="s">
        <v>150</v>
      </c>
      <c r="C127" s="354"/>
      <c r="D127" s="354"/>
      <c r="E127" s="354"/>
      <c r="F127" s="457" t="s">
        <v>151</v>
      </c>
      <c r="G127" s="112"/>
      <c r="H127" s="458" t="s">
        <v>174</v>
      </c>
      <c r="I127" s="356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53" t="s">
        <v>150</v>
      </c>
      <c r="C128" s="354"/>
      <c r="D128" s="354"/>
      <c r="E128" s="354"/>
      <c r="F128" s="457"/>
      <c r="G128" s="112"/>
      <c r="H128" s="458" t="s">
        <v>175</v>
      </c>
      <c r="I128" s="356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53" t="s">
        <v>150</v>
      </c>
      <c r="C129" s="354"/>
      <c r="D129" s="354"/>
      <c r="E129" s="354"/>
      <c r="F129" s="457"/>
      <c r="G129" s="112"/>
      <c r="H129" s="458" t="s">
        <v>176</v>
      </c>
      <c r="I129" s="356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53" t="s">
        <v>150</v>
      </c>
      <c r="C130" s="354"/>
      <c r="D130" s="354"/>
      <c r="E130" s="354"/>
      <c r="F130" s="457"/>
      <c r="G130" s="112"/>
      <c r="H130" s="458">
        <v>41</v>
      </c>
      <c r="I130" s="356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53" t="s">
        <v>150</v>
      </c>
      <c r="C131" s="354"/>
      <c r="D131" s="354"/>
      <c r="E131" s="354"/>
      <c r="F131" s="457"/>
      <c r="G131" s="112"/>
      <c r="H131" s="355">
        <v>42</v>
      </c>
      <c r="I131" s="356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3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396" t="s">
        <v>31</v>
      </c>
      <c r="K133" s="396"/>
      <c r="L133" s="396"/>
      <c r="M133" s="396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59" t="s">
        <v>49</v>
      </c>
      <c r="C135" s="460"/>
      <c r="D135" s="460"/>
      <c r="E135" s="460"/>
      <c r="F135" s="460"/>
      <c r="G135" s="460"/>
      <c r="H135" s="460"/>
      <c r="I135" s="461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62" t="s">
        <v>139</v>
      </c>
      <c r="E136" s="462"/>
      <c r="F136" s="462" t="s">
        <v>54</v>
      </c>
      <c r="G136" s="462"/>
      <c r="H136" s="462"/>
      <c r="I136" s="462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63" t="s">
        <v>162</v>
      </c>
      <c r="D137" s="465" t="s">
        <v>164</v>
      </c>
      <c r="E137" s="466"/>
      <c r="F137" s="467" t="s">
        <v>177</v>
      </c>
      <c r="G137" s="467"/>
      <c r="H137" s="467"/>
      <c r="I137" s="467"/>
      <c r="J137" s="47"/>
      <c r="K137" s="47"/>
      <c r="L137" s="47"/>
      <c r="M137" s="47"/>
      <c r="N137" s="47"/>
    </row>
    <row r="138" spans="1:16" s="15" customFormat="1" ht="66" hidden="1">
      <c r="A138" s="118"/>
      <c r="B138" s="122" t="str">
        <f t="shared" ref="B138" si="82">$D$23</f>
        <v>GREY HEATHER</v>
      </c>
      <c r="C138" s="464"/>
      <c r="D138" s="468" t="s">
        <v>165</v>
      </c>
      <c r="E138" s="469"/>
      <c r="F138" s="467" t="s">
        <v>178</v>
      </c>
      <c r="G138" s="467"/>
      <c r="H138" s="467"/>
      <c r="I138" s="467"/>
      <c r="J138" s="47"/>
      <c r="K138" s="47"/>
      <c r="L138" s="47"/>
      <c r="M138" s="47"/>
      <c r="N138" s="47"/>
    </row>
    <row r="139" spans="1:16" s="15" customFormat="1" ht="33" hidden="1"/>
    <row r="140" spans="1:16" s="15" customFormat="1" ht="33" hidden="1">
      <c r="A140" s="118"/>
      <c r="B140" s="459"/>
      <c r="C140" s="460"/>
      <c r="D140" s="410"/>
      <c r="E140" s="410"/>
      <c r="F140" s="410"/>
      <c r="G140" s="410"/>
      <c r="H140" s="410"/>
      <c r="I140" s="411"/>
      <c r="J140" s="47"/>
      <c r="K140" s="47"/>
    </row>
    <row r="141" spans="1:16" s="15" customFormat="1" ht="33" hidden="1">
      <c r="A141" s="118"/>
      <c r="B141" s="454"/>
      <c r="C141" s="456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76" t="s">
        <v>159</v>
      </c>
      <c r="C142" s="476"/>
      <c r="D142" s="130"/>
      <c r="E142" s="130">
        <v>2.2000000000000002</v>
      </c>
      <c r="F142" s="477">
        <v>3</v>
      </c>
      <c r="G142" s="478"/>
      <c r="H142" s="478"/>
      <c r="I142" s="479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3">
      <c r="A144" s="16">
        <v>2</v>
      </c>
      <c r="B144" s="120" t="s">
        <v>121</v>
      </c>
      <c r="C144" s="395" t="s">
        <v>195</v>
      </c>
      <c r="D144" s="395"/>
      <c r="E144" s="395"/>
      <c r="F144" s="395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3">
      <c r="A145" s="118"/>
      <c r="B145" s="459" t="s">
        <v>49</v>
      </c>
      <c r="C145" s="460"/>
      <c r="D145" s="460"/>
      <c r="E145" s="460"/>
      <c r="F145" s="460"/>
      <c r="G145" s="460"/>
      <c r="H145" s="460"/>
      <c r="I145" s="461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70" t="s">
        <v>70</v>
      </c>
      <c r="F146" s="471"/>
      <c r="G146" s="471"/>
      <c r="H146" s="471"/>
      <c r="I146" s="472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73" t="s">
        <v>201</v>
      </c>
      <c r="F147" s="474"/>
      <c r="G147" s="474"/>
      <c r="H147" s="474"/>
      <c r="I147" s="475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73" t="s">
        <v>211</v>
      </c>
      <c r="F148" s="474"/>
      <c r="G148" s="474"/>
      <c r="H148" s="474"/>
      <c r="I148" s="475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73" t="s">
        <v>201</v>
      </c>
      <c r="F149" s="474"/>
      <c r="G149" s="474"/>
      <c r="H149" s="474"/>
      <c r="I149" s="475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73" t="s">
        <v>201</v>
      </c>
      <c r="F150" s="474"/>
      <c r="G150" s="474"/>
      <c r="H150" s="474"/>
      <c r="I150" s="475"/>
      <c r="J150" s="47"/>
      <c r="K150" s="47"/>
      <c r="L150" s="47"/>
      <c r="M150" s="47"/>
      <c r="N150" s="47"/>
    </row>
    <row r="151" spans="1:16" s="15" customFormat="1" ht="33">
      <c r="A151" s="118"/>
      <c r="B151" s="459" t="s">
        <v>71</v>
      </c>
      <c r="C151" s="460"/>
      <c r="D151" s="410"/>
      <c r="E151" s="410"/>
      <c r="F151" s="410"/>
      <c r="G151" s="410"/>
      <c r="H151" s="410"/>
      <c r="I151" s="411"/>
      <c r="J151" s="47"/>
      <c r="K151" s="47"/>
    </row>
    <row r="152" spans="1:16" s="15" customFormat="1" ht="56.25" customHeight="1">
      <c r="A152" s="118"/>
      <c r="B152" s="454"/>
      <c r="C152" s="456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92" t="s">
        <v>202</v>
      </c>
      <c r="C153" s="493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494" t="s">
        <v>203</v>
      </c>
      <c r="C154" s="495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3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3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496" t="s">
        <v>72</v>
      </c>
      <c r="D157" s="497"/>
      <c r="E157" s="497"/>
      <c r="F157" s="497"/>
      <c r="G157" s="497"/>
      <c r="H157" s="497"/>
      <c r="I157" s="498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68" t="s">
        <v>204</v>
      </c>
      <c r="D158" s="480"/>
      <c r="E158" s="480"/>
      <c r="F158" s="480"/>
      <c r="G158" s="480"/>
      <c r="H158" s="480"/>
      <c r="I158" s="469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68" t="s">
        <v>205</v>
      </c>
      <c r="D159" s="480"/>
      <c r="E159" s="480"/>
      <c r="F159" s="480"/>
      <c r="G159" s="480"/>
      <c r="H159" s="480"/>
      <c r="I159" s="469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81" t="s">
        <v>204</v>
      </c>
      <c r="D160" s="482"/>
      <c r="E160" s="482"/>
      <c r="F160" s="482"/>
      <c r="G160" s="482"/>
      <c r="H160" s="482"/>
      <c r="I160" s="483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84"/>
      <c r="D161" s="485"/>
      <c r="E161" s="485"/>
      <c r="F161" s="485"/>
      <c r="G161" s="485"/>
      <c r="H161" s="485"/>
      <c r="I161" s="486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87"/>
      <c r="D162" s="488"/>
      <c r="E162" s="488"/>
      <c r="F162" s="488"/>
      <c r="G162" s="488"/>
      <c r="H162" s="488"/>
      <c r="I162" s="489"/>
      <c r="J162" s="47"/>
      <c r="K162" s="47"/>
      <c r="L162" s="47"/>
      <c r="M162" s="47"/>
      <c r="N162" s="47"/>
    </row>
    <row r="163" spans="1:16" s="15" customFormat="1" ht="33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396" t="s">
        <v>118</v>
      </c>
      <c r="C164" s="396"/>
      <c r="D164" s="396"/>
      <c r="E164" s="396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3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490"/>
      <c r="B170" s="491"/>
      <c r="C170" s="491"/>
      <c r="D170" s="491"/>
      <c r="E170" s="491"/>
      <c r="F170" s="491"/>
      <c r="G170" s="491"/>
      <c r="H170" s="491"/>
      <c r="I170" s="491"/>
      <c r="J170" s="491"/>
      <c r="K170" s="491"/>
      <c r="L170" s="491"/>
      <c r="M170" s="491"/>
      <c r="N170" s="491"/>
      <c r="O170" s="491"/>
      <c r="P170" s="491"/>
    </row>
    <row r="171" spans="1:16" s="125" customFormat="1" ht="133.15" customHeight="1">
      <c r="G171" s="126"/>
    </row>
    <row r="172" spans="1:16" s="125" customFormat="1" ht="33">
      <c r="G172" s="126"/>
    </row>
    <row r="173" spans="1:16" s="125" customFormat="1" ht="33">
      <c r="G173" s="126"/>
    </row>
    <row r="174" spans="1:16" s="125" customFormat="1" ht="33">
      <c r="G174" s="126"/>
    </row>
    <row r="175" spans="1:16" s="125" customFormat="1" ht="33">
      <c r="G175" s="126"/>
    </row>
    <row r="176" spans="1:16" s="125" customFormat="1" ht="33">
      <c r="G176" s="126"/>
    </row>
    <row r="177" spans="7:7" s="125" customFormat="1" ht="33">
      <c r="G177" s="126"/>
    </row>
    <row r="178" spans="7:7" s="125" customFormat="1" ht="33">
      <c r="G178" s="126"/>
    </row>
    <row r="179" spans="7:7" s="125" customFormat="1" ht="33">
      <c r="G179" s="126"/>
    </row>
    <row r="180" spans="7:7" s="125" customFormat="1" ht="33">
      <c r="G180" s="126"/>
    </row>
    <row r="181" spans="7:7" s="125" customFormat="1" ht="33">
      <c r="G181" s="126"/>
    </row>
    <row r="182" spans="7:7" s="125" customFormat="1" ht="33">
      <c r="G182" s="126"/>
    </row>
    <row r="183" spans="7:7" s="125" customFormat="1" ht="33">
      <c r="G183" s="126"/>
    </row>
    <row r="184" spans="7:7" s="125" customFormat="1" ht="33">
      <c r="G184" s="126"/>
    </row>
    <row r="185" spans="7:7" s="125" customFormat="1" ht="33">
      <c r="G185" s="126"/>
    </row>
    <row r="186" spans="7:7" s="125" customFormat="1" ht="33">
      <c r="G186" s="126"/>
    </row>
    <row r="187" spans="7:7" s="125" customFormat="1" ht="33">
      <c r="G187" s="126"/>
    </row>
    <row r="188" spans="7:7" s="125" customFormat="1" ht="33">
      <c r="G188" s="126"/>
    </row>
    <row r="189" spans="7:7" s="125" customFormat="1" ht="33">
      <c r="G189" s="126"/>
    </row>
    <row r="190" spans="7:7" s="125" customFormat="1" ht="33">
      <c r="G190" s="126"/>
    </row>
    <row r="191" spans="7:7" s="125" customFormat="1" ht="33">
      <c r="G191" s="126"/>
    </row>
    <row r="192" spans="7:7" s="125" customFormat="1" ht="33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6"/>
  <sheetViews>
    <sheetView view="pageBreakPreview" topLeftCell="A28" zoomScale="40" zoomScaleNormal="40" zoomScaleSheetLayoutView="40" zoomScalePageLayoutView="25" workbookViewId="0">
      <selection activeCell="B26" sqref="B26"/>
    </sheetView>
  </sheetViews>
  <sheetFormatPr defaultColWidth="9.28515625" defaultRowHeight="24"/>
  <cols>
    <col min="1" max="1" width="98.7109375" style="97" customWidth="1"/>
    <col min="2" max="2" width="229.28515625" style="98" customWidth="1"/>
    <col min="3" max="3" width="108.85546875" style="98" customWidth="1"/>
    <col min="4" max="16384" width="9.28515625" style="98"/>
  </cols>
  <sheetData>
    <row r="1" spans="1:9" s="88" customFormat="1" ht="134.25" customHeight="1">
      <c r="A1" s="86"/>
      <c r="B1" s="87"/>
    </row>
    <row r="2" spans="1:9" s="88" customFormat="1" ht="37.5" customHeight="1">
      <c r="A2" s="87" t="str">
        <f>'1. CUTTING DOCKET'!B6</f>
        <v xml:space="preserve">JOB NUMBER:  </v>
      </c>
      <c r="B2" s="87" t="str">
        <f>'1. CUTTING DOCKET'!D6</f>
        <v xml:space="preserve"> R14  AW24  S2696</v>
      </c>
    </row>
    <row r="3" spans="1:9" s="88" customFormat="1" ht="37.5" customHeight="1">
      <c r="A3" s="89" t="str">
        <f>'1. CUTTING DOCKET'!B7</f>
        <v xml:space="preserve">STYLE NUMBER: </v>
      </c>
      <c r="B3" s="89" t="str">
        <f>'1. CUTTING DOCKET'!D7</f>
        <v>SP0455</v>
      </c>
    </row>
    <row r="4" spans="1:9" s="88" customFormat="1" ht="37.5" customHeight="1">
      <c r="A4" s="89" t="str">
        <f>'1. CUTTING DOCKET'!B8</f>
        <v xml:space="preserve">STYLE NAME : </v>
      </c>
      <c r="B4" s="89" t="str">
        <f>'1. CUTTING DOCKET'!D8</f>
        <v>RUGBY COLLAR FLEECE</v>
      </c>
    </row>
    <row r="5" spans="1:9" s="88" customFormat="1" ht="76.150000000000006" customHeight="1">
      <c r="A5" s="230"/>
      <c r="B5" s="189" t="str">
        <f>'1. CUTTING DOCKET'!$D$20</f>
        <v>ECLIPSE</v>
      </c>
    </row>
    <row r="6" spans="1:9" s="92" customFormat="1" ht="57.75" customHeight="1">
      <c r="A6" s="191" t="s">
        <v>32</v>
      </c>
      <c r="B6" s="191" t="str">
        <f>'1. CUTTING DOCKET'!$E$28</f>
        <v>ECLIPSE</v>
      </c>
    </row>
    <row r="7" spans="1:9" s="92" customFormat="1" ht="108.75" customHeight="1">
      <c r="A7" s="231" t="s">
        <v>33</v>
      </c>
      <c r="B7" s="191" t="str">
        <f>'1. CUTTING DOCKET'!M11</f>
        <v>FLEECE 85% COTTON 15% POLY_330GSM_VTK5882B-1</v>
      </c>
    </row>
    <row r="8" spans="1:9" s="92" customFormat="1" ht="214.5" customHeight="1">
      <c r="A8" s="192" t="str">
        <f>'1. CUTTING DOCKET'!D28</f>
        <v>VẢI CHÍNH</v>
      </c>
      <c r="B8" s="194"/>
      <c r="I8" s="95"/>
    </row>
    <row r="9" spans="1:9" s="92" customFormat="1" ht="135" hidden="1" customHeight="1">
      <c r="A9" s="191" t="e">
        <f>'1. CUTTING DOCKET'!#REF!</f>
        <v>#REF!</v>
      </c>
      <c r="B9" s="191" t="e">
        <f>'1. CUTTING DOCKET'!#REF!</f>
        <v>#REF!</v>
      </c>
    </row>
    <row r="10" spans="1:9" s="92" customFormat="1" ht="409.6" hidden="1" customHeight="1">
      <c r="A10" s="192" t="e">
        <f>'1. CUTTING DOCKET'!#REF!</f>
        <v>#REF!</v>
      </c>
      <c r="B10" s="193"/>
      <c r="I10" s="95"/>
    </row>
    <row r="11" spans="1:9" s="92" customFormat="1" ht="118.5" customHeight="1">
      <c r="A11" s="277" t="str">
        <f>'1. CUTTING DOCKET'!$B$29</f>
        <v>RIB 1X1 100% COTTON (NON CHINA COTTON) 430GSM AW, ENZYME WASH_VTK5898</v>
      </c>
      <c r="B11" s="191" t="str">
        <f>'1. CUTTING DOCKET'!$E$29</f>
        <v>ECLIPSE</v>
      </c>
    </row>
    <row r="12" spans="1:9" s="92" customFormat="1" ht="214.5" customHeight="1">
      <c r="A12" s="192" t="str">
        <f>'1. CUTTING DOCKET'!$D$29</f>
        <v>BO LAI + BO TAY</v>
      </c>
      <c r="B12" s="194"/>
      <c r="I12" s="95"/>
    </row>
    <row r="13" spans="1:9" s="92" customFormat="1" ht="118.5" customHeight="1">
      <c r="A13" s="277" t="str">
        <f>'1. CUTTING DOCKET'!B30</f>
        <v>100% COTTON TWILL</v>
      </c>
      <c r="B13" s="191" t="str">
        <f>'1. CUTTING DOCKET'!E30</f>
        <v>WHITE</v>
      </c>
    </row>
    <row r="14" spans="1:9" s="92" customFormat="1" ht="214.5" customHeight="1">
      <c r="A14" s="192" t="str">
        <f>'1. CUTTING DOCKET'!D30</f>
        <v>CỔ</v>
      </c>
      <c r="B14" s="193" t="s">
        <v>362</v>
      </c>
      <c r="I14" s="95"/>
    </row>
    <row r="15" spans="1:9" s="92" customFormat="1" ht="118.5" customHeight="1">
      <c r="A15" s="191" t="str">
        <f>'1. CUTTING DOCKET'!B34</f>
        <v xml:space="preserve">NẸP THUN </v>
      </c>
      <c r="B15" s="195" t="str">
        <f>'1. CUTTING DOCKET'!F34</f>
        <v>WHITE</v>
      </c>
    </row>
    <row r="16" spans="1:9" s="92" customFormat="1" ht="214.5" customHeight="1">
      <c r="A16" s="192" t="s">
        <v>365</v>
      </c>
      <c r="B16" s="194"/>
      <c r="I16" s="95"/>
    </row>
    <row r="17" spans="1:9" s="92" customFormat="1" ht="57.75" customHeight="1">
      <c r="A17" s="231" t="s">
        <v>52</v>
      </c>
      <c r="B17" s="191" t="str">
        <f>'1. CUTTING DOCKET'!$F$35</f>
        <v>ECLIPSE</v>
      </c>
    </row>
    <row r="18" spans="1:9" s="92" customFormat="1" ht="169.5" customHeight="1">
      <c r="A18" s="192" t="s">
        <v>41</v>
      </c>
      <c r="B18" s="193"/>
      <c r="I18" s="95"/>
    </row>
    <row r="19" spans="1:9" s="92" customFormat="1" ht="57.75" customHeight="1">
      <c r="A19" s="231" t="str">
        <f>'1. CUTTING DOCKET'!B36</f>
        <v>NHÃN CHÍNH</v>
      </c>
      <c r="B19" s="195" t="str">
        <f>'1. CUTTING DOCKET'!F36</f>
        <v>NAVY</v>
      </c>
    </row>
    <row r="20" spans="1:9" s="92" customFormat="1" ht="169.5" customHeight="1">
      <c r="A20" s="192" t="s">
        <v>360</v>
      </c>
      <c r="B20" s="193"/>
      <c r="I20" s="95"/>
    </row>
    <row r="21" spans="1:9" s="92" customFormat="1" ht="57.75" customHeight="1">
      <c r="A21" s="231" t="str">
        <f>'1. CUTTING DOCKET'!B37</f>
        <v>NHÃN SIZE</v>
      </c>
      <c r="B21" s="195" t="str">
        <f>'1. CUTTING DOCKET'!F36</f>
        <v>NAVY</v>
      </c>
    </row>
    <row r="22" spans="1:9" s="92" customFormat="1" ht="169.5" customHeight="1">
      <c r="A22" s="192" t="s">
        <v>245</v>
      </c>
      <c r="B22" s="193"/>
      <c r="I22" s="95"/>
    </row>
    <row r="23" spans="1:9" s="92" customFormat="1" ht="57.75" customHeight="1">
      <c r="A23" s="231" t="str">
        <f>'1. CUTTING DOCKET'!B38</f>
        <v xml:space="preserve">NHÃN CARE </v>
      </c>
      <c r="B23" s="195" t="str">
        <f>'1. CUTTING DOCKET'!F38</f>
        <v>WHITE</v>
      </c>
    </row>
    <row r="24" spans="1:9" s="92" customFormat="1" ht="169.5" customHeight="1">
      <c r="A24" s="192" t="s">
        <v>248</v>
      </c>
      <c r="B24" s="193"/>
      <c r="I24" s="95"/>
    </row>
    <row r="25" spans="1:9" s="92" customFormat="1" ht="57.75" customHeight="1">
      <c r="A25" s="231" t="str">
        <f>'1. CUTTING DOCKET'!B39</f>
        <v>DÂY TAPE 15MM</v>
      </c>
      <c r="B25" s="195" t="str">
        <f>'1. CUTTING DOCKET'!F39</f>
        <v>WHITE</v>
      </c>
    </row>
    <row r="26" spans="1:9" s="92" customFormat="1" ht="169.5" customHeight="1">
      <c r="A26" s="192" t="s">
        <v>247</v>
      </c>
      <c r="B26" s="193"/>
      <c r="I26" s="95"/>
    </row>
    <row r="27" spans="1:9" s="92" customFormat="1" ht="57.75" customHeight="1">
      <c r="A27" s="231" t="str">
        <f>'1. CUTTING DOCKET'!B40</f>
        <v>NHÃN COO</v>
      </c>
      <c r="B27" s="195" t="str">
        <f>'1. CUTTING DOCKET'!F39</f>
        <v>WHITE</v>
      </c>
    </row>
    <row r="28" spans="1:9" s="92" customFormat="1" ht="169.5" customHeight="1">
      <c r="A28" s="192" t="s">
        <v>361</v>
      </c>
      <c r="B28" s="193"/>
      <c r="I28" s="95"/>
    </row>
    <row r="29" spans="1:9" s="92" customFormat="1" ht="57.75" customHeight="1">
      <c r="A29" s="231" t="str">
        <f>'1. CUTTING DOCKET'!B41</f>
        <v>DÂY BÁNH PHỞ</v>
      </c>
      <c r="B29" s="195" t="str">
        <f>'1. CUTTING DOCKET'!F41</f>
        <v>CLEAN</v>
      </c>
    </row>
    <row r="30" spans="1:9" s="92" customFormat="1" ht="169.5" customHeight="1">
      <c r="A30" s="192" t="s">
        <v>252</v>
      </c>
      <c r="B30" s="193"/>
      <c r="I30" s="95"/>
    </row>
    <row r="31" spans="1:9" s="92" customFormat="1" ht="57.75" customHeight="1">
      <c r="A31" s="231" t="str">
        <f>'1. CUTTING DOCKET'!B42</f>
        <v>NÚT 22L</v>
      </c>
      <c r="B31" s="195" t="str">
        <f>'1. CUTTING DOCKET'!F42</f>
        <v>WHITE</v>
      </c>
    </row>
    <row r="32" spans="1:9" s="92" customFormat="1" ht="169.5" customHeight="1">
      <c r="A32" s="192" t="s">
        <v>246</v>
      </c>
      <c r="B32" s="193"/>
      <c r="I32" s="95"/>
    </row>
    <row r="33" spans="1:9" s="92" customFormat="1" ht="57.75" customHeight="1">
      <c r="A33" s="231" t="str">
        <f>'1. CUTTING DOCKET'!B44</f>
        <v>PHẦN C : IN / THÊU / WASH</v>
      </c>
      <c r="B33" s="195">
        <f>'1. CUTTING DOCKET'!F44</f>
        <v>0</v>
      </c>
    </row>
    <row r="34" spans="1:9" s="92" customFormat="1" ht="169.5" customHeight="1">
      <c r="A34" s="192" t="s">
        <v>230</v>
      </c>
      <c r="B34" s="193" t="s">
        <v>229</v>
      </c>
      <c r="I34" s="95"/>
    </row>
    <row r="36" spans="1:9">
      <c r="F36" s="98" t="b">
        <v>1</v>
      </c>
    </row>
  </sheetData>
  <printOptions horizontalCentered="1"/>
  <pageMargins left="0.25" right="0" top="0.60416666666666696" bottom="0.75" header="0" footer="0"/>
  <pageSetup paperSize="9" scale="3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2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DBA09-1926-4F69-AB76-CFF6A46749E7}">
  <dimension ref="A1:O41"/>
  <sheetViews>
    <sheetView view="pageBreakPreview" zoomScaleNormal="100" workbookViewId="0">
      <selection activeCell="A12" sqref="A12:XFD37"/>
    </sheetView>
  </sheetViews>
  <sheetFormatPr defaultRowHeight="12.75"/>
  <cols>
    <col min="1" max="1" width="12.42578125" style="278" customWidth="1"/>
    <col min="2" max="2" width="49.5703125" style="278" customWidth="1"/>
    <col min="3" max="3" width="38.140625" style="278" customWidth="1"/>
    <col min="4" max="4" width="13.42578125" style="278" customWidth="1"/>
    <col min="5" max="8" width="12.42578125" style="278" customWidth="1"/>
    <col min="9" max="10" width="14.42578125" style="278" customWidth="1"/>
    <col min="11" max="11" width="12.42578125" style="278" customWidth="1"/>
    <col min="12" max="12" width="31.42578125" style="278" customWidth="1"/>
    <col min="13" max="256" width="8.7109375" style="278"/>
    <col min="257" max="257" width="12.42578125" style="278" customWidth="1"/>
    <col min="258" max="258" width="49.5703125" style="278" customWidth="1"/>
    <col min="259" max="259" width="38.140625" style="278" customWidth="1"/>
    <col min="260" max="260" width="13.42578125" style="278" customWidth="1"/>
    <col min="261" max="264" width="12.42578125" style="278" customWidth="1"/>
    <col min="265" max="266" width="14.42578125" style="278" customWidth="1"/>
    <col min="267" max="267" width="12.42578125" style="278" customWidth="1"/>
    <col min="268" max="268" width="31.42578125" style="278" customWidth="1"/>
    <col min="269" max="512" width="8.7109375" style="278"/>
    <col min="513" max="513" width="12.42578125" style="278" customWidth="1"/>
    <col min="514" max="514" width="49.5703125" style="278" customWidth="1"/>
    <col min="515" max="515" width="38.140625" style="278" customWidth="1"/>
    <col min="516" max="516" width="13.42578125" style="278" customWidth="1"/>
    <col min="517" max="520" width="12.42578125" style="278" customWidth="1"/>
    <col min="521" max="522" width="14.42578125" style="278" customWidth="1"/>
    <col min="523" max="523" width="12.42578125" style="278" customWidth="1"/>
    <col min="524" max="524" width="31.42578125" style="278" customWidth="1"/>
    <col min="525" max="768" width="8.7109375" style="278"/>
    <col min="769" max="769" width="12.42578125" style="278" customWidth="1"/>
    <col min="770" max="770" width="49.5703125" style="278" customWidth="1"/>
    <col min="771" max="771" width="38.140625" style="278" customWidth="1"/>
    <col min="772" max="772" width="13.42578125" style="278" customWidth="1"/>
    <col min="773" max="776" width="12.42578125" style="278" customWidth="1"/>
    <col min="777" max="778" width="14.42578125" style="278" customWidth="1"/>
    <col min="779" max="779" width="12.42578125" style="278" customWidth="1"/>
    <col min="780" max="780" width="31.42578125" style="278" customWidth="1"/>
    <col min="781" max="1024" width="8.7109375" style="278"/>
    <col min="1025" max="1025" width="12.42578125" style="278" customWidth="1"/>
    <col min="1026" max="1026" width="49.5703125" style="278" customWidth="1"/>
    <col min="1027" max="1027" width="38.140625" style="278" customWidth="1"/>
    <col min="1028" max="1028" width="13.42578125" style="278" customWidth="1"/>
    <col min="1029" max="1032" width="12.42578125" style="278" customWidth="1"/>
    <col min="1033" max="1034" width="14.42578125" style="278" customWidth="1"/>
    <col min="1035" max="1035" width="12.42578125" style="278" customWidth="1"/>
    <col min="1036" max="1036" width="31.42578125" style="278" customWidth="1"/>
    <col min="1037" max="1280" width="8.7109375" style="278"/>
    <col min="1281" max="1281" width="12.42578125" style="278" customWidth="1"/>
    <col min="1282" max="1282" width="49.5703125" style="278" customWidth="1"/>
    <col min="1283" max="1283" width="38.140625" style="278" customWidth="1"/>
    <col min="1284" max="1284" width="13.42578125" style="278" customWidth="1"/>
    <col min="1285" max="1288" width="12.42578125" style="278" customWidth="1"/>
    <col min="1289" max="1290" width="14.42578125" style="278" customWidth="1"/>
    <col min="1291" max="1291" width="12.42578125" style="278" customWidth="1"/>
    <col min="1292" max="1292" width="31.42578125" style="278" customWidth="1"/>
    <col min="1293" max="1536" width="8.7109375" style="278"/>
    <col min="1537" max="1537" width="12.42578125" style="278" customWidth="1"/>
    <col min="1538" max="1538" width="49.5703125" style="278" customWidth="1"/>
    <col min="1539" max="1539" width="38.140625" style="278" customWidth="1"/>
    <col min="1540" max="1540" width="13.42578125" style="278" customWidth="1"/>
    <col min="1541" max="1544" width="12.42578125" style="278" customWidth="1"/>
    <col min="1545" max="1546" width="14.42578125" style="278" customWidth="1"/>
    <col min="1547" max="1547" width="12.42578125" style="278" customWidth="1"/>
    <col min="1548" max="1548" width="31.42578125" style="278" customWidth="1"/>
    <col min="1549" max="1792" width="8.7109375" style="278"/>
    <col min="1793" max="1793" width="12.42578125" style="278" customWidth="1"/>
    <col min="1794" max="1794" width="49.5703125" style="278" customWidth="1"/>
    <col min="1795" max="1795" width="38.140625" style="278" customWidth="1"/>
    <col min="1796" max="1796" width="13.42578125" style="278" customWidth="1"/>
    <col min="1797" max="1800" width="12.42578125" style="278" customWidth="1"/>
    <col min="1801" max="1802" width="14.42578125" style="278" customWidth="1"/>
    <col min="1803" max="1803" width="12.42578125" style="278" customWidth="1"/>
    <col min="1804" max="1804" width="31.42578125" style="278" customWidth="1"/>
    <col min="1805" max="2048" width="8.7109375" style="278"/>
    <col min="2049" max="2049" width="12.42578125" style="278" customWidth="1"/>
    <col min="2050" max="2050" width="49.5703125" style="278" customWidth="1"/>
    <col min="2051" max="2051" width="38.140625" style="278" customWidth="1"/>
    <col min="2052" max="2052" width="13.42578125" style="278" customWidth="1"/>
    <col min="2053" max="2056" width="12.42578125" style="278" customWidth="1"/>
    <col min="2057" max="2058" width="14.42578125" style="278" customWidth="1"/>
    <col min="2059" max="2059" width="12.42578125" style="278" customWidth="1"/>
    <col min="2060" max="2060" width="31.42578125" style="278" customWidth="1"/>
    <col min="2061" max="2304" width="8.7109375" style="278"/>
    <col min="2305" max="2305" width="12.42578125" style="278" customWidth="1"/>
    <col min="2306" max="2306" width="49.5703125" style="278" customWidth="1"/>
    <col min="2307" max="2307" width="38.140625" style="278" customWidth="1"/>
    <col min="2308" max="2308" width="13.42578125" style="278" customWidth="1"/>
    <col min="2309" max="2312" width="12.42578125" style="278" customWidth="1"/>
    <col min="2313" max="2314" width="14.42578125" style="278" customWidth="1"/>
    <col min="2315" max="2315" width="12.42578125" style="278" customWidth="1"/>
    <col min="2316" max="2316" width="31.42578125" style="278" customWidth="1"/>
    <col min="2317" max="2560" width="8.7109375" style="278"/>
    <col min="2561" max="2561" width="12.42578125" style="278" customWidth="1"/>
    <col min="2562" max="2562" width="49.5703125" style="278" customWidth="1"/>
    <col min="2563" max="2563" width="38.140625" style="278" customWidth="1"/>
    <col min="2564" max="2564" width="13.42578125" style="278" customWidth="1"/>
    <col min="2565" max="2568" width="12.42578125" style="278" customWidth="1"/>
    <col min="2569" max="2570" width="14.42578125" style="278" customWidth="1"/>
    <col min="2571" max="2571" width="12.42578125" style="278" customWidth="1"/>
    <col min="2572" max="2572" width="31.42578125" style="278" customWidth="1"/>
    <col min="2573" max="2816" width="8.7109375" style="278"/>
    <col min="2817" max="2817" width="12.42578125" style="278" customWidth="1"/>
    <col min="2818" max="2818" width="49.5703125" style="278" customWidth="1"/>
    <col min="2819" max="2819" width="38.140625" style="278" customWidth="1"/>
    <col min="2820" max="2820" width="13.42578125" style="278" customWidth="1"/>
    <col min="2821" max="2824" width="12.42578125" style="278" customWidth="1"/>
    <col min="2825" max="2826" width="14.42578125" style="278" customWidth="1"/>
    <col min="2827" max="2827" width="12.42578125" style="278" customWidth="1"/>
    <col min="2828" max="2828" width="31.42578125" style="278" customWidth="1"/>
    <col min="2829" max="3072" width="8.7109375" style="278"/>
    <col min="3073" max="3073" width="12.42578125" style="278" customWidth="1"/>
    <col min="3074" max="3074" width="49.5703125" style="278" customWidth="1"/>
    <col min="3075" max="3075" width="38.140625" style="278" customWidth="1"/>
    <col min="3076" max="3076" width="13.42578125" style="278" customWidth="1"/>
    <col min="3077" max="3080" width="12.42578125" style="278" customWidth="1"/>
    <col min="3081" max="3082" width="14.42578125" style="278" customWidth="1"/>
    <col min="3083" max="3083" width="12.42578125" style="278" customWidth="1"/>
    <col min="3084" max="3084" width="31.42578125" style="278" customWidth="1"/>
    <col min="3085" max="3328" width="8.7109375" style="278"/>
    <col min="3329" max="3329" width="12.42578125" style="278" customWidth="1"/>
    <col min="3330" max="3330" width="49.5703125" style="278" customWidth="1"/>
    <col min="3331" max="3331" width="38.140625" style="278" customWidth="1"/>
    <col min="3332" max="3332" width="13.42578125" style="278" customWidth="1"/>
    <col min="3333" max="3336" width="12.42578125" style="278" customWidth="1"/>
    <col min="3337" max="3338" width="14.42578125" style="278" customWidth="1"/>
    <col min="3339" max="3339" width="12.42578125" style="278" customWidth="1"/>
    <col min="3340" max="3340" width="31.42578125" style="278" customWidth="1"/>
    <col min="3341" max="3584" width="8.7109375" style="278"/>
    <col min="3585" max="3585" width="12.42578125" style="278" customWidth="1"/>
    <col min="3586" max="3586" width="49.5703125" style="278" customWidth="1"/>
    <col min="3587" max="3587" width="38.140625" style="278" customWidth="1"/>
    <col min="3588" max="3588" width="13.42578125" style="278" customWidth="1"/>
    <col min="3589" max="3592" width="12.42578125" style="278" customWidth="1"/>
    <col min="3593" max="3594" width="14.42578125" style="278" customWidth="1"/>
    <col min="3595" max="3595" width="12.42578125" style="278" customWidth="1"/>
    <col min="3596" max="3596" width="31.42578125" style="278" customWidth="1"/>
    <col min="3597" max="3840" width="8.7109375" style="278"/>
    <col min="3841" max="3841" width="12.42578125" style="278" customWidth="1"/>
    <col min="3842" max="3842" width="49.5703125" style="278" customWidth="1"/>
    <col min="3843" max="3843" width="38.140625" style="278" customWidth="1"/>
    <col min="3844" max="3844" width="13.42578125" style="278" customWidth="1"/>
    <col min="3845" max="3848" width="12.42578125" style="278" customWidth="1"/>
    <col min="3849" max="3850" width="14.42578125" style="278" customWidth="1"/>
    <col min="3851" max="3851" width="12.42578125" style="278" customWidth="1"/>
    <col min="3852" max="3852" width="31.42578125" style="278" customWidth="1"/>
    <col min="3853" max="4096" width="8.7109375" style="278"/>
    <col min="4097" max="4097" width="12.42578125" style="278" customWidth="1"/>
    <col min="4098" max="4098" width="49.5703125" style="278" customWidth="1"/>
    <col min="4099" max="4099" width="38.140625" style="278" customWidth="1"/>
    <col min="4100" max="4100" width="13.42578125" style="278" customWidth="1"/>
    <col min="4101" max="4104" width="12.42578125" style="278" customWidth="1"/>
    <col min="4105" max="4106" width="14.42578125" style="278" customWidth="1"/>
    <col min="4107" max="4107" width="12.42578125" style="278" customWidth="1"/>
    <col min="4108" max="4108" width="31.42578125" style="278" customWidth="1"/>
    <col min="4109" max="4352" width="8.7109375" style="278"/>
    <col min="4353" max="4353" width="12.42578125" style="278" customWidth="1"/>
    <col min="4354" max="4354" width="49.5703125" style="278" customWidth="1"/>
    <col min="4355" max="4355" width="38.140625" style="278" customWidth="1"/>
    <col min="4356" max="4356" width="13.42578125" style="278" customWidth="1"/>
    <col min="4357" max="4360" width="12.42578125" style="278" customWidth="1"/>
    <col min="4361" max="4362" width="14.42578125" style="278" customWidth="1"/>
    <col min="4363" max="4363" width="12.42578125" style="278" customWidth="1"/>
    <col min="4364" max="4364" width="31.42578125" style="278" customWidth="1"/>
    <col min="4365" max="4608" width="8.7109375" style="278"/>
    <col min="4609" max="4609" width="12.42578125" style="278" customWidth="1"/>
    <col min="4610" max="4610" width="49.5703125" style="278" customWidth="1"/>
    <col min="4611" max="4611" width="38.140625" style="278" customWidth="1"/>
    <col min="4612" max="4612" width="13.42578125" style="278" customWidth="1"/>
    <col min="4613" max="4616" width="12.42578125" style="278" customWidth="1"/>
    <col min="4617" max="4618" width="14.42578125" style="278" customWidth="1"/>
    <col min="4619" max="4619" width="12.42578125" style="278" customWidth="1"/>
    <col min="4620" max="4620" width="31.42578125" style="278" customWidth="1"/>
    <col min="4621" max="4864" width="8.7109375" style="278"/>
    <col min="4865" max="4865" width="12.42578125" style="278" customWidth="1"/>
    <col min="4866" max="4866" width="49.5703125" style="278" customWidth="1"/>
    <col min="4867" max="4867" width="38.140625" style="278" customWidth="1"/>
    <col min="4868" max="4868" width="13.42578125" style="278" customWidth="1"/>
    <col min="4869" max="4872" width="12.42578125" style="278" customWidth="1"/>
    <col min="4873" max="4874" width="14.42578125" style="278" customWidth="1"/>
    <col min="4875" max="4875" width="12.42578125" style="278" customWidth="1"/>
    <col min="4876" max="4876" width="31.42578125" style="278" customWidth="1"/>
    <col min="4877" max="5120" width="8.7109375" style="278"/>
    <col min="5121" max="5121" width="12.42578125" style="278" customWidth="1"/>
    <col min="5122" max="5122" width="49.5703125" style="278" customWidth="1"/>
    <col min="5123" max="5123" width="38.140625" style="278" customWidth="1"/>
    <col min="5124" max="5124" width="13.42578125" style="278" customWidth="1"/>
    <col min="5125" max="5128" width="12.42578125" style="278" customWidth="1"/>
    <col min="5129" max="5130" width="14.42578125" style="278" customWidth="1"/>
    <col min="5131" max="5131" width="12.42578125" style="278" customWidth="1"/>
    <col min="5132" max="5132" width="31.42578125" style="278" customWidth="1"/>
    <col min="5133" max="5376" width="8.7109375" style="278"/>
    <col min="5377" max="5377" width="12.42578125" style="278" customWidth="1"/>
    <col min="5378" max="5378" width="49.5703125" style="278" customWidth="1"/>
    <col min="5379" max="5379" width="38.140625" style="278" customWidth="1"/>
    <col min="5380" max="5380" width="13.42578125" style="278" customWidth="1"/>
    <col min="5381" max="5384" width="12.42578125" style="278" customWidth="1"/>
    <col min="5385" max="5386" width="14.42578125" style="278" customWidth="1"/>
    <col min="5387" max="5387" width="12.42578125" style="278" customWidth="1"/>
    <col min="5388" max="5388" width="31.42578125" style="278" customWidth="1"/>
    <col min="5389" max="5632" width="8.7109375" style="278"/>
    <col min="5633" max="5633" width="12.42578125" style="278" customWidth="1"/>
    <col min="5634" max="5634" width="49.5703125" style="278" customWidth="1"/>
    <col min="5635" max="5635" width="38.140625" style="278" customWidth="1"/>
    <col min="5636" max="5636" width="13.42578125" style="278" customWidth="1"/>
    <col min="5637" max="5640" width="12.42578125" style="278" customWidth="1"/>
    <col min="5641" max="5642" width="14.42578125" style="278" customWidth="1"/>
    <col min="5643" max="5643" width="12.42578125" style="278" customWidth="1"/>
    <col min="5644" max="5644" width="31.42578125" style="278" customWidth="1"/>
    <col min="5645" max="5888" width="8.7109375" style="278"/>
    <col min="5889" max="5889" width="12.42578125" style="278" customWidth="1"/>
    <col min="5890" max="5890" width="49.5703125" style="278" customWidth="1"/>
    <col min="5891" max="5891" width="38.140625" style="278" customWidth="1"/>
    <col min="5892" max="5892" width="13.42578125" style="278" customWidth="1"/>
    <col min="5893" max="5896" width="12.42578125" style="278" customWidth="1"/>
    <col min="5897" max="5898" width="14.42578125" style="278" customWidth="1"/>
    <col min="5899" max="5899" width="12.42578125" style="278" customWidth="1"/>
    <col min="5900" max="5900" width="31.42578125" style="278" customWidth="1"/>
    <col min="5901" max="6144" width="8.7109375" style="278"/>
    <col min="6145" max="6145" width="12.42578125" style="278" customWidth="1"/>
    <col min="6146" max="6146" width="49.5703125" style="278" customWidth="1"/>
    <col min="6147" max="6147" width="38.140625" style="278" customWidth="1"/>
    <col min="6148" max="6148" width="13.42578125" style="278" customWidth="1"/>
    <col min="6149" max="6152" width="12.42578125" style="278" customWidth="1"/>
    <col min="6153" max="6154" width="14.42578125" style="278" customWidth="1"/>
    <col min="6155" max="6155" width="12.42578125" style="278" customWidth="1"/>
    <col min="6156" max="6156" width="31.42578125" style="278" customWidth="1"/>
    <col min="6157" max="6400" width="8.7109375" style="278"/>
    <col min="6401" max="6401" width="12.42578125" style="278" customWidth="1"/>
    <col min="6402" max="6402" width="49.5703125" style="278" customWidth="1"/>
    <col min="6403" max="6403" width="38.140625" style="278" customWidth="1"/>
    <col min="6404" max="6404" width="13.42578125" style="278" customWidth="1"/>
    <col min="6405" max="6408" width="12.42578125" style="278" customWidth="1"/>
    <col min="6409" max="6410" width="14.42578125" style="278" customWidth="1"/>
    <col min="6411" max="6411" width="12.42578125" style="278" customWidth="1"/>
    <col min="6412" max="6412" width="31.42578125" style="278" customWidth="1"/>
    <col min="6413" max="6656" width="8.7109375" style="278"/>
    <col min="6657" max="6657" width="12.42578125" style="278" customWidth="1"/>
    <col min="6658" max="6658" width="49.5703125" style="278" customWidth="1"/>
    <col min="6659" max="6659" width="38.140625" style="278" customWidth="1"/>
    <col min="6660" max="6660" width="13.42578125" style="278" customWidth="1"/>
    <col min="6661" max="6664" width="12.42578125" style="278" customWidth="1"/>
    <col min="6665" max="6666" width="14.42578125" style="278" customWidth="1"/>
    <col min="6667" max="6667" width="12.42578125" style="278" customWidth="1"/>
    <col min="6668" max="6668" width="31.42578125" style="278" customWidth="1"/>
    <col min="6669" max="6912" width="8.7109375" style="278"/>
    <col min="6913" max="6913" width="12.42578125" style="278" customWidth="1"/>
    <col min="6914" max="6914" width="49.5703125" style="278" customWidth="1"/>
    <col min="6915" max="6915" width="38.140625" style="278" customWidth="1"/>
    <col min="6916" max="6916" width="13.42578125" style="278" customWidth="1"/>
    <col min="6917" max="6920" width="12.42578125" style="278" customWidth="1"/>
    <col min="6921" max="6922" width="14.42578125" style="278" customWidth="1"/>
    <col min="6923" max="6923" width="12.42578125" style="278" customWidth="1"/>
    <col min="6924" max="6924" width="31.42578125" style="278" customWidth="1"/>
    <col min="6925" max="7168" width="8.7109375" style="278"/>
    <col min="7169" max="7169" width="12.42578125" style="278" customWidth="1"/>
    <col min="7170" max="7170" width="49.5703125" style="278" customWidth="1"/>
    <col min="7171" max="7171" width="38.140625" style="278" customWidth="1"/>
    <col min="7172" max="7172" width="13.42578125" style="278" customWidth="1"/>
    <col min="7173" max="7176" width="12.42578125" style="278" customWidth="1"/>
    <col min="7177" max="7178" width="14.42578125" style="278" customWidth="1"/>
    <col min="7179" max="7179" width="12.42578125" style="278" customWidth="1"/>
    <col min="7180" max="7180" width="31.42578125" style="278" customWidth="1"/>
    <col min="7181" max="7424" width="8.7109375" style="278"/>
    <col min="7425" max="7425" width="12.42578125" style="278" customWidth="1"/>
    <col min="7426" max="7426" width="49.5703125" style="278" customWidth="1"/>
    <col min="7427" max="7427" width="38.140625" style="278" customWidth="1"/>
    <col min="7428" max="7428" width="13.42578125" style="278" customWidth="1"/>
    <col min="7429" max="7432" width="12.42578125" style="278" customWidth="1"/>
    <col min="7433" max="7434" width="14.42578125" style="278" customWidth="1"/>
    <col min="7435" max="7435" width="12.42578125" style="278" customWidth="1"/>
    <col min="7436" max="7436" width="31.42578125" style="278" customWidth="1"/>
    <col min="7437" max="7680" width="8.7109375" style="278"/>
    <col min="7681" max="7681" width="12.42578125" style="278" customWidth="1"/>
    <col min="7682" max="7682" width="49.5703125" style="278" customWidth="1"/>
    <col min="7683" max="7683" width="38.140625" style="278" customWidth="1"/>
    <col min="7684" max="7684" width="13.42578125" style="278" customWidth="1"/>
    <col min="7685" max="7688" width="12.42578125" style="278" customWidth="1"/>
    <col min="7689" max="7690" width="14.42578125" style="278" customWidth="1"/>
    <col min="7691" max="7691" width="12.42578125" style="278" customWidth="1"/>
    <col min="7692" max="7692" width="31.42578125" style="278" customWidth="1"/>
    <col min="7693" max="7936" width="8.7109375" style="278"/>
    <col min="7937" max="7937" width="12.42578125" style="278" customWidth="1"/>
    <col min="7938" max="7938" width="49.5703125" style="278" customWidth="1"/>
    <col min="7939" max="7939" width="38.140625" style="278" customWidth="1"/>
    <col min="7940" max="7940" width="13.42578125" style="278" customWidth="1"/>
    <col min="7941" max="7944" width="12.42578125" style="278" customWidth="1"/>
    <col min="7945" max="7946" width="14.42578125" style="278" customWidth="1"/>
    <col min="7947" max="7947" width="12.42578125" style="278" customWidth="1"/>
    <col min="7948" max="7948" width="31.42578125" style="278" customWidth="1"/>
    <col min="7949" max="8192" width="8.7109375" style="278"/>
    <col min="8193" max="8193" width="12.42578125" style="278" customWidth="1"/>
    <col min="8194" max="8194" width="49.5703125" style="278" customWidth="1"/>
    <col min="8195" max="8195" width="38.140625" style="278" customWidth="1"/>
    <col min="8196" max="8196" width="13.42578125" style="278" customWidth="1"/>
    <col min="8197" max="8200" width="12.42578125" style="278" customWidth="1"/>
    <col min="8201" max="8202" width="14.42578125" style="278" customWidth="1"/>
    <col min="8203" max="8203" width="12.42578125" style="278" customWidth="1"/>
    <col min="8204" max="8204" width="31.42578125" style="278" customWidth="1"/>
    <col min="8205" max="8448" width="8.7109375" style="278"/>
    <col min="8449" max="8449" width="12.42578125" style="278" customWidth="1"/>
    <col min="8450" max="8450" width="49.5703125" style="278" customWidth="1"/>
    <col min="8451" max="8451" width="38.140625" style="278" customWidth="1"/>
    <col min="8452" max="8452" width="13.42578125" style="278" customWidth="1"/>
    <col min="8453" max="8456" width="12.42578125" style="278" customWidth="1"/>
    <col min="8457" max="8458" width="14.42578125" style="278" customWidth="1"/>
    <col min="8459" max="8459" width="12.42578125" style="278" customWidth="1"/>
    <col min="8460" max="8460" width="31.42578125" style="278" customWidth="1"/>
    <col min="8461" max="8704" width="8.7109375" style="278"/>
    <col min="8705" max="8705" width="12.42578125" style="278" customWidth="1"/>
    <col min="8706" max="8706" width="49.5703125" style="278" customWidth="1"/>
    <col min="8707" max="8707" width="38.140625" style="278" customWidth="1"/>
    <col min="8708" max="8708" width="13.42578125" style="278" customWidth="1"/>
    <col min="8709" max="8712" width="12.42578125" style="278" customWidth="1"/>
    <col min="8713" max="8714" width="14.42578125" style="278" customWidth="1"/>
    <col min="8715" max="8715" width="12.42578125" style="278" customWidth="1"/>
    <col min="8716" max="8716" width="31.42578125" style="278" customWidth="1"/>
    <col min="8717" max="8960" width="8.7109375" style="278"/>
    <col min="8961" max="8961" width="12.42578125" style="278" customWidth="1"/>
    <col min="8962" max="8962" width="49.5703125" style="278" customWidth="1"/>
    <col min="8963" max="8963" width="38.140625" style="278" customWidth="1"/>
    <col min="8964" max="8964" width="13.42578125" style="278" customWidth="1"/>
    <col min="8965" max="8968" width="12.42578125" style="278" customWidth="1"/>
    <col min="8969" max="8970" width="14.42578125" style="278" customWidth="1"/>
    <col min="8971" max="8971" width="12.42578125" style="278" customWidth="1"/>
    <col min="8972" max="8972" width="31.42578125" style="278" customWidth="1"/>
    <col min="8973" max="9216" width="8.7109375" style="278"/>
    <col min="9217" max="9217" width="12.42578125" style="278" customWidth="1"/>
    <col min="9218" max="9218" width="49.5703125" style="278" customWidth="1"/>
    <col min="9219" max="9219" width="38.140625" style="278" customWidth="1"/>
    <col min="9220" max="9220" width="13.42578125" style="278" customWidth="1"/>
    <col min="9221" max="9224" width="12.42578125" style="278" customWidth="1"/>
    <col min="9225" max="9226" width="14.42578125" style="278" customWidth="1"/>
    <col min="9227" max="9227" width="12.42578125" style="278" customWidth="1"/>
    <col min="9228" max="9228" width="31.42578125" style="278" customWidth="1"/>
    <col min="9229" max="9472" width="8.7109375" style="278"/>
    <col min="9473" max="9473" width="12.42578125" style="278" customWidth="1"/>
    <col min="9474" max="9474" width="49.5703125" style="278" customWidth="1"/>
    <col min="9475" max="9475" width="38.140625" style="278" customWidth="1"/>
    <col min="9476" max="9476" width="13.42578125" style="278" customWidth="1"/>
    <col min="9477" max="9480" width="12.42578125" style="278" customWidth="1"/>
    <col min="9481" max="9482" width="14.42578125" style="278" customWidth="1"/>
    <col min="9483" max="9483" width="12.42578125" style="278" customWidth="1"/>
    <col min="9484" max="9484" width="31.42578125" style="278" customWidth="1"/>
    <col min="9485" max="9728" width="8.7109375" style="278"/>
    <col min="9729" max="9729" width="12.42578125" style="278" customWidth="1"/>
    <col min="9730" max="9730" width="49.5703125" style="278" customWidth="1"/>
    <col min="9731" max="9731" width="38.140625" style="278" customWidth="1"/>
    <col min="9732" max="9732" width="13.42578125" style="278" customWidth="1"/>
    <col min="9733" max="9736" width="12.42578125" style="278" customWidth="1"/>
    <col min="9737" max="9738" width="14.42578125" style="278" customWidth="1"/>
    <col min="9739" max="9739" width="12.42578125" style="278" customWidth="1"/>
    <col min="9740" max="9740" width="31.42578125" style="278" customWidth="1"/>
    <col min="9741" max="9984" width="8.7109375" style="278"/>
    <col min="9985" max="9985" width="12.42578125" style="278" customWidth="1"/>
    <col min="9986" max="9986" width="49.5703125" style="278" customWidth="1"/>
    <col min="9987" max="9987" width="38.140625" style="278" customWidth="1"/>
    <col min="9988" max="9988" width="13.42578125" style="278" customWidth="1"/>
    <col min="9989" max="9992" width="12.42578125" style="278" customWidth="1"/>
    <col min="9993" max="9994" width="14.42578125" style="278" customWidth="1"/>
    <col min="9995" max="9995" width="12.42578125" style="278" customWidth="1"/>
    <col min="9996" max="9996" width="31.42578125" style="278" customWidth="1"/>
    <col min="9997" max="10240" width="8.7109375" style="278"/>
    <col min="10241" max="10241" width="12.42578125" style="278" customWidth="1"/>
    <col min="10242" max="10242" width="49.5703125" style="278" customWidth="1"/>
    <col min="10243" max="10243" width="38.140625" style="278" customWidth="1"/>
    <col min="10244" max="10244" width="13.42578125" style="278" customWidth="1"/>
    <col min="10245" max="10248" width="12.42578125" style="278" customWidth="1"/>
    <col min="10249" max="10250" width="14.42578125" style="278" customWidth="1"/>
    <col min="10251" max="10251" width="12.42578125" style="278" customWidth="1"/>
    <col min="10252" max="10252" width="31.42578125" style="278" customWidth="1"/>
    <col min="10253" max="10496" width="8.7109375" style="278"/>
    <col min="10497" max="10497" width="12.42578125" style="278" customWidth="1"/>
    <col min="10498" max="10498" width="49.5703125" style="278" customWidth="1"/>
    <col min="10499" max="10499" width="38.140625" style="278" customWidth="1"/>
    <col min="10500" max="10500" width="13.42578125" style="278" customWidth="1"/>
    <col min="10501" max="10504" width="12.42578125" style="278" customWidth="1"/>
    <col min="10505" max="10506" width="14.42578125" style="278" customWidth="1"/>
    <col min="10507" max="10507" width="12.42578125" style="278" customWidth="1"/>
    <col min="10508" max="10508" width="31.42578125" style="278" customWidth="1"/>
    <col min="10509" max="10752" width="8.7109375" style="278"/>
    <col min="10753" max="10753" width="12.42578125" style="278" customWidth="1"/>
    <col min="10754" max="10754" width="49.5703125" style="278" customWidth="1"/>
    <col min="10755" max="10755" width="38.140625" style="278" customWidth="1"/>
    <col min="10756" max="10756" width="13.42578125" style="278" customWidth="1"/>
    <col min="10757" max="10760" width="12.42578125" style="278" customWidth="1"/>
    <col min="10761" max="10762" width="14.42578125" style="278" customWidth="1"/>
    <col min="10763" max="10763" width="12.42578125" style="278" customWidth="1"/>
    <col min="10764" max="10764" width="31.42578125" style="278" customWidth="1"/>
    <col min="10765" max="11008" width="8.7109375" style="278"/>
    <col min="11009" max="11009" width="12.42578125" style="278" customWidth="1"/>
    <col min="11010" max="11010" width="49.5703125" style="278" customWidth="1"/>
    <col min="11011" max="11011" width="38.140625" style="278" customWidth="1"/>
    <col min="11012" max="11012" width="13.42578125" style="278" customWidth="1"/>
    <col min="11013" max="11016" width="12.42578125" style="278" customWidth="1"/>
    <col min="11017" max="11018" width="14.42578125" style="278" customWidth="1"/>
    <col min="11019" max="11019" width="12.42578125" style="278" customWidth="1"/>
    <col min="11020" max="11020" width="31.42578125" style="278" customWidth="1"/>
    <col min="11021" max="11264" width="8.7109375" style="278"/>
    <col min="11265" max="11265" width="12.42578125" style="278" customWidth="1"/>
    <col min="11266" max="11266" width="49.5703125" style="278" customWidth="1"/>
    <col min="11267" max="11267" width="38.140625" style="278" customWidth="1"/>
    <col min="11268" max="11268" width="13.42578125" style="278" customWidth="1"/>
    <col min="11269" max="11272" width="12.42578125" style="278" customWidth="1"/>
    <col min="11273" max="11274" width="14.42578125" style="278" customWidth="1"/>
    <col min="11275" max="11275" width="12.42578125" style="278" customWidth="1"/>
    <col min="11276" max="11276" width="31.42578125" style="278" customWidth="1"/>
    <col min="11277" max="11520" width="8.7109375" style="278"/>
    <col min="11521" max="11521" width="12.42578125" style="278" customWidth="1"/>
    <col min="11522" max="11522" width="49.5703125" style="278" customWidth="1"/>
    <col min="11523" max="11523" width="38.140625" style="278" customWidth="1"/>
    <col min="11524" max="11524" width="13.42578125" style="278" customWidth="1"/>
    <col min="11525" max="11528" width="12.42578125" style="278" customWidth="1"/>
    <col min="11529" max="11530" width="14.42578125" style="278" customWidth="1"/>
    <col min="11531" max="11531" width="12.42578125" style="278" customWidth="1"/>
    <col min="11532" max="11532" width="31.42578125" style="278" customWidth="1"/>
    <col min="11533" max="11776" width="8.7109375" style="278"/>
    <col min="11777" max="11777" width="12.42578125" style="278" customWidth="1"/>
    <col min="11778" max="11778" width="49.5703125" style="278" customWidth="1"/>
    <col min="11779" max="11779" width="38.140625" style="278" customWidth="1"/>
    <col min="11780" max="11780" width="13.42578125" style="278" customWidth="1"/>
    <col min="11781" max="11784" width="12.42578125" style="278" customWidth="1"/>
    <col min="11785" max="11786" width="14.42578125" style="278" customWidth="1"/>
    <col min="11787" max="11787" width="12.42578125" style="278" customWidth="1"/>
    <col min="11788" max="11788" width="31.42578125" style="278" customWidth="1"/>
    <col min="11789" max="12032" width="8.7109375" style="278"/>
    <col min="12033" max="12033" width="12.42578125" style="278" customWidth="1"/>
    <col min="12034" max="12034" width="49.5703125" style="278" customWidth="1"/>
    <col min="12035" max="12035" width="38.140625" style="278" customWidth="1"/>
    <col min="12036" max="12036" width="13.42578125" style="278" customWidth="1"/>
    <col min="12037" max="12040" width="12.42578125" style="278" customWidth="1"/>
    <col min="12041" max="12042" width="14.42578125" style="278" customWidth="1"/>
    <col min="12043" max="12043" width="12.42578125" style="278" customWidth="1"/>
    <col min="12044" max="12044" width="31.42578125" style="278" customWidth="1"/>
    <col min="12045" max="12288" width="8.7109375" style="278"/>
    <col min="12289" max="12289" width="12.42578125" style="278" customWidth="1"/>
    <col min="12290" max="12290" width="49.5703125" style="278" customWidth="1"/>
    <col min="12291" max="12291" width="38.140625" style="278" customWidth="1"/>
    <col min="12292" max="12292" width="13.42578125" style="278" customWidth="1"/>
    <col min="12293" max="12296" width="12.42578125" style="278" customWidth="1"/>
    <col min="12297" max="12298" width="14.42578125" style="278" customWidth="1"/>
    <col min="12299" max="12299" width="12.42578125" style="278" customWidth="1"/>
    <col min="12300" max="12300" width="31.42578125" style="278" customWidth="1"/>
    <col min="12301" max="12544" width="8.7109375" style="278"/>
    <col min="12545" max="12545" width="12.42578125" style="278" customWidth="1"/>
    <col min="12546" max="12546" width="49.5703125" style="278" customWidth="1"/>
    <col min="12547" max="12547" width="38.140625" style="278" customWidth="1"/>
    <col min="12548" max="12548" width="13.42578125" style="278" customWidth="1"/>
    <col min="12549" max="12552" width="12.42578125" style="278" customWidth="1"/>
    <col min="12553" max="12554" width="14.42578125" style="278" customWidth="1"/>
    <col min="12555" max="12555" width="12.42578125" style="278" customWidth="1"/>
    <col min="12556" max="12556" width="31.42578125" style="278" customWidth="1"/>
    <col min="12557" max="12800" width="8.7109375" style="278"/>
    <col min="12801" max="12801" width="12.42578125" style="278" customWidth="1"/>
    <col min="12802" max="12802" width="49.5703125" style="278" customWidth="1"/>
    <col min="12803" max="12803" width="38.140625" style="278" customWidth="1"/>
    <col min="12804" max="12804" width="13.42578125" style="278" customWidth="1"/>
    <col min="12805" max="12808" width="12.42578125" style="278" customWidth="1"/>
    <col min="12809" max="12810" width="14.42578125" style="278" customWidth="1"/>
    <col min="12811" max="12811" width="12.42578125" style="278" customWidth="1"/>
    <col min="12812" max="12812" width="31.42578125" style="278" customWidth="1"/>
    <col min="12813" max="13056" width="8.7109375" style="278"/>
    <col min="13057" max="13057" width="12.42578125" style="278" customWidth="1"/>
    <col min="13058" max="13058" width="49.5703125" style="278" customWidth="1"/>
    <col min="13059" max="13059" width="38.140625" style="278" customWidth="1"/>
    <col min="13060" max="13060" width="13.42578125" style="278" customWidth="1"/>
    <col min="13061" max="13064" width="12.42578125" style="278" customWidth="1"/>
    <col min="13065" max="13066" width="14.42578125" style="278" customWidth="1"/>
    <col min="13067" max="13067" width="12.42578125" style="278" customWidth="1"/>
    <col min="13068" max="13068" width="31.42578125" style="278" customWidth="1"/>
    <col min="13069" max="13312" width="8.7109375" style="278"/>
    <col min="13313" max="13313" width="12.42578125" style="278" customWidth="1"/>
    <col min="13314" max="13314" width="49.5703125" style="278" customWidth="1"/>
    <col min="13315" max="13315" width="38.140625" style="278" customWidth="1"/>
    <col min="13316" max="13316" width="13.42578125" style="278" customWidth="1"/>
    <col min="13317" max="13320" width="12.42578125" style="278" customWidth="1"/>
    <col min="13321" max="13322" width="14.42578125" style="278" customWidth="1"/>
    <col min="13323" max="13323" width="12.42578125" style="278" customWidth="1"/>
    <col min="13324" max="13324" width="31.42578125" style="278" customWidth="1"/>
    <col min="13325" max="13568" width="8.7109375" style="278"/>
    <col min="13569" max="13569" width="12.42578125" style="278" customWidth="1"/>
    <col min="13570" max="13570" width="49.5703125" style="278" customWidth="1"/>
    <col min="13571" max="13571" width="38.140625" style="278" customWidth="1"/>
    <col min="13572" max="13572" width="13.42578125" style="278" customWidth="1"/>
    <col min="13573" max="13576" width="12.42578125" style="278" customWidth="1"/>
    <col min="13577" max="13578" width="14.42578125" style="278" customWidth="1"/>
    <col min="13579" max="13579" width="12.42578125" style="278" customWidth="1"/>
    <col min="13580" max="13580" width="31.42578125" style="278" customWidth="1"/>
    <col min="13581" max="13824" width="8.7109375" style="278"/>
    <col min="13825" max="13825" width="12.42578125" style="278" customWidth="1"/>
    <col min="13826" max="13826" width="49.5703125" style="278" customWidth="1"/>
    <col min="13827" max="13827" width="38.140625" style="278" customWidth="1"/>
    <col min="13828" max="13828" width="13.42578125" style="278" customWidth="1"/>
    <col min="13829" max="13832" width="12.42578125" style="278" customWidth="1"/>
    <col min="13833" max="13834" width="14.42578125" style="278" customWidth="1"/>
    <col min="13835" max="13835" width="12.42578125" style="278" customWidth="1"/>
    <col min="13836" max="13836" width="31.42578125" style="278" customWidth="1"/>
    <col min="13837" max="14080" width="8.7109375" style="278"/>
    <col min="14081" max="14081" width="12.42578125" style="278" customWidth="1"/>
    <col min="14082" max="14082" width="49.5703125" style="278" customWidth="1"/>
    <col min="14083" max="14083" width="38.140625" style="278" customWidth="1"/>
    <col min="14084" max="14084" width="13.42578125" style="278" customWidth="1"/>
    <col min="14085" max="14088" width="12.42578125" style="278" customWidth="1"/>
    <col min="14089" max="14090" width="14.42578125" style="278" customWidth="1"/>
    <col min="14091" max="14091" width="12.42578125" style="278" customWidth="1"/>
    <col min="14092" max="14092" width="31.42578125" style="278" customWidth="1"/>
    <col min="14093" max="14336" width="8.7109375" style="278"/>
    <col min="14337" max="14337" width="12.42578125" style="278" customWidth="1"/>
    <col min="14338" max="14338" width="49.5703125" style="278" customWidth="1"/>
    <col min="14339" max="14339" width="38.140625" style="278" customWidth="1"/>
    <col min="14340" max="14340" width="13.42578125" style="278" customWidth="1"/>
    <col min="14341" max="14344" width="12.42578125" style="278" customWidth="1"/>
    <col min="14345" max="14346" width="14.42578125" style="278" customWidth="1"/>
    <col min="14347" max="14347" width="12.42578125" style="278" customWidth="1"/>
    <col min="14348" max="14348" width="31.42578125" style="278" customWidth="1"/>
    <col min="14349" max="14592" width="8.7109375" style="278"/>
    <col min="14593" max="14593" width="12.42578125" style="278" customWidth="1"/>
    <col min="14594" max="14594" width="49.5703125" style="278" customWidth="1"/>
    <col min="14595" max="14595" width="38.140625" style="278" customWidth="1"/>
    <col min="14596" max="14596" width="13.42578125" style="278" customWidth="1"/>
    <col min="14597" max="14600" width="12.42578125" style="278" customWidth="1"/>
    <col min="14601" max="14602" width="14.42578125" style="278" customWidth="1"/>
    <col min="14603" max="14603" width="12.42578125" style="278" customWidth="1"/>
    <col min="14604" max="14604" width="31.42578125" style="278" customWidth="1"/>
    <col min="14605" max="14848" width="8.7109375" style="278"/>
    <col min="14849" max="14849" width="12.42578125" style="278" customWidth="1"/>
    <col min="14850" max="14850" width="49.5703125" style="278" customWidth="1"/>
    <col min="14851" max="14851" width="38.140625" style="278" customWidth="1"/>
    <col min="14852" max="14852" width="13.42578125" style="278" customWidth="1"/>
    <col min="14853" max="14856" width="12.42578125" style="278" customWidth="1"/>
    <col min="14857" max="14858" width="14.42578125" style="278" customWidth="1"/>
    <col min="14859" max="14859" width="12.42578125" style="278" customWidth="1"/>
    <col min="14860" max="14860" width="31.42578125" style="278" customWidth="1"/>
    <col min="14861" max="15104" width="8.7109375" style="278"/>
    <col min="15105" max="15105" width="12.42578125" style="278" customWidth="1"/>
    <col min="15106" max="15106" width="49.5703125" style="278" customWidth="1"/>
    <col min="15107" max="15107" width="38.140625" style="278" customWidth="1"/>
    <col min="15108" max="15108" width="13.42578125" style="278" customWidth="1"/>
    <col min="15109" max="15112" width="12.42578125" style="278" customWidth="1"/>
    <col min="15113" max="15114" width="14.42578125" style="278" customWidth="1"/>
    <col min="15115" max="15115" width="12.42578125" style="278" customWidth="1"/>
    <col min="15116" max="15116" width="31.42578125" style="278" customWidth="1"/>
    <col min="15117" max="15360" width="8.7109375" style="278"/>
    <col min="15361" max="15361" width="12.42578125" style="278" customWidth="1"/>
    <col min="15362" max="15362" width="49.5703125" style="278" customWidth="1"/>
    <col min="15363" max="15363" width="38.140625" style="278" customWidth="1"/>
    <col min="15364" max="15364" width="13.42578125" style="278" customWidth="1"/>
    <col min="15365" max="15368" width="12.42578125" style="278" customWidth="1"/>
    <col min="15369" max="15370" width="14.42578125" style="278" customWidth="1"/>
    <col min="15371" max="15371" width="12.42578125" style="278" customWidth="1"/>
    <col min="15372" max="15372" width="31.42578125" style="278" customWidth="1"/>
    <col min="15373" max="15616" width="8.7109375" style="278"/>
    <col min="15617" max="15617" width="12.42578125" style="278" customWidth="1"/>
    <col min="15618" max="15618" width="49.5703125" style="278" customWidth="1"/>
    <col min="15619" max="15619" width="38.140625" style="278" customWidth="1"/>
    <col min="15620" max="15620" width="13.42578125" style="278" customWidth="1"/>
    <col min="15621" max="15624" width="12.42578125" style="278" customWidth="1"/>
    <col min="15625" max="15626" width="14.42578125" style="278" customWidth="1"/>
    <col min="15627" max="15627" width="12.42578125" style="278" customWidth="1"/>
    <col min="15628" max="15628" width="31.42578125" style="278" customWidth="1"/>
    <col min="15629" max="15872" width="8.7109375" style="278"/>
    <col min="15873" max="15873" width="12.42578125" style="278" customWidth="1"/>
    <col min="15874" max="15874" width="49.5703125" style="278" customWidth="1"/>
    <col min="15875" max="15875" width="38.140625" style="278" customWidth="1"/>
    <col min="15876" max="15876" width="13.42578125" style="278" customWidth="1"/>
    <col min="15877" max="15880" width="12.42578125" style="278" customWidth="1"/>
    <col min="15881" max="15882" width="14.42578125" style="278" customWidth="1"/>
    <col min="15883" max="15883" width="12.42578125" style="278" customWidth="1"/>
    <col min="15884" max="15884" width="31.42578125" style="278" customWidth="1"/>
    <col min="15885" max="16128" width="8.7109375" style="278"/>
    <col min="16129" max="16129" width="12.42578125" style="278" customWidth="1"/>
    <col min="16130" max="16130" width="49.5703125" style="278" customWidth="1"/>
    <col min="16131" max="16131" width="38.140625" style="278" customWidth="1"/>
    <col min="16132" max="16132" width="13.42578125" style="278" customWidth="1"/>
    <col min="16133" max="16136" width="12.42578125" style="278" customWidth="1"/>
    <col min="16137" max="16138" width="14.42578125" style="278" customWidth="1"/>
    <col min="16139" max="16139" width="12.42578125" style="278" customWidth="1"/>
    <col min="16140" max="16140" width="31.42578125" style="278" customWidth="1"/>
    <col min="16141" max="16384" width="8.7109375" style="278"/>
  </cols>
  <sheetData>
    <row r="1" spans="1:15" ht="31.5" customHeight="1">
      <c r="A1" s="499" t="s">
        <v>313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</row>
    <row r="2" spans="1:15">
      <c r="A2" s="278" t="s">
        <v>314</v>
      </c>
      <c r="B2" s="279" t="str">
        <f>'[2]STYLE INFORMATION'!B2</f>
        <v>SP0455</v>
      </c>
      <c r="C2" s="279"/>
      <c r="D2" s="278" t="s">
        <v>315</v>
      </c>
      <c r="E2" s="280" t="str">
        <f>'[2]STYLE INFORMATION'!D2</f>
        <v xml:space="preserve">AW24 </v>
      </c>
      <c r="F2" s="280"/>
      <c r="G2" s="280"/>
      <c r="H2" s="280"/>
      <c r="I2" s="280"/>
      <c r="J2" s="280"/>
      <c r="K2" s="280"/>
      <c r="L2" s="279" t="s">
        <v>316</v>
      </c>
    </row>
    <row r="3" spans="1:15">
      <c r="A3" s="278" t="s">
        <v>317</v>
      </c>
      <c r="B3" s="279" t="str">
        <f>'[2]STYLE INFORMATION'!B3</f>
        <v>Otago</v>
      </c>
      <c r="C3" s="279"/>
      <c r="D3" s="278" t="s">
        <v>318</v>
      </c>
      <c r="E3" s="281" t="str">
        <f>'[2]STYLE INFORMATION'!D3</f>
        <v>LW 14/12/23</v>
      </c>
      <c r="F3" s="281"/>
      <c r="G3" s="281"/>
      <c r="H3" s="281"/>
      <c r="I3" s="281"/>
      <c r="J3" s="281"/>
      <c r="K3" s="281"/>
      <c r="L3" s="282" t="s">
        <v>330</v>
      </c>
    </row>
    <row r="4" spans="1:15">
      <c r="A4" s="278" t="s">
        <v>319</v>
      </c>
      <c r="B4" s="280" t="str">
        <f>'[2]STYLE INFORMATION'!B4</f>
        <v>SP0455</v>
      </c>
      <c r="C4" s="280"/>
      <c r="D4" s="278" t="s">
        <v>320</v>
      </c>
      <c r="E4" s="281" t="str">
        <f>'[2]STYLE INFORMATION'!D4</f>
        <v>22nd May 2024- TBC</v>
      </c>
      <c r="F4" s="281"/>
      <c r="G4" s="281"/>
      <c r="H4" s="281"/>
      <c r="I4" s="281"/>
      <c r="J4" s="281"/>
      <c r="K4" s="281"/>
      <c r="L4" s="283"/>
    </row>
    <row r="5" spans="1:15">
      <c r="A5" s="278" t="s">
        <v>321</v>
      </c>
      <c r="B5" s="279" t="str">
        <f>'[2]STYLE INFORMATION'!B5</f>
        <v>NEW</v>
      </c>
      <c r="C5" s="279"/>
      <c r="D5" s="278" t="s">
        <v>322</v>
      </c>
      <c r="E5" s="281" t="str">
        <f>'[2]STYLE INFORMATION'!D5</f>
        <v>TBC</v>
      </c>
      <c r="F5" s="281"/>
      <c r="G5" s="281"/>
      <c r="H5" s="281"/>
      <c r="I5" s="281"/>
      <c r="J5" s="281"/>
      <c r="K5" s="281"/>
      <c r="L5" s="283"/>
    </row>
    <row r="6" spans="1:15">
      <c r="A6" s="278" t="s">
        <v>323</v>
      </c>
      <c r="B6" s="279" t="str">
        <f>'[2]STYLE INFORMATION'!B6</f>
        <v xml:space="preserve">Rugby Collar Fleece </v>
      </c>
      <c r="C6" s="279"/>
      <c r="D6" s="278" t="s">
        <v>324</v>
      </c>
      <c r="E6" s="281" t="str">
        <f>'[2]STYLE INFORMATION'!D6</f>
        <v>Un- Available (Vietnam)</v>
      </c>
      <c r="F6" s="281"/>
      <c r="G6" s="281"/>
      <c r="H6" s="281"/>
      <c r="I6" s="281"/>
      <c r="J6" s="281"/>
      <c r="K6" s="281"/>
      <c r="L6" s="283"/>
    </row>
    <row r="7" spans="1:15">
      <c r="A7" s="278" t="s">
        <v>325</v>
      </c>
      <c r="B7" s="279" t="str">
        <f>'[2]STYLE INFORMATION'!B7</f>
        <v>S - 3XL</v>
      </c>
      <c r="C7" s="279"/>
      <c r="D7" s="278" t="s">
        <v>326</v>
      </c>
      <c r="E7" s="284" t="str">
        <f>'[2]STYLE INFORMATION'!D7</f>
        <v>Item No: VTK5882-1B. Content: 85% Cotton (Non China Cotton) 15% Polyester, brushed fleece back, 350gsm AW, Enzyme wash - approved 29/12/23</v>
      </c>
      <c r="F7" s="284"/>
      <c r="G7" s="284"/>
      <c r="H7" s="284"/>
      <c r="I7" s="284"/>
      <c r="J7" s="284"/>
      <c r="K7" s="284"/>
    </row>
    <row r="8" spans="1:15">
      <c r="A8" s="278" t="s">
        <v>327</v>
      </c>
      <c r="B8" s="279" t="str">
        <f>'[2]STYLE INFORMATION'!B8</f>
        <v>M</v>
      </c>
      <c r="C8" s="279"/>
      <c r="D8" s="285" t="s">
        <v>328</v>
      </c>
      <c r="E8" s="280" t="str">
        <f>'[2]STYLE INFORMATION'!D8</f>
        <v>100% Cotton twill (slighty brushed) - 128x60 20s x 16s, as per sample  TBC</v>
      </c>
      <c r="F8" s="280"/>
      <c r="G8" s="280"/>
      <c r="H8" s="280"/>
      <c r="I8" s="280"/>
      <c r="J8" s="280"/>
      <c r="K8" s="280"/>
    </row>
    <row r="9" spans="1:15">
      <c r="D9" s="286"/>
      <c r="E9" s="287" t="s">
        <v>331</v>
      </c>
      <c r="F9" s="282"/>
      <c r="G9" s="288"/>
      <c r="H9" s="288"/>
      <c r="I9" s="288"/>
      <c r="J9" s="288"/>
      <c r="K9" s="288"/>
    </row>
    <row r="10" spans="1:15">
      <c r="D10" s="289"/>
      <c r="E10" s="287" t="s">
        <v>332</v>
      </c>
      <c r="F10" s="290"/>
      <c r="G10" s="500" t="s">
        <v>333</v>
      </c>
      <c r="H10" s="500" t="s">
        <v>334</v>
      </c>
      <c r="I10" s="500" t="s">
        <v>335</v>
      </c>
      <c r="J10" s="500" t="s">
        <v>336</v>
      </c>
      <c r="K10" s="288"/>
      <c r="L10" s="288"/>
    </row>
    <row r="11" spans="1:15">
      <c r="A11" s="291" t="s">
        <v>253</v>
      </c>
      <c r="B11" s="292" t="s">
        <v>254</v>
      </c>
      <c r="C11" s="292"/>
      <c r="D11" s="293" t="s">
        <v>10</v>
      </c>
      <c r="E11" s="294" t="s">
        <v>337</v>
      </c>
      <c r="F11" s="295" t="s">
        <v>255</v>
      </c>
      <c r="G11" s="501"/>
      <c r="H11" s="501"/>
      <c r="I11" s="501"/>
      <c r="J11" s="501"/>
      <c r="K11" s="296" t="s">
        <v>255</v>
      </c>
      <c r="L11" s="297" t="s">
        <v>256</v>
      </c>
    </row>
    <row r="12" spans="1:15" ht="21.75" customHeight="1">
      <c r="A12" s="292">
        <v>1</v>
      </c>
      <c r="B12" s="298" t="s">
        <v>257</v>
      </c>
      <c r="C12" s="298" t="s">
        <v>258</v>
      </c>
      <c r="D12" s="293">
        <v>58</v>
      </c>
      <c r="E12" s="299">
        <v>57</v>
      </c>
      <c r="F12" s="300" t="s">
        <v>338</v>
      </c>
      <c r="G12" s="301"/>
      <c r="H12" s="302"/>
      <c r="I12" s="301"/>
      <c r="J12" s="302"/>
      <c r="K12" s="293"/>
      <c r="L12" s="301"/>
    </row>
    <row r="13" spans="1:15" ht="21.75" customHeight="1">
      <c r="A13" s="303"/>
      <c r="B13" s="304" t="s">
        <v>259</v>
      </c>
      <c r="C13" s="304" t="s">
        <v>260</v>
      </c>
      <c r="D13" s="305">
        <v>52.5</v>
      </c>
      <c r="E13" s="306">
        <v>52.5</v>
      </c>
      <c r="F13" s="288"/>
      <c r="G13" s="307"/>
      <c r="H13" s="288"/>
      <c r="I13" s="307"/>
      <c r="J13" s="288"/>
      <c r="K13" s="305"/>
      <c r="L13" s="307"/>
    </row>
    <row r="14" spans="1:15" ht="21.75" customHeight="1">
      <c r="A14" s="303">
        <v>1</v>
      </c>
      <c r="B14" s="304" t="s">
        <v>261</v>
      </c>
      <c r="C14" s="304" t="s">
        <v>262</v>
      </c>
      <c r="D14" s="305">
        <v>48</v>
      </c>
      <c r="E14" s="308">
        <v>49</v>
      </c>
      <c r="F14" s="289" t="s">
        <v>338</v>
      </c>
      <c r="G14" s="307"/>
      <c r="H14" s="288"/>
      <c r="I14" s="307"/>
      <c r="J14" s="288"/>
      <c r="K14" s="305"/>
      <c r="L14" s="307"/>
      <c r="O14" s="283"/>
    </row>
    <row r="15" spans="1:15" ht="21.75" customHeight="1">
      <c r="A15" s="303">
        <v>1</v>
      </c>
      <c r="B15" s="304" t="s">
        <v>263</v>
      </c>
      <c r="C15" s="304" t="s">
        <v>264</v>
      </c>
      <c r="D15" s="305">
        <v>70</v>
      </c>
      <c r="E15" s="309">
        <v>71.5</v>
      </c>
      <c r="F15" s="310">
        <v>71</v>
      </c>
      <c r="G15" s="307"/>
      <c r="H15" s="288"/>
      <c r="I15" s="307"/>
      <c r="J15" s="288"/>
      <c r="K15" s="305"/>
      <c r="L15" s="307"/>
      <c r="O15" s="283"/>
    </row>
    <row r="16" spans="1:15" ht="21.75" customHeight="1">
      <c r="A16" s="303">
        <v>0</v>
      </c>
      <c r="B16" s="304" t="s">
        <v>265</v>
      </c>
      <c r="C16" s="304" t="s">
        <v>266</v>
      </c>
      <c r="D16" s="305">
        <v>19</v>
      </c>
      <c r="E16" s="309">
        <v>19.7</v>
      </c>
      <c r="F16" s="289" t="s">
        <v>338</v>
      </c>
      <c r="G16" s="307"/>
      <c r="H16" s="288"/>
      <c r="I16" s="307"/>
      <c r="J16" s="288"/>
      <c r="K16" s="305"/>
      <c r="L16" s="307"/>
      <c r="O16" s="283"/>
    </row>
    <row r="17" spans="1:15" ht="21.75" customHeight="1">
      <c r="A17" s="303">
        <v>0</v>
      </c>
      <c r="B17" s="304" t="s">
        <v>267</v>
      </c>
      <c r="C17" s="304" t="s">
        <v>268</v>
      </c>
      <c r="D17" s="305">
        <v>6.5</v>
      </c>
      <c r="E17" s="306">
        <v>6.5</v>
      </c>
      <c r="F17" s="288"/>
      <c r="G17" s="307"/>
      <c r="H17" s="288"/>
      <c r="I17" s="307"/>
      <c r="J17" s="288"/>
      <c r="K17" s="305"/>
      <c r="L17" s="307"/>
      <c r="O17" s="311"/>
    </row>
    <row r="18" spans="1:15" ht="21.75" customHeight="1">
      <c r="A18" s="303">
        <v>0.5</v>
      </c>
      <c r="B18" s="304" t="s">
        <v>269</v>
      </c>
      <c r="C18" s="304" t="s">
        <v>270</v>
      </c>
      <c r="D18" s="305">
        <v>26</v>
      </c>
      <c r="E18" s="309">
        <v>25.5</v>
      </c>
      <c r="F18" s="289" t="s">
        <v>338</v>
      </c>
      <c r="G18" s="307"/>
      <c r="H18" s="288"/>
      <c r="I18" s="307"/>
      <c r="J18" s="288"/>
      <c r="K18" s="305"/>
      <c r="L18" s="307"/>
    </row>
    <row r="19" spans="1:15" ht="21.75" customHeight="1">
      <c r="A19" s="303"/>
      <c r="B19" s="304" t="s">
        <v>271</v>
      </c>
      <c r="C19" s="304" t="s">
        <v>272</v>
      </c>
      <c r="D19" s="305">
        <v>32</v>
      </c>
      <c r="E19" s="308">
        <v>31</v>
      </c>
      <c r="F19" s="289" t="s">
        <v>338</v>
      </c>
      <c r="G19" s="307"/>
      <c r="H19" s="288"/>
      <c r="I19" s="307"/>
      <c r="J19" s="288"/>
      <c r="K19" s="305"/>
      <c r="L19" s="307"/>
    </row>
    <row r="20" spans="1:15" ht="21.75" customHeight="1">
      <c r="A20" s="303">
        <v>0.5</v>
      </c>
      <c r="B20" s="304" t="s">
        <v>273</v>
      </c>
      <c r="C20" s="304" t="s">
        <v>274</v>
      </c>
      <c r="D20" s="305">
        <v>62</v>
      </c>
      <c r="E20" s="306">
        <v>62</v>
      </c>
      <c r="F20" s="288"/>
      <c r="G20" s="307"/>
      <c r="H20" s="288"/>
      <c r="I20" s="307"/>
      <c r="J20" s="288"/>
      <c r="K20" s="305"/>
      <c r="L20" s="307"/>
    </row>
    <row r="21" spans="1:15" ht="21.75" customHeight="1">
      <c r="A21" s="303">
        <v>0.5</v>
      </c>
      <c r="B21" s="304" t="s">
        <v>275</v>
      </c>
      <c r="C21" s="304" t="s">
        <v>276</v>
      </c>
      <c r="D21" s="305">
        <v>23.5</v>
      </c>
      <c r="E21" s="309">
        <v>23</v>
      </c>
      <c r="F21" s="289" t="s">
        <v>338</v>
      </c>
      <c r="G21" s="307"/>
      <c r="H21" s="288"/>
      <c r="I21" s="307"/>
      <c r="J21" s="288"/>
      <c r="K21" s="305"/>
      <c r="L21" s="307"/>
    </row>
    <row r="22" spans="1:15" ht="21.75" customHeight="1">
      <c r="A22" s="303">
        <v>0.5</v>
      </c>
      <c r="B22" s="304" t="s">
        <v>277</v>
      </c>
      <c r="C22" s="304" t="s">
        <v>278</v>
      </c>
      <c r="D22" s="305">
        <v>19</v>
      </c>
      <c r="E22" s="306">
        <v>19</v>
      </c>
      <c r="F22" s="288"/>
      <c r="G22" s="307"/>
      <c r="H22" s="288"/>
      <c r="I22" s="307"/>
      <c r="J22" s="288"/>
      <c r="K22" s="305"/>
      <c r="L22" s="307"/>
    </row>
    <row r="23" spans="1:15" ht="21.75" customHeight="1">
      <c r="A23" s="303">
        <v>0.5</v>
      </c>
      <c r="B23" s="304" t="s">
        <v>279</v>
      </c>
      <c r="C23" s="304" t="s">
        <v>280</v>
      </c>
      <c r="D23" s="305">
        <v>16</v>
      </c>
      <c r="E23" s="306">
        <v>16</v>
      </c>
      <c r="F23" s="288"/>
      <c r="G23" s="307"/>
      <c r="H23" s="288"/>
      <c r="I23" s="307"/>
      <c r="J23" s="288"/>
      <c r="K23" s="305"/>
      <c r="L23" s="307"/>
    </row>
    <row r="24" spans="1:15" ht="21.75" customHeight="1">
      <c r="A24" s="303">
        <v>0</v>
      </c>
      <c r="B24" s="304" t="s">
        <v>281</v>
      </c>
      <c r="C24" s="304" t="s">
        <v>282</v>
      </c>
      <c r="D24" s="305">
        <v>10</v>
      </c>
      <c r="E24" s="306">
        <v>10</v>
      </c>
      <c r="F24" s="288"/>
      <c r="G24" s="307"/>
      <c r="H24" s="288"/>
      <c r="I24" s="307"/>
      <c r="J24" s="288"/>
      <c r="K24" s="305"/>
      <c r="L24" s="307"/>
    </row>
    <row r="25" spans="1:15" ht="21.75" customHeight="1">
      <c r="A25" s="303">
        <v>0.5</v>
      </c>
      <c r="B25" s="304" t="s">
        <v>283</v>
      </c>
      <c r="C25" s="304" t="s">
        <v>284</v>
      </c>
      <c r="D25" s="305">
        <v>54</v>
      </c>
      <c r="E25" s="309">
        <v>53.5</v>
      </c>
      <c r="F25" s="289" t="s">
        <v>338</v>
      </c>
      <c r="G25" s="307"/>
      <c r="H25" s="288"/>
      <c r="I25" s="307"/>
      <c r="J25" s="288"/>
      <c r="K25" s="305"/>
      <c r="L25" s="307"/>
    </row>
    <row r="26" spans="1:15" ht="21.75" customHeight="1">
      <c r="A26" s="303"/>
      <c r="B26" s="304" t="s">
        <v>285</v>
      </c>
      <c r="C26" s="304" t="s">
        <v>286</v>
      </c>
      <c r="D26" s="305">
        <v>13</v>
      </c>
      <c r="E26" s="306">
        <v>13.3</v>
      </c>
      <c r="F26" s="288"/>
      <c r="G26" s="307"/>
      <c r="H26" s="288"/>
      <c r="I26" s="307"/>
      <c r="J26" s="288"/>
      <c r="K26" s="305"/>
      <c r="L26" s="307"/>
    </row>
    <row r="27" spans="1:15" ht="21.75" customHeight="1">
      <c r="A27" s="303"/>
      <c r="B27" s="304" t="s">
        <v>287</v>
      </c>
      <c r="C27" s="304" t="s">
        <v>288</v>
      </c>
      <c r="D27" s="305">
        <v>2.5</v>
      </c>
      <c r="E27" s="306">
        <v>2.5</v>
      </c>
      <c r="F27" s="288"/>
      <c r="G27" s="307"/>
      <c r="H27" s="288"/>
      <c r="I27" s="307"/>
      <c r="J27" s="288"/>
      <c r="K27" s="305"/>
      <c r="L27" s="307"/>
    </row>
    <row r="28" spans="1:15" ht="21.75" customHeight="1">
      <c r="A28" s="303"/>
      <c r="B28" s="304" t="s">
        <v>289</v>
      </c>
      <c r="C28" s="304" t="s">
        <v>290</v>
      </c>
      <c r="D28" s="305">
        <v>46</v>
      </c>
      <c r="E28" s="308">
        <v>45</v>
      </c>
      <c r="F28" s="289" t="s">
        <v>338</v>
      </c>
      <c r="G28" s="307"/>
      <c r="H28" s="288"/>
      <c r="I28" s="307"/>
      <c r="J28" s="288"/>
      <c r="K28" s="305"/>
      <c r="L28" s="307"/>
    </row>
    <row r="29" spans="1:15" ht="21.75" customHeight="1">
      <c r="A29" s="303"/>
      <c r="B29" s="304" t="s">
        <v>291</v>
      </c>
      <c r="C29" s="304" t="s">
        <v>292</v>
      </c>
      <c r="D29" s="305">
        <v>8</v>
      </c>
      <c r="E29" s="306">
        <v>7.7</v>
      </c>
      <c r="F29" s="288"/>
      <c r="G29" s="307"/>
      <c r="H29" s="288"/>
      <c r="I29" s="307"/>
      <c r="J29" s="288"/>
      <c r="K29" s="305"/>
      <c r="L29" s="307"/>
    </row>
    <row r="30" spans="1:15" ht="21.75" customHeight="1">
      <c r="A30" s="303"/>
      <c r="B30" s="304" t="s">
        <v>293</v>
      </c>
      <c r="C30" s="304" t="s">
        <v>294</v>
      </c>
      <c r="D30" s="305">
        <v>6</v>
      </c>
      <c r="E30" s="306">
        <v>6</v>
      </c>
      <c r="F30" s="288"/>
      <c r="G30" s="307"/>
      <c r="H30" s="288"/>
      <c r="I30" s="307"/>
      <c r="J30" s="288"/>
      <c r="K30" s="305"/>
      <c r="L30" s="307"/>
    </row>
    <row r="31" spans="1:15" ht="21.75" customHeight="1">
      <c r="A31" s="303"/>
      <c r="B31" s="304" t="s">
        <v>295</v>
      </c>
      <c r="C31" s="304" t="s">
        <v>296</v>
      </c>
      <c r="D31" s="305">
        <v>2.5</v>
      </c>
      <c r="E31" s="309">
        <v>3</v>
      </c>
      <c r="F31" s="289" t="s">
        <v>338</v>
      </c>
      <c r="G31" s="307"/>
      <c r="H31" s="288"/>
      <c r="I31" s="307"/>
      <c r="J31" s="288"/>
      <c r="K31" s="305"/>
      <c r="L31" s="307"/>
    </row>
    <row r="32" spans="1:15" ht="21.75" customHeight="1">
      <c r="A32" s="303"/>
      <c r="B32" s="304" t="s">
        <v>297</v>
      </c>
      <c r="C32" s="304" t="s">
        <v>298</v>
      </c>
      <c r="D32" s="305">
        <v>7</v>
      </c>
      <c r="E32" s="309">
        <v>6.5</v>
      </c>
      <c r="F32" s="289" t="s">
        <v>338</v>
      </c>
      <c r="G32" s="307"/>
      <c r="H32" s="288"/>
      <c r="I32" s="307"/>
      <c r="J32" s="288"/>
      <c r="K32" s="305"/>
      <c r="L32" s="307"/>
    </row>
    <row r="33" spans="1:12" ht="21.75" customHeight="1">
      <c r="A33" s="303"/>
      <c r="B33" s="304" t="s">
        <v>299</v>
      </c>
      <c r="C33" s="304" t="s">
        <v>300</v>
      </c>
      <c r="D33" s="305">
        <v>7</v>
      </c>
      <c r="E33" s="306">
        <v>7.2</v>
      </c>
      <c r="F33" s="288"/>
      <c r="G33" s="307"/>
      <c r="H33" s="288"/>
      <c r="I33" s="307"/>
      <c r="J33" s="288"/>
      <c r="K33" s="305"/>
      <c r="L33" s="307"/>
    </row>
    <row r="34" spans="1:12" ht="21.75" customHeight="1">
      <c r="A34" s="303"/>
      <c r="B34" s="304" t="s">
        <v>301</v>
      </c>
      <c r="C34" s="304" t="s">
        <v>302</v>
      </c>
      <c r="D34" s="305">
        <v>9</v>
      </c>
      <c r="E34" s="309">
        <v>9.8000000000000007</v>
      </c>
      <c r="F34" s="289" t="s">
        <v>338</v>
      </c>
      <c r="G34" s="307"/>
      <c r="H34" s="288"/>
      <c r="I34" s="307"/>
      <c r="J34" s="288"/>
      <c r="K34" s="305"/>
      <c r="L34" s="307"/>
    </row>
    <row r="35" spans="1:12" ht="21.75" customHeight="1">
      <c r="A35" s="303"/>
      <c r="B35" s="304" t="s">
        <v>303</v>
      </c>
      <c r="C35" s="304" t="s">
        <v>304</v>
      </c>
      <c r="D35" s="305">
        <v>19</v>
      </c>
      <c r="E35" s="309">
        <v>19.5</v>
      </c>
      <c r="F35" s="289" t="s">
        <v>338</v>
      </c>
      <c r="G35" s="307"/>
      <c r="H35" s="288"/>
      <c r="I35" s="307"/>
      <c r="J35" s="288"/>
      <c r="K35" s="305"/>
      <c r="L35" s="312"/>
    </row>
    <row r="36" spans="1:12" ht="21.75" customHeight="1">
      <c r="A36" s="303"/>
      <c r="B36" s="304" t="s">
        <v>305</v>
      </c>
      <c r="C36" s="304" t="s">
        <v>306</v>
      </c>
      <c r="D36" s="305">
        <v>10.5</v>
      </c>
      <c r="E36" s="306">
        <v>10.5</v>
      </c>
      <c r="F36" s="288"/>
      <c r="G36" s="307"/>
      <c r="H36" s="288"/>
      <c r="I36" s="307"/>
      <c r="J36" s="288"/>
      <c r="K36" s="305"/>
      <c r="L36" s="313"/>
    </row>
    <row r="37" spans="1:12" ht="21.75" customHeight="1">
      <c r="A37" s="314"/>
      <c r="B37" s="304" t="s">
        <v>307</v>
      </c>
      <c r="C37" s="304" t="s">
        <v>308</v>
      </c>
      <c r="D37" s="305">
        <v>2</v>
      </c>
      <c r="E37" s="308">
        <v>1</v>
      </c>
      <c r="F37" s="289" t="s">
        <v>338</v>
      </c>
      <c r="G37" s="315"/>
      <c r="H37" s="316"/>
      <c r="I37" s="315"/>
      <c r="J37" s="316"/>
      <c r="K37" s="317"/>
      <c r="L37" s="312"/>
    </row>
    <row r="38" spans="1:12">
      <c r="A38" s="283" t="s">
        <v>309</v>
      </c>
      <c r="B38" s="318" t="s">
        <v>339</v>
      </c>
      <c r="C38" s="318" t="s">
        <v>340</v>
      </c>
      <c r="D38" s="314"/>
      <c r="E38" s="319">
        <v>47</v>
      </c>
      <c r="F38" s="320"/>
      <c r="G38" s="321"/>
      <c r="H38" s="320"/>
      <c r="I38" s="321"/>
      <c r="J38" s="320"/>
      <c r="K38" s="314"/>
      <c r="L38" s="321"/>
    </row>
    <row r="39" spans="1:12">
      <c r="A39" s="322" t="s">
        <v>310</v>
      </c>
    </row>
    <row r="40" spans="1:12">
      <c r="A40" s="323" t="s">
        <v>311</v>
      </c>
    </row>
    <row r="41" spans="1:12">
      <c r="A41" s="324" t="s">
        <v>312</v>
      </c>
    </row>
  </sheetData>
  <mergeCells count="5">
    <mergeCell ref="A1:L1"/>
    <mergeCell ref="G10:G11"/>
    <mergeCell ref="H10:H11"/>
    <mergeCell ref="I10:I11"/>
    <mergeCell ref="J10:J11"/>
  </mergeCells>
  <printOptions horizontalCentered="1"/>
  <pageMargins left="0.35433070866141736" right="0.35433070866141736" top="0.39370078740157483" bottom="0.39370078740157483" header="0.51181102362204722" footer="0.11811023622047245"/>
  <pageSetup paperSize="9" scale="62" orientation="landscape" horizontalDpi="4294967293" r:id="rId1"/>
  <headerFooter alignWithMargins="0">
    <oddFooter>&amp;C&amp;P&amp;D&amp;F&amp;A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A58EF-A9B3-45A3-9F58-B786AFB91537}">
  <dimension ref="A1:N39"/>
  <sheetViews>
    <sheetView view="pageBreakPreview" topLeftCell="A21" zoomScaleNormal="100" workbookViewId="0">
      <selection activeCell="D41" sqref="D41"/>
    </sheetView>
  </sheetViews>
  <sheetFormatPr defaultRowHeight="12.75"/>
  <cols>
    <col min="1" max="1" width="13.140625" style="278" customWidth="1"/>
    <col min="2" max="3" width="33.5703125" style="278" customWidth="1"/>
    <col min="4" max="4" width="13.42578125" style="278" bestFit="1" customWidth="1"/>
    <col min="5" max="8" width="10.42578125" style="278" customWidth="1"/>
    <col min="9" max="9" width="8.42578125" style="278" customWidth="1"/>
    <col min="10" max="11" width="10.42578125" style="278" customWidth="1"/>
    <col min="12" max="12" width="7.5703125" style="278" customWidth="1"/>
    <col min="13" max="13" width="8.85546875" style="278" customWidth="1"/>
    <col min="14" max="14" width="34.5703125" style="278" customWidth="1"/>
    <col min="15" max="256" width="8.7109375" style="278"/>
    <col min="257" max="257" width="13.140625" style="278" customWidth="1"/>
    <col min="258" max="259" width="33.5703125" style="278" customWidth="1"/>
    <col min="260" max="260" width="13.42578125" style="278" bestFit="1" customWidth="1"/>
    <col min="261" max="264" width="10.42578125" style="278" customWidth="1"/>
    <col min="265" max="265" width="8.42578125" style="278" customWidth="1"/>
    <col min="266" max="267" width="10.42578125" style="278" customWidth="1"/>
    <col min="268" max="268" width="7.5703125" style="278" customWidth="1"/>
    <col min="269" max="269" width="8.85546875" style="278" customWidth="1"/>
    <col min="270" max="270" width="34.5703125" style="278" customWidth="1"/>
    <col min="271" max="512" width="8.7109375" style="278"/>
    <col min="513" max="513" width="13.140625" style="278" customWidth="1"/>
    <col min="514" max="515" width="33.5703125" style="278" customWidth="1"/>
    <col min="516" max="516" width="13.42578125" style="278" bestFit="1" customWidth="1"/>
    <col min="517" max="520" width="10.42578125" style="278" customWidth="1"/>
    <col min="521" max="521" width="8.42578125" style="278" customWidth="1"/>
    <col min="522" max="523" width="10.42578125" style="278" customWidth="1"/>
    <col min="524" max="524" width="7.5703125" style="278" customWidth="1"/>
    <col min="525" max="525" width="8.85546875" style="278" customWidth="1"/>
    <col min="526" max="526" width="34.5703125" style="278" customWidth="1"/>
    <col min="527" max="768" width="8.7109375" style="278"/>
    <col min="769" max="769" width="13.140625" style="278" customWidth="1"/>
    <col min="770" max="771" width="33.5703125" style="278" customWidth="1"/>
    <col min="772" max="772" width="13.42578125" style="278" bestFit="1" customWidth="1"/>
    <col min="773" max="776" width="10.42578125" style="278" customWidth="1"/>
    <col min="777" max="777" width="8.42578125" style="278" customWidth="1"/>
    <col min="778" max="779" width="10.42578125" style="278" customWidth="1"/>
    <col min="780" max="780" width="7.5703125" style="278" customWidth="1"/>
    <col min="781" max="781" width="8.85546875" style="278" customWidth="1"/>
    <col min="782" max="782" width="34.5703125" style="278" customWidth="1"/>
    <col min="783" max="1024" width="8.7109375" style="278"/>
    <col min="1025" max="1025" width="13.140625" style="278" customWidth="1"/>
    <col min="1026" max="1027" width="33.5703125" style="278" customWidth="1"/>
    <col min="1028" max="1028" width="13.42578125" style="278" bestFit="1" customWidth="1"/>
    <col min="1029" max="1032" width="10.42578125" style="278" customWidth="1"/>
    <col min="1033" max="1033" width="8.42578125" style="278" customWidth="1"/>
    <col min="1034" max="1035" width="10.42578125" style="278" customWidth="1"/>
    <col min="1036" max="1036" width="7.5703125" style="278" customWidth="1"/>
    <col min="1037" max="1037" width="8.85546875" style="278" customWidth="1"/>
    <col min="1038" max="1038" width="34.5703125" style="278" customWidth="1"/>
    <col min="1039" max="1280" width="8.7109375" style="278"/>
    <col min="1281" max="1281" width="13.140625" style="278" customWidth="1"/>
    <col min="1282" max="1283" width="33.5703125" style="278" customWidth="1"/>
    <col min="1284" max="1284" width="13.42578125" style="278" bestFit="1" customWidth="1"/>
    <col min="1285" max="1288" width="10.42578125" style="278" customWidth="1"/>
    <col min="1289" max="1289" width="8.42578125" style="278" customWidth="1"/>
    <col min="1290" max="1291" width="10.42578125" style="278" customWidth="1"/>
    <col min="1292" max="1292" width="7.5703125" style="278" customWidth="1"/>
    <col min="1293" max="1293" width="8.85546875" style="278" customWidth="1"/>
    <col min="1294" max="1294" width="34.5703125" style="278" customWidth="1"/>
    <col min="1295" max="1536" width="8.7109375" style="278"/>
    <col min="1537" max="1537" width="13.140625" style="278" customWidth="1"/>
    <col min="1538" max="1539" width="33.5703125" style="278" customWidth="1"/>
    <col min="1540" max="1540" width="13.42578125" style="278" bestFit="1" customWidth="1"/>
    <col min="1541" max="1544" width="10.42578125" style="278" customWidth="1"/>
    <col min="1545" max="1545" width="8.42578125" style="278" customWidth="1"/>
    <col min="1546" max="1547" width="10.42578125" style="278" customWidth="1"/>
    <col min="1548" max="1548" width="7.5703125" style="278" customWidth="1"/>
    <col min="1549" max="1549" width="8.85546875" style="278" customWidth="1"/>
    <col min="1550" max="1550" width="34.5703125" style="278" customWidth="1"/>
    <col min="1551" max="1792" width="8.7109375" style="278"/>
    <col min="1793" max="1793" width="13.140625" style="278" customWidth="1"/>
    <col min="1794" max="1795" width="33.5703125" style="278" customWidth="1"/>
    <col min="1796" max="1796" width="13.42578125" style="278" bestFit="1" customWidth="1"/>
    <col min="1797" max="1800" width="10.42578125" style="278" customWidth="1"/>
    <col min="1801" max="1801" width="8.42578125" style="278" customWidth="1"/>
    <col min="1802" max="1803" width="10.42578125" style="278" customWidth="1"/>
    <col min="1804" max="1804" width="7.5703125" style="278" customWidth="1"/>
    <col min="1805" max="1805" width="8.85546875" style="278" customWidth="1"/>
    <col min="1806" max="1806" width="34.5703125" style="278" customWidth="1"/>
    <col min="1807" max="2048" width="8.7109375" style="278"/>
    <col min="2049" max="2049" width="13.140625" style="278" customWidth="1"/>
    <col min="2050" max="2051" width="33.5703125" style="278" customWidth="1"/>
    <col min="2052" max="2052" width="13.42578125" style="278" bestFit="1" customWidth="1"/>
    <col min="2053" max="2056" width="10.42578125" style="278" customWidth="1"/>
    <col min="2057" max="2057" width="8.42578125" style="278" customWidth="1"/>
    <col min="2058" max="2059" width="10.42578125" style="278" customWidth="1"/>
    <col min="2060" max="2060" width="7.5703125" style="278" customWidth="1"/>
    <col min="2061" max="2061" width="8.85546875" style="278" customWidth="1"/>
    <col min="2062" max="2062" width="34.5703125" style="278" customWidth="1"/>
    <col min="2063" max="2304" width="8.7109375" style="278"/>
    <col min="2305" max="2305" width="13.140625" style="278" customWidth="1"/>
    <col min="2306" max="2307" width="33.5703125" style="278" customWidth="1"/>
    <col min="2308" max="2308" width="13.42578125" style="278" bestFit="1" customWidth="1"/>
    <col min="2309" max="2312" width="10.42578125" style="278" customWidth="1"/>
    <col min="2313" max="2313" width="8.42578125" style="278" customWidth="1"/>
    <col min="2314" max="2315" width="10.42578125" style="278" customWidth="1"/>
    <col min="2316" max="2316" width="7.5703125" style="278" customWidth="1"/>
    <col min="2317" max="2317" width="8.85546875" style="278" customWidth="1"/>
    <col min="2318" max="2318" width="34.5703125" style="278" customWidth="1"/>
    <col min="2319" max="2560" width="8.7109375" style="278"/>
    <col min="2561" max="2561" width="13.140625" style="278" customWidth="1"/>
    <col min="2562" max="2563" width="33.5703125" style="278" customWidth="1"/>
    <col min="2564" max="2564" width="13.42578125" style="278" bestFit="1" customWidth="1"/>
    <col min="2565" max="2568" width="10.42578125" style="278" customWidth="1"/>
    <col min="2569" max="2569" width="8.42578125" style="278" customWidth="1"/>
    <col min="2570" max="2571" width="10.42578125" style="278" customWidth="1"/>
    <col min="2572" max="2572" width="7.5703125" style="278" customWidth="1"/>
    <col min="2573" max="2573" width="8.85546875" style="278" customWidth="1"/>
    <col min="2574" max="2574" width="34.5703125" style="278" customWidth="1"/>
    <col min="2575" max="2816" width="8.7109375" style="278"/>
    <col min="2817" max="2817" width="13.140625" style="278" customWidth="1"/>
    <col min="2818" max="2819" width="33.5703125" style="278" customWidth="1"/>
    <col min="2820" max="2820" width="13.42578125" style="278" bestFit="1" customWidth="1"/>
    <col min="2821" max="2824" width="10.42578125" style="278" customWidth="1"/>
    <col min="2825" max="2825" width="8.42578125" style="278" customWidth="1"/>
    <col min="2826" max="2827" width="10.42578125" style="278" customWidth="1"/>
    <col min="2828" max="2828" width="7.5703125" style="278" customWidth="1"/>
    <col min="2829" max="2829" width="8.85546875" style="278" customWidth="1"/>
    <col min="2830" max="2830" width="34.5703125" style="278" customWidth="1"/>
    <col min="2831" max="3072" width="8.7109375" style="278"/>
    <col min="3073" max="3073" width="13.140625" style="278" customWidth="1"/>
    <col min="3074" max="3075" width="33.5703125" style="278" customWidth="1"/>
    <col min="3076" max="3076" width="13.42578125" style="278" bestFit="1" customWidth="1"/>
    <col min="3077" max="3080" width="10.42578125" style="278" customWidth="1"/>
    <col min="3081" max="3081" width="8.42578125" style="278" customWidth="1"/>
    <col min="3082" max="3083" width="10.42578125" style="278" customWidth="1"/>
    <col min="3084" max="3084" width="7.5703125" style="278" customWidth="1"/>
    <col min="3085" max="3085" width="8.85546875" style="278" customWidth="1"/>
    <col min="3086" max="3086" width="34.5703125" style="278" customWidth="1"/>
    <col min="3087" max="3328" width="8.7109375" style="278"/>
    <col min="3329" max="3329" width="13.140625" style="278" customWidth="1"/>
    <col min="3330" max="3331" width="33.5703125" style="278" customWidth="1"/>
    <col min="3332" max="3332" width="13.42578125" style="278" bestFit="1" customWidth="1"/>
    <col min="3333" max="3336" width="10.42578125" style="278" customWidth="1"/>
    <col min="3337" max="3337" width="8.42578125" style="278" customWidth="1"/>
    <col min="3338" max="3339" width="10.42578125" style="278" customWidth="1"/>
    <col min="3340" max="3340" width="7.5703125" style="278" customWidth="1"/>
    <col min="3341" max="3341" width="8.85546875" style="278" customWidth="1"/>
    <col min="3342" max="3342" width="34.5703125" style="278" customWidth="1"/>
    <col min="3343" max="3584" width="8.7109375" style="278"/>
    <col min="3585" max="3585" width="13.140625" style="278" customWidth="1"/>
    <col min="3586" max="3587" width="33.5703125" style="278" customWidth="1"/>
    <col min="3588" max="3588" width="13.42578125" style="278" bestFit="1" customWidth="1"/>
    <col min="3589" max="3592" width="10.42578125" style="278" customWidth="1"/>
    <col min="3593" max="3593" width="8.42578125" style="278" customWidth="1"/>
    <col min="3594" max="3595" width="10.42578125" style="278" customWidth="1"/>
    <col min="3596" max="3596" width="7.5703125" style="278" customWidth="1"/>
    <col min="3597" max="3597" width="8.85546875" style="278" customWidth="1"/>
    <col min="3598" max="3598" width="34.5703125" style="278" customWidth="1"/>
    <col min="3599" max="3840" width="8.7109375" style="278"/>
    <col min="3841" max="3841" width="13.140625" style="278" customWidth="1"/>
    <col min="3842" max="3843" width="33.5703125" style="278" customWidth="1"/>
    <col min="3844" max="3844" width="13.42578125" style="278" bestFit="1" customWidth="1"/>
    <col min="3845" max="3848" width="10.42578125" style="278" customWidth="1"/>
    <col min="3849" max="3849" width="8.42578125" style="278" customWidth="1"/>
    <col min="3850" max="3851" width="10.42578125" style="278" customWidth="1"/>
    <col min="3852" max="3852" width="7.5703125" style="278" customWidth="1"/>
    <col min="3853" max="3853" width="8.85546875" style="278" customWidth="1"/>
    <col min="3854" max="3854" width="34.5703125" style="278" customWidth="1"/>
    <col min="3855" max="4096" width="8.7109375" style="278"/>
    <col min="4097" max="4097" width="13.140625" style="278" customWidth="1"/>
    <col min="4098" max="4099" width="33.5703125" style="278" customWidth="1"/>
    <col min="4100" max="4100" width="13.42578125" style="278" bestFit="1" customWidth="1"/>
    <col min="4101" max="4104" width="10.42578125" style="278" customWidth="1"/>
    <col min="4105" max="4105" width="8.42578125" style="278" customWidth="1"/>
    <col min="4106" max="4107" width="10.42578125" style="278" customWidth="1"/>
    <col min="4108" max="4108" width="7.5703125" style="278" customWidth="1"/>
    <col min="4109" max="4109" width="8.85546875" style="278" customWidth="1"/>
    <col min="4110" max="4110" width="34.5703125" style="278" customWidth="1"/>
    <col min="4111" max="4352" width="8.7109375" style="278"/>
    <col min="4353" max="4353" width="13.140625" style="278" customWidth="1"/>
    <col min="4354" max="4355" width="33.5703125" style="278" customWidth="1"/>
    <col min="4356" max="4356" width="13.42578125" style="278" bestFit="1" customWidth="1"/>
    <col min="4357" max="4360" width="10.42578125" style="278" customWidth="1"/>
    <col min="4361" max="4361" width="8.42578125" style="278" customWidth="1"/>
    <col min="4362" max="4363" width="10.42578125" style="278" customWidth="1"/>
    <col min="4364" max="4364" width="7.5703125" style="278" customWidth="1"/>
    <col min="4365" max="4365" width="8.85546875" style="278" customWidth="1"/>
    <col min="4366" max="4366" width="34.5703125" style="278" customWidth="1"/>
    <col min="4367" max="4608" width="8.7109375" style="278"/>
    <col min="4609" max="4609" width="13.140625" style="278" customWidth="1"/>
    <col min="4610" max="4611" width="33.5703125" style="278" customWidth="1"/>
    <col min="4612" max="4612" width="13.42578125" style="278" bestFit="1" customWidth="1"/>
    <col min="4613" max="4616" width="10.42578125" style="278" customWidth="1"/>
    <col min="4617" max="4617" width="8.42578125" style="278" customWidth="1"/>
    <col min="4618" max="4619" width="10.42578125" style="278" customWidth="1"/>
    <col min="4620" max="4620" width="7.5703125" style="278" customWidth="1"/>
    <col min="4621" max="4621" width="8.85546875" style="278" customWidth="1"/>
    <col min="4622" max="4622" width="34.5703125" style="278" customWidth="1"/>
    <col min="4623" max="4864" width="8.7109375" style="278"/>
    <col min="4865" max="4865" width="13.140625" style="278" customWidth="1"/>
    <col min="4866" max="4867" width="33.5703125" style="278" customWidth="1"/>
    <col min="4868" max="4868" width="13.42578125" style="278" bestFit="1" customWidth="1"/>
    <col min="4869" max="4872" width="10.42578125" style="278" customWidth="1"/>
    <col min="4873" max="4873" width="8.42578125" style="278" customWidth="1"/>
    <col min="4874" max="4875" width="10.42578125" style="278" customWidth="1"/>
    <col min="4876" max="4876" width="7.5703125" style="278" customWidth="1"/>
    <col min="4877" max="4877" width="8.85546875" style="278" customWidth="1"/>
    <col min="4878" max="4878" width="34.5703125" style="278" customWidth="1"/>
    <col min="4879" max="5120" width="8.7109375" style="278"/>
    <col min="5121" max="5121" width="13.140625" style="278" customWidth="1"/>
    <col min="5122" max="5123" width="33.5703125" style="278" customWidth="1"/>
    <col min="5124" max="5124" width="13.42578125" style="278" bestFit="1" customWidth="1"/>
    <col min="5125" max="5128" width="10.42578125" style="278" customWidth="1"/>
    <col min="5129" max="5129" width="8.42578125" style="278" customWidth="1"/>
    <col min="5130" max="5131" width="10.42578125" style="278" customWidth="1"/>
    <col min="5132" max="5132" width="7.5703125" style="278" customWidth="1"/>
    <col min="5133" max="5133" width="8.85546875" style="278" customWidth="1"/>
    <col min="5134" max="5134" width="34.5703125" style="278" customWidth="1"/>
    <col min="5135" max="5376" width="8.7109375" style="278"/>
    <col min="5377" max="5377" width="13.140625" style="278" customWidth="1"/>
    <col min="5378" max="5379" width="33.5703125" style="278" customWidth="1"/>
    <col min="5380" max="5380" width="13.42578125" style="278" bestFit="1" customWidth="1"/>
    <col min="5381" max="5384" width="10.42578125" style="278" customWidth="1"/>
    <col min="5385" max="5385" width="8.42578125" style="278" customWidth="1"/>
    <col min="5386" max="5387" width="10.42578125" style="278" customWidth="1"/>
    <col min="5388" max="5388" width="7.5703125" style="278" customWidth="1"/>
    <col min="5389" max="5389" width="8.85546875" style="278" customWidth="1"/>
    <col min="5390" max="5390" width="34.5703125" style="278" customWidth="1"/>
    <col min="5391" max="5632" width="8.7109375" style="278"/>
    <col min="5633" max="5633" width="13.140625" style="278" customWidth="1"/>
    <col min="5634" max="5635" width="33.5703125" style="278" customWidth="1"/>
    <col min="5636" max="5636" width="13.42578125" style="278" bestFit="1" customWidth="1"/>
    <col min="5637" max="5640" width="10.42578125" style="278" customWidth="1"/>
    <col min="5641" max="5641" width="8.42578125" style="278" customWidth="1"/>
    <col min="5642" max="5643" width="10.42578125" style="278" customWidth="1"/>
    <col min="5644" max="5644" width="7.5703125" style="278" customWidth="1"/>
    <col min="5645" max="5645" width="8.85546875" style="278" customWidth="1"/>
    <col min="5646" max="5646" width="34.5703125" style="278" customWidth="1"/>
    <col min="5647" max="5888" width="8.7109375" style="278"/>
    <col min="5889" max="5889" width="13.140625" style="278" customWidth="1"/>
    <col min="5890" max="5891" width="33.5703125" style="278" customWidth="1"/>
    <col min="5892" max="5892" width="13.42578125" style="278" bestFit="1" customWidth="1"/>
    <col min="5893" max="5896" width="10.42578125" style="278" customWidth="1"/>
    <col min="5897" max="5897" width="8.42578125" style="278" customWidth="1"/>
    <col min="5898" max="5899" width="10.42578125" style="278" customWidth="1"/>
    <col min="5900" max="5900" width="7.5703125" style="278" customWidth="1"/>
    <col min="5901" max="5901" width="8.85546875" style="278" customWidth="1"/>
    <col min="5902" max="5902" width="34.5703125" style="278" customWidth="1"/>
    <col min="5903" max="6144" width="8.7109375" style="278"/>
    <col min="6145" max="6145" width="13.140625" style="278" customWidth="1"/>
    <col min="6146" max="6147" width="33.5703125" style="278" customWidth="1"/>
    <col min="6148" max="6148" width="13.42578125" style="278" bestFit="1" customWidth="1"/>
    <col min="6149" max="6152" width="10.42578125" style="278" customWidth="1"/>
    <col min="6153" max="6153" width="8.42578125" style="278" customWidth="1"/>
    <col min="6154" max="6155" width="10.42578125" style="278" customWidth="1"/>
    <col min="6156" max="6156" width="7.5703125" style="278" customWidth="1"/>
    <col min="6157" max="6157" width="8.85546875" style="278" customWidth="1"/>
    <col min="6158" max="6158" width="34.5703125" style="278" customWidth="1"/>
    <col min="6159" max="6400" width="8.7109375" style="278"/>
    <col min="6401" max="6401" width="13.140625" style="278" customWidth="1"/>
    <col min="6402" max="6403" width="33.5703125" style="278" customWidth="1"/>
    <col min="6404" max="6404" width="13.42578125" style="278" bestFit="1" customWidth="1"/>
    <col min="6405" max="6408" width="10.42578125" style="278" customWidth="1"/>
    <col min="6409" max="6409" width="8.42578125" style="278" customWidth="1"/>
    <col min="6410" max="6411" width="10.42578125" style="278" customWidth="1"/>
    <col min="6412" max="6412" width="7.5703125" style="278" customWidth="1"/>
    <col min="6413" max="6413" width="8.85546875" style="278" customWidth="1"/>
    <col min="6414" max="6414" width="34.5703125" style="278" customWidth="1"/>
    <col min="6415" max="6656" width="8.7109375" style="278"/>
    <col min="6657" max="6657" width="13.140625" style="278" customWidth="1"/>
    <col min="6658" max="6659" width="33.5703125" style="278" customWidth="1"/>
    <col min="6660" max="6660" width="13.42578125" style="278" bestFit="1" customWidth="1"/>
    <col min="6661" max="6664" width="10.42578125" style="278" customWidth="1"/>
    <col min="6665" max="6665" width="8.42578125" style="278" customWidth="1"/>
    <col min="6666" max="6667" width="10.42578125" style="278" customWidth="1"/>
    <col min="6668" max="6668" width="7.5703125" style="278" customWidth="1"/>
    <col min="6669" max="6669" width="8.85546875" style="278" customWidth="1"/>
    <col min="6670" max="6670" width="34.5703125" style="278" customWidth="1"/>
    <col min="6671" max="6912" width="8.7109375" style="278"/>
    <col min="6913" max="6913" width="13.140625" style="278" customWidth="1"/>
    <col min="6914" max="6915" width="33.5703125" style="278" customWidth="1"/>
    <col min="6916" max="6916" width="13.42578125" style="278" bestFit="1" customWidth="1"/>
    <col min="6917" max="6920" width="10.42578125" style="278" customWidth="1"/>
    <col min="6921" max="6921" width="8.42578125" style="278" customWidth="1"/>
    <col min="6922" max="6923" width="10.42578125" style="278" customWidth="1"/>
    <col min="6924" max="6924" width="7.5703125" style="278" customWidth="1"/>
    <col min="6925" max="6925" width="8.85546875" style="278" customWidth="1"/>
    <col min="6926" max="6926" width="34.5703125" style="278" customWidth="1"/>
    <col min="6927" max="7168" width="8.7109375" style="278"/>
    <col min="7169" max="7169" width="13.140625" style="278" customWidth="1"/>
    <col min="7170" max="7171" width="33.5703125" style="278" customWidth="1"/>
    <col min="7172" max="7172" width="13.42578125" style="278" bestFit="1" customWidth="1"/>
    <col min="7173" max="7176" width="10.42578125" style="278" customWidth="1"/>
    <col min="7177" max="7177" width="8.42578125" style="278" customWidth="1"/>
    <col min="7178" max="7179" width="10.42578125" style="278" customWidth="1"/>
    <col min="7180" max="7180" width="7.5703125" style="278" customWidth="1"/>
    <col min="7181" max="7181" width="8.85546875" style="278" customWidth="1"/>
    <col min="7182" max="7182" width="34.5703125" style="278" customWidth="1"/>
    <col min="7183" max="7424" width="8.7109375" style="278"/>
    <col min="7425" max="7425" width="13.140625" style="278" customWidth="1"/>
    <col min="7426" max="7427" width="33.5703125" style="278" customWidth="1"/>
    <col min="7428" max="7428" width="13.42578125" style="278" bestFit="1" customWidth="1"/>
    <col min="7429" max="7432" width="10.42578125" style="278" customWidth="1"/>
    <col min="7433" max="7433" width="8.42578125" style="278" customWidth="1"/>
    <col min="7434" max="7435" width="10.42578125" style="278" customWidth="1"/>
    <col min="7436" max="7436" width="7.5703125" style="278" customWidth="1"/>
    <col min="7437" max="7437" width="8.85546875" style="278" customWidth="1"/>
    <col min="7438" max="7438" width="34.5703125" style="278" customWidth="1"/>
    <col min="7439" max="7680" width="8.7109375" style="278"/>
    <col min="7681" max="7681" width="13.140625" style="278" customWidth="1"/>
    <col min="7682" max="7683" width="33.5703125" style="278" customWidth="1"/>
    <col min="7684" max="7684" width="13.42578125" style="278" bestFit="1" customWidth="1"/>
    <col min="7685" max="7688" width="10.42578125" style="278" customWidth="1"/>
    <col min="7689" max="7689" width="8.42578125" style="278" customWidth="1"/>
    <col min="7690" max="7691" width="10.42578125" style="278" customWidth="1"/>
    <col min="7692" max="7692" width="7.5703125" style="278" customWidth="1"/>
    <col min="7693" max="7693" width="8.85546875" style="278" customWidth="1"/>
    <col min="7694" max="7694" width="34.5703125" style="278" customWidth="1"/>
    <col min="7695" max="7936" width="8.7109375" style="278"/>
    <col min="7937" max="7937" width="13.140625" style="278" customWidth="1"/>
    <col min="7938" max="7939" width="33.5703125" style="278" customWidth="1"/>
    <col min="7940" max="7940" width="13.42578125" style="278" bestFit="1" customWidth="1"/>
    <col min="7941" max="7944" width="10.42578125" style="278" customWidth="1"/>
    <col min="7945" max="7945" width="8.42578125" style="278" customWidth="1"/>
    <col min="7946" max="7947" width="10.42578125" style="278" customWidth="1"/>
    <col min="7948" max="7948" width="7.5703125" style="278" customWidth="1"/>
    <col min="7949" max="7949" width="8.85546875" style="278" customWidth="1"/>
    <col min="7950" max="7950" width="34.5703125" style="278" customWidth="1"/>
    <col min="7951" max="8192" width="8.7109375" style="278"/>
    <col min="8193" max="8193" width="13.140625" style="278" customWidth="1"/>
    <col min="8194" max="8195" width="33.5703125" style="278" customWidth="1"/>
    <col min="8196" max="8196" width="13.42578125" style="278" bestFit="1" customWidth="1"/>
    <col min="8197" max="8200" width="10.42578125" style="278" customWidth="1"/>
    <col min="8201" max="8201" width="8.42578125" style="278" customWidth="1"/>
    <col min="8202" max="8203" width="10.42578125" style="278" customWidth="1"/>
    <col min="8204" max="8204" width="7.5703125" style="278" customWidth="1"/>
    <col min="8205" max="8205" width="8.85546875" style="278" customWidth="1"/>
    <col min="8206" max="8206" width="34.5703125" style="278" customWidth="1"/>
    <col min="8207" max="8448" width="8.7109375" style="278"/>
    <col min="8449" max="8449" width="13.140625" style="278" customWidth="1"/>
    <col min="8450" max="8451" width="33.5703125" style="278" customWidth="1"/>
    <col min="8452" max="8452" width="13.42578125" style="278" bestFit="1" customWidth="1"/>
    <col min="8453" max="8456" width="10.42578125" style="278" customWidth="1"/>
    <col min="8457" max="8457" width="8.42578125" style="278" customWidth="1"/>
    <col min="8458" max="8459" width="10.42578125" style="278" customWidth="1"/>
    <col min="8460" max="8460" width="7.5703125" style="278" customWidth="1"/>
    <col min="8461" max="8461" width="8.85546875" style="278" customWidth="1"/>
    <col min="8462" max="8462" width="34.5703125" style="278" customWidth="1"/>
    <col min="8463" max="8704" width="8.7109375" style="278"/>
    <col min="8705" max="8705" width="13.140625" style="278" customWidth="1"/>
    <col min="8706" max="8707" width="33.5703125" style="278" customWidth="1"/>
    <col min="8708" max="8708" width="13.42578125" style="278" bestFit="1" customWidth="1"/>
    <col min="8709" max="8712" width="10.42578125" style="278" customWidth="1"/>
    <col min="8713" max="8713" width="8.42578125" style="278" customWidth="1"/>
    <col min="8714" max="8715" width="10.42578125" style="278" customWidth="1"/>
    <col min="8716" max="8716" width="7.5703125" style="278" customWidth="1"/>
    <col min="8717" max="8717" width="8.85546875" style="278" customWidth="1"/>
    <col min="8718" max="8718" width="34.5703125" style="278" customWidth="1"/>
    <col min="8719" max="8960" width="8.7109375" style="278"/>
    <col min="8961" max="8961" width="13.140625" style="278" customWidth="1"/>
    <col min="8962" max="8963" width="33.5703125" style="278" customWidth="1"/>
    <col min="8964" max="8964" width="13.42578125" style="278" bestFit="1" customWidth="1"/>
    <col min="8965" max="8968" width="10.42578125" style="278" customWidth="1"/>
    <col min="8969" max="8969" width="8.42578125" style="278" customWidth="1"/>
    <col min="8970" max="8971" width="10.42578125" style="278" customWidth="1"/>
    <col min="8972" max="8972" width="7.5703125" style="278" customWidth="1"/>
    <col min="8973" max="8973" width="8.85546875" style="278" customWidth="1"/>
    <col min="8974" max="8974" width="34.5703125" style="278" customWidth="1"/>
    <col min="8975" max="9216" width="8.7109375" style="278"/>
    <col min="9217" max="9217" width="13.140625" style="278" customWidth="1"/>
    <col min="9218" max="9219" width="33.5703125" style="278" customWidth="1"/>
    <col min="9220" max="9220" width="13.42578125" style="278" bestFit="1" customWidth="1"/>
    <col min="9221" max="9224" width="10.42578125" style="278" customWidth="1"/>
    <col min="9225" max="9225" width="8.42578125" style="278" customWidth="1"/>
    <col min="9226" max="9227" width="10.42578125" style="278" customWidth="1"/>
    <col min="9228" max="9228" width="7.5703125" style="278" customWidth="1"/>
    <col min="9229" max="9229" width="8.85546875" style="278" customWidth="1"/>
    <col min="9230" max="9230" width="34.5703125" style="278" customWidth="1"/>
    <col min="9231" max="9472" width="8.7109375" style="278"/>
    <col min="9473" max="9473" width="13.140625" style="278" customWidth="1"/>
    <col min="9474" max="9475" width="33.5703125" style="278" customWidth="1"/>
    <col min="9476" max="9476" width="13.42578125" style="278" bestFit="1" customWidth="1"/>
    <col min="9477" max="9480" width="10.42578125" style="278" customWidth="1"/>
    <col min="9481" max="9481" width="8.42578125" style="278" customWidth="1"/>
    <col min="9482" max="9483" width="10.42578125" style="278" customWidth="1"/>
    <col min="9484" max="9484" width="7.5703125" style="278" customWidth="1"/>
    <col min="9485" max="9485" width="8.85546875" style="278" customWidth="1"/>
    <col min="9486" max="9486" width="34.5703125" style="278" customWidth="1"/>
    <col min="9487" max="9728" width="8.7109375" style="278"/>
    <col min="9729" max="9729" width="13.140625" style="278" customWidth="1"/>
    <col min="9730" max="9731" width="33.5703125" style="278" customWidth="1"/>
    <col min="9732" max="9732" width="13.42578125" style="278" bestFit="1" customWidth="1"/>
    <col min="9733" max="9736" width="10.42578125" style="278" customWidth="1"/>
    <col min="9737" max="9737" width="8.42578125" style="278" customWidth="1"/>
    <col min="9738" max="9739" width="10.42578125" style="278" customWidth="1"/>
    <col min="9740" max="9740" width="7.5703125" style="278" customWidth="1"/>
    <col min="9741" max="9741" width="8.85546875" style="278" customWidth="1"/>
    <col min="9742" max="9742" width="34.5703125" style="278" customWidth="1"/>
    <col min="9743" max="9984" width="8.7109375" style="278"/>
    <col min="9985" max="9985" width="13.140625" style="278" customWidth="1"/>
    <col min="9986" max="9987" width="33.5703125" style="278" customWidth="1"/>
    <col min="9988" max="9988" width="13.42578125" style="278" bestFit="1" customWidth="1"/>
    <col min="9989" max="9992" width="10.42578125" style="278" customWidth="1"/>
    <col min="9993" max="9993" width="8.42578125" style="278" customWidth="1"/>
    <col min="9994" max="9995" width="10.42578125" style="278" customWidth="1"/>
    <col min="9996" max="9996" width="7.5703125" style="278" customWidth="1"/>
    <col min="9997" max="9997" width="8.85546875" style="278" customWidth="1"/>
    <col min="9998" max="9998" width="34.5703125" style="278" customWidth="1"/>
    <col min="9999" max="10240" width="8.7109375" style="278"/>
    <col min="10241" max="10241" width="13.140625" style="278" customWidth="1"/>
    <col min="10242" max="10243" width="33.5703125" style="278" customWidth="1"/>
    <col min="10244" max="10244" width="13.42578125" style="278" bestFit="1" customWidth="1"/>
    <col min="10245" max="10248" width="10.42578125" style="278" customWidth="1"/>
    <col min="10249" max="10249" width="8.42578125" style="278" customWidth="1"/>
    <col min="10250" max="10251" width="10.42578125" style="278" customWidth="1"/>
    <col min="10252" max="10252" width="7.5703125" style="278" customWidth="1"/>
    <col min="10253" max="10253" width="8.85546875" style="278" customWidth="1"/>
    <col min="10254" max="10254" width="34.5703125" style="278" customWidth="1"/>
    <col min="10255" max="10496" width="8.7109375" style="278"/>
    <col min="10497" max="10497" width="13.140625" style="278" customWidth="1"/>
    <col min="10498" max="10499" width="33.5703125" style="278" customWidth="1"/>
    <col min="10500" max="10500" width="13.42578125" style="278" bestFit="1" customWidth="1"/>
    <col min="10501" max="10504" width="10.42578125" style="278" customWidth="1"/>
    <col min="10505" max="10505" width="8.42578125" style="278" customWidth="1"/>
    <col min="10506" max="10507" width="10.42578125" style="278" customWidth="1"/>
    <col min="10508" max="10508" width="7.5703125" style="278" customWidth="1"/>
    <col min="10509" max="10509" width="8.85546875" style="278" customWidth="1"/>
    <col min="10510" max="10510" width="34.5703125" style="278" customWidth="1"/>
    <col min="10511" max="10752" width="8.7109375" style="278"/>
    <col min="10753" max="10753" width="13.140625" style="278" customWidth="1"/>
    <col min="10754" max="10755" width="33.5703125" style="278" customWidth="1"/>
    <col min="10756" max="10756" width="13.42578125" style="278" bestFit="1" customWidth="1"/>
    <col min="10757" max="10760" width="10.42578125" style="278" customWidth="1"/>
    <col min="10761" max="10761" width="8.42578125" style="278" customWidth="1"/>
    <col min="10762" max="10763" width="10.42578125" style="278" customWidth="1"/>
    <col min="10764" max="10764" width="7.5703125" style="278" customWidth="1"/>
    <col min="10765" max="10765" width="8.85546875" style="278" customWidth="1"/>
    <col min="10766" max="10766" width="34.5703125" style="278" customWidth="1"/>
    <col min="10767" max="11008" width="8.7109375" style="278"/>
    <col min="11009" max="11009" width="13.140625" style="278" customWidth="1"/>
    <col min="11010" max="11011" width="33.5703125" style="278" customWidth="1"/>
    <col min="11012" max="11012" width="13.42578125" style="278" bestFit="1" customWidth="1"/>
    <col min="11013" max="11016" width="10.42578125" style="278" customWidth="1"/>
    <col min="11017" max="11017" width="8.42578125" style="278" customWidth="1"/>
    <col min="11018" max="11019" width="10.42578125" style="278" customWidth="1"/>
    <col min="11020" max="11020" width="7.5703125" style="278" customWidth="1"/>
    <col min="11021" max="11021" width="8.85546875" style="278" customWidth="1"/>
    <col min="11022" max="11022" width="34.5703125" style="278" customWidth="1"/>
    <col min="11023" max="11264" width="8.7109375" style="278"/>
    <col min="11265" max="11265" width="13.140625" style="278" customWidth="1"/>
    <col min="11266" max="11267" width="33.5703125" style="278" customWidth="1"/>
    <col min="11268" max="11268" width="13.42578125" style="278" bestFit="1" customWidth="1"/>
    <col min="11269" max="11272" width="10.42578125" style="278" customWidth="1"/>
    <col min="11273" max="11273" width="8.42578125" style="278" customWidth="1"/>
    <col min="11274" max="11275" width="10.42578125" style="278" customWidth="1"/>
    <col min="11276" max="11276" width="7.5703125" style="278" customWidth="1"/>
    <col min="11277" max="11277" width="8.85546875" style="278" customWidth="1"/>
    <col min="11278" max="11278" width="34.5703125" style="278" customWidth="1"/>
    <col min="11279" max="11520" width="8.7109375" style="278"/>
    <col min="11521" max="11521" width="13.140625" style="278" customWidth="1"/>
    <col min="11522" max="11523" width="33.5703125" style="278" customWidth="1"/>
    <col min="11524" max="11524" width="13.42578125" style="278" bestFit="1" customWidth="1"/>
    <col min="11525" max="11528" width="10.42578125" style="278" customWidth="1"/>
    <col min="11529" max="11529" width="8.42578125" style="278" customWidth="1"/>
    <col min="11530" max="11531" width="10.42578125" style="278" customWidth="1"/>
    <col min="11532" max="11532" width="7.5703125" style="278" customWidth="1"/>
    <col min="11533" max="11533" width="8.85546875" style="278" customWidth="1"/>
    <col min="11534" max="11534" width="34.5703125" style="278" customWidth="1"/>
    <col min="11535" max="11776" width="8.7109375" style="278"/>
    <col min="11777" max="11777" width="13.140625" style="278" customWidth="1"/>
    <col min="11778" max="11779" width="33.5703125" style="278" customWidth="1"/>
    <col min="11780" max="11780" width="13.42578125" style="278" bestFit="1" customWidth="1"/>
    <col min="11781" max="11784" width="10.42578125" style="278" customWidth="1"/>
    <col min="11785" max="11785" width="8.42578125" style="278" customWidth="1"/>
    <col min="11786" max="11787" width="10.42578125" style="278" customWidth="1"/>
    <col min="11788" max="11788" width="7.5703125" style="278" customWidth="1"/>
    <col min="11789" max="11789" width="8.85546875" style="278" customWidth="1"/>
    <col min="11790" max="11790" width="34.5703125" style="278" customWidth="1"/>
    <col min="11791" max="12032" width="8.7109375" style="278"/>
    <col min="12033" max="12033" width="13.140625" style="278" customWidth="1"/>
    <col min="12034" max="12035" width="33.5703125" style="278" customWidth="1"/>
    <col min="12036" max="12036" width="13.42578125" style="278" bestFit="1" customWidth="1"/>
    <col min="12037" max="12040" width="10.42578125" style="278" customWidth="1"/>
    <col min="12041" max="12041" width="8.42578125" style="278" customWidth="1"/>
    <col min="12042" max="12043" width="10.42578125" style="278" customWidth="1"/>
    <col min="12044" max="12044" width="7.5703125" style="278" customWidth="1"/>
    <col min="12045" max="12045" width="8.85546875" style="278" customWidth="1"/>
    <col min="12046" max="12046" width="34.5703125" style="278" customWidth="1"/>
    <col min="12047" max="12288" width="8.7109375" style="278"/>
    <col min="12289" max="12289" width="13.140625" style="278" customWidth="1"/>
    <col min="12290" max="12291" width="33.5703125" style="278" customWidth="1"/>
    <col min="12292" max="12292" width="13.42578125" style="278" bestFit="1" customWidth="1"/>
    <col min="12293" max="12296" width="10.42578125" style="278" customWidth="1"/>
    <col min="12297" max="12297" width="8.42578125" style="278" customWidth="1"/>
    <col min="12298" max="12299" width="10.42578125" style="278" customWidth="1"/>
    <col min="12300" max="12300" width="7.5703125" style="278" customWidth="1"/>
    <col min="12301" max="12301" width="8.85546875" style="278" customWidth="1"/>
    <col min="12302" max="12302" width="34.5703125" style="278" customWidth="1"/>
    <col min="12303" max="12544" width="8.7109375" style="278"/>
    <col min="12545" max="12545" width="13.140625" style="278" customWidth="1"/>
    <col min="12546" max="12547" width="33.5703125" style="278" customWidth="1"/>
    <col min="12548" max="12548" width="13.42578125" style="278" bestFit="1" customWidth="1"/>
    <col min="12549" max="12552" width="10.42578125" style="278" customWidth="1"/>
    <col min="12553" max="12553" width="8.42578125" style="278" customWidth="1"/>
    <col min="12554" max="12555" width="10.42578125" style="278" customWidth="1"/>
    <col min="12556" max="12556" width="7.5703125" style="278" customWidth="1"/>
    <col min="12557" max="12557" width="8.85546875" style="278" customWidth="1"/>
    <col min="12558" max="12558" width="34.5703125" style="278" customWidth="1"/>
    <col min="12559" max="12800" width="8.7109375" style="278"/>
    <col min="12801" max="12801" width="13.140625" style="278" customWidth="1"/>
    <col min="12802" max="12803" width="33.5703125" style="278" customWidth="1"/>
    <col min="12804" max="12804" width="13.42578125" style="278" bestFit="1" customWidth="1"/>
    <col min="12805" max="12808" width="10.42578125" style="278" customWidth="1"/>
    <col min="12809" max="12809" width="8.42578125" style="278" customWidth="1"/>
    <col min="12810" max="12811" width="10.42578125" style="278" customWidth="1"/>
    <col min="12812" max="12812" width="7.5703125" style="278" customWidth="1"/>
    <col min="12813" max="12813" width="8.85546875" style="278" customWidth="1"/>
    <col min="12814" max="12814" width="34.5703125" style="278" customWidth="1"/>
    <col min="12815" max="13056" width="8.7109375" style="278"/>
    <col min="13057" max="13057" width="13.140625" style="278" customWidth="1"/>
    <col min="13058" max="13059" width="33.5703125" style="278" customWidth="1"/>
    <col min="13060" max="13060" width="13.42578125" style="278" bestFit="1" customWidth="1"/>
    <col min="13061" max="13064" width="10.42578125" style="278" customWidth="1"/>
    <col min="13065" max="13065" width="8.42578125" style="278" customWidth="1"/>
    <col min="13066" max="13067" width="10.42578125" style="278" customWidth="1"/>
    <col min="13068" max="13068" width="7.5703125" style="278" customWidth="1"/>
    <col min="13069" max="13069" width="8.85546875" style="278" customWidth="1"/>
    <col min="13070" max="13070" width="34.5703125" style="278" customWidth="1"/>
    <col min="13071" max="13312" width="8.7109375" style="278"/>
    <col min="13313" max="13313" width="13.140625" style="278" customWidth="1"/>
    <col min="13314" max="13315" width="33.5703125" style="278" customWidth="1"/>
    <col min="13316" max="13316" width="13.42578125" style="278" bestFit="1" customWidth="1"/>
    <col min="13317" max="13320" width="10.42578125" style="278" customWidth="1"/>
    <col min="13321" max="13321" width="8.42578125" style="278" customWidth="1"/>
    <col min="13322" max="13323" width="10.42578125" style="278" customWidth="1"/>
    <col min="13324" max="13324" width="7.5703125" style="278" customWidth="1"/>
    <col min="13325" max="13325" width="8.85546875" style="278" customWidth="1"/>
    <col min="13326" max="13326" width="34.5703125" style="278" customWidth="1"/>
    <col min="13327" max="13568" width="8.7109375" style="278"/>
    <col min="13569" max="13569" width="13.140625" style="278" customWidth="1"/>
    <col min="13570" max="13571" width="33.5703125" style="278" customWidth="1"/>
    <col min="13572" max="13572" width="13.42578125" style="278" bestFit="1" customWidth="1"/>
    <col min="13573" max="13576" width="10.42578125" style="278" customWidth="1"/>
    <col min="13577" max="13577" width="8.42578125" style="278" customWidth="1"/>
    <col min="13578" max="13579" width="10.42578125" style="278" customWidth="1"/>
    <col min="13580" max="13580" width="7.5703125" style="278" customWidth="1"/>
    <col min="13581" max="13581" width="8.85546875" style="278" customWidth="1"/>
    <col min="13582" max="13582" width="34.5703125" style="278" customWidth="1"/>
    <col min="13583" max="13824" width="8.7109375" style="278"/>
    <col min="13825" max="13825" width="13.140625" style="278" customWidth="1"/>
    <col min="13826" max="13827" width="33.5703125" style="278" customWidth="1"/>
    <col min="13828" max="13828" width="13.42578125" style="278" bestFit="1" customWidth="1"/>
    <col min="13829" max="13832" width="10.42578125" style="278" customWidth="1"/>
    <col min="13833" max="13833" width="8.42578125" style="278" customWidth="1"/>
    <col min="13834" max="13835" width="10.42578125" style="278" customWidth="1"/>
    <col min="13836" max="13836" width="7.5703125" style="278" customWidth="1"/>
    <col min="13837" max="13837" width="8.85546875" style="278" customWidth="1"/>
    <col min="13838" max="13838" width="34.5703125" style="278" customWidth="1"/>
    <col min="13839" max="14080" width="8.7109375" style="278"/>
    <col min="14081" max="14081" width="13.140625" style="278" customWidth="1"/>
    <col min="14082" max="14083" width="33.5703125" style="278" customWidth="1"/>
    <col min="14084" max="14084" width="13.42578125" style="278" bestFit="1" customWidth="1"/>
    <col min="14085" max="14088" width="10.42578125" style="278" customWidth="1"/>
    <col min="14089" max="14089" width="8.42578125" style="278" customWidth="1"/>
    <col min="14090" max="14091" width="10.42578125" style="278" customWidth="1"/>
    <col min="14092" max="14092" width="7.5703125" style="278" customWidth="1"/>
    <col min="14093" max="14093" width="8.85546875" style="278" customWidth="1"/>
    <col min="14094" max="14094" width="34.5703125" style="278" customWidth="1"/>
    <col min="14095" max="14336" width="8.7109375" style="278"/>
    <col min="14337" max="14337" width="13.140625" style="278" customWidth="1"/>
    <col min="14338" max="14339" width="33.5703125" style="278" customWidth="1"/>
    <col min="14340" max="14340" width="13.42578125" style="278" bestFit="1" customWidth="1"/>
    <col min="14341" max="14344" width="10.42578125" style="278" customWidth="1"/>
    <col min="14345" max="14345" width="8.42578125" style="278" customWidth="1"/>
    <col min="14346" max="14347" width="10.42578125" style="278" customWidth="1"/>
    <col min="14348" max="14348" width="7.5703125" style="278" customWidth="1"/>
    <col min="14349" max="14349" width="8.85546875" style="278" customWidth="1"/>
    <col min="14350" max="14350" width="34.5703125" style="278" customWidth="1"/>
    <col min="14351" max="14592" width="8.7109375" style="278"/>
    <col min="14593" max="14593" width="13.140625" style="278" customWidth="1"/>
    <col min="14594" max="14595" width="33.5703125" style="278" customWidth="1"/>
    <col min="14596" max="14596" width="13.42578125" style="278" bestFit="1" customWidth="1"/>
    <col min="14597" max="14600" width="10.42578125" style="278" customWidth="1"/>
    <col min="14601" max="14601" width="8.42578125" style="278" customWidth="1"/>
    <col min="14602" max="14603" width="10.42578125" style="278" customWidth="1"/>
    <col min="14604" max="14604" width="7.5703125" style="278" customWidth="1"/>
    <col min="14605" max="14605" width="8.85546875" style="278" customWidth="1"/>
    <col min="14606" max="14606" width="34.5703125" style="278" customWidth="1"/>
    <col min="14607" max="14848" width="8.7109375" style="278"/>
    <col min="14849" max="14849" width="13.140625" style="278" customWidth="1"/>
    <col min="14850" max="14851" width="33.5703125" style="278" customWidth="1"/>
    <col min="14852" max="14852" width="13.42578125" style="278" bestFit="1" customWidth="1"/>
    <col min="14853" max="14856" width="10.42578125" style="278" customWidth="1"/>
    <col min="14857" max="14857" width="8.42578125" style="278" customWidth="1"/>
    <col min="14858" max="14859" width="10.42578125" style="278" customWidth="1"/>
    <col min="14860" max="14860" width="7.5703125" style="278" customWidth="1"/>
    <col min="14861" max="14861" width="8.85546875" style="278" customWidth="1"/>
    <col min="14862" max="14862" width="34.5703125" style="278" customWidth="1"/>
    <col min="14863" max="15104" width="8.7109375" style="278"/>
    <col min="15105" max="15105" width="13.140625" style="278" customWidth="1"/>
    <col min="15106" max="15107" width="33.5703125" style="278" customWidth="1"/>
    <col min="15108" max="15108" width="13.42578125" style="278" bestFit="1" customWidth="1"/>
    <col min="15109" max="15112" width="10.42578125" style="278" customWidth="1"/>
    <col min="15113" max="15113" width="8.42578125" style="278" customWidth="1"/>
    <col min="15114" max="15115" width="10.42578125" style="278" customWidth="1"/>
    <col min="15116" max="15116" width="7.5703125" style="278" customWidth="1"/>
    <col min="15117" max="15117" width="8.85546875" style="278" customWidth="1"/>
    <col min="15118" max="15118" width="34.5703125" style="278" customWidth="1"/>
    <col min="15119" max="15360" width="8.7109375" style="278"/>
    <col min="15361" max="15361" width="13.140625" style="278" customWidth="1"/>
    <col min="15362" max="15363" width="33.5703125" style="278" customWidth="1"/>
    <col min="15364" max="15364" width="13.42578125" style="278" bestFit="1" customWidth="1"/>
    <col min="15365" max="15368" width="10.42578125" style="278" customWidth="1"/>
    <col min="15369" max="15369" width="8.42578125" style="278" customWidth="1"/>
    <col min="15370" max="15371" width="10.42578125" style="278" customWidth="1"/>
    <col min="15372" max="15372" width="7.5703125" style="278" customWidth="1"/>
    <col min="15373" max="15373" width="8.85546875" style="278" customWidth="1"/>
    <col min="15374" max="15374" width="34.5703125" style="278" customWidth="1"/>
    <col min="15375" max="15616" width="8.7109375" style="278"/>
    <col min="15617" max="15617" width="13.140625" style="278" customWidth="1"/>
    <col min="15618" max="15619" width="33.5703125" style="278" customWidth="1"/>
    <col min="15620" max="15620" width="13.42578125" style="278" bestFit="1" customWidth="1"/>
    <col min="15621" max="15624" width="10.42578125" style="278" customWidth="1"/>
    <col min="15625" max="15625" width="8.42578125" style="278" customWidth="1"/>
    <col min="15626" max="15627" width="10.42578125" style="278" customWidth="1"/>
    <col min="15628" max="15628" width="7.5703125" style="278" customWidth="1"/>
    <col min="15629" max="15629" width="8.85546875" style="278" customWidth="1"/>
    <col min="15630" max="15630" width="34.5703125" style="278" customWidth="1"/>
    <col min="15631" max="15872" width="8.7109375" style="278"/>
    <col min="15873" max="15873" width="13.140625" style="278" customWidth="1"/>
    <col min="15874" max="15875" width="33.5703125" style="278" customWidth="1"/>
    <col min="15876" max="15876" width="13.42578125" style="278" bestFit="1" customWidth="1"/>
    <col min="15877" max="15880" width="10.42578125" style="278" customWidth="1"/>
    <col min="15881" max="15881" width="8.42578125" style="278" customWidth="1"/>
    <col min="15882" max="15883" width="10.42578125" style="278" customWidth="1"/>
    <col min="15884" max="15884" width="7.5703125" style="278" customWidth="1"/>
    <col min="15885" max="15885" width="8.85546875" style="278" customWidth="1"/>
    <col min="15886" max="15886" width="34.5703125" style="278" customWidth="1"/>
    <col min="15887" max="16128" width="8.7109375" style="278"/>
    <col min="16129" max="16129" width="13.140625" style="278" customWidth="1"/>
    <col min="16130" max="16131" width="33.5703125" style="278" customWidth="1"/>
    <col min="16132" max="16132" width="13.42578125" style="278" bestFit="1" customWidth="1"/>
    <col min="16133" max="16136" width="10.42578125" style="278" customWidth="1"/>
    <col min="16137" max="16137" width="8.42578125" style="278" customWidth="1"/>
    <col min="16138" max="16139" width="10.42578125" style="278" customWidth="1"/>
    <col min="16140" max="16140" width="7.5703125" style="278" customWidth="1"/>
    <col min="16141" max="16141" width="8.85546875" style="278" customWidth="1"/>
    <col min="16142" max="16142" width="34.5703125" style="278" customWidth="1"/>
    <col min="16143" max="16384" width="8.7109375" style="278"/>
  </cols>
  <sheetData>
    <row r="1" spans="1:14" ht="31.5" customHeight="1">
      <c r="A1" s="499" t="s">
        <v>341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</row>
    <row r="2" spans="1:14">
      <c r="A2" s="278" t="s">
        <v>314</v>
      </c>
      <c r="B2" s="279" t="str">
        <f>'[2]STYLE INFORMATION'!B2</f>
        <v>SP0455</v>
      </c>
      <c r="C2" s="279"/>
      <c r="D2" s="278" t="s">
        <v>315</v>
      </c>
      <c r="E2" s="280" t="str">
        <f>'[2]STYLE INFORMATION'!D2</f>
        <v xml:space="preserve">AW24 </v>
      </c>
      <c r="F2" s="280"/>
      <c r="G2" s="280"/>
      <c r="H2" s="279"/>
      <c r="I2" s="279"/>
      <c r="J2" s="279"/>
      <c r="K2" s="279"/>
      <c r="L2" s="279"/>
      <c r="M2" s="279"/>
      <c r="N2" s="279" t="s">
        <v>316</v>
      </c>
    </row>
    <row r="3" spans="1:14">
      <c r="A3" s="278" t="s">
        <v>317</v>
      </c>
      <c r="B3" s="279" t="str">
        <f>'[2]STYLE INFORMATION'!B3</f>
        <v>Otago</v>
      </c>
      <c r="C3" s="279"/>
      <c r="D3" s="278" t="s">
        <v>318</v>
      </c>
      <c r="E3" s="281" t="str">
        <f>'[2]STYLE INFORMATION'!D3</f>
        <v>LW 14/12/23</v>
      </c>
      <c r="F3" s="281"/>
      <c r="G3" s="281"/>
      <c r="H3" s="279"/>
      <c r="I3" s="279"/>
      <c r="J3" s="279"/>
      <c r="K3" s="279"/>
      <c r="L3" s="279"/>
      <c r="M3" s="279"/>
      <c r="N3" s="283"/>
    </row>
    <row r="4" spans="1:14">
      <c r="A4" s="278" t="s">
        <v>319</v>
      </c>
      <c r="B4" s="280" t="str">
        <f>'[2]STYLE INFORMATION'!B4</f>
        <v>SP0455</v>
      </c>
      <c r="C4" s="280"/>
      <c r="D4" s="278" t="s">
        <v>320</v>
      </c>
      <c r="E4" s="281" t="str">
        <f>'[2]STYLE INFORMATION'!D4</f>
        <v>22nd May 2024- TBC</v>
      </c>
      <c r="F4" s="281"/>
      <c r="G4" s="281"/>
      <c r="H4" s="279"/>
      <c r="I4" s="279"/>
      <c r="J4" s="279"/>
      <c r="K4" s="279"/>
      <c r="L4" s="279"/>
      <c r="M4" s="279"/>
      <c r="N4" s="325"/>
    </row>
    <row r="5" spans="1:14">
      <c r="A5" s="278" t="s">
        <v>321</v>
      </c>
      <c r="B5" s="279" t="str">
        <f>'[2]STYLE INFORMATION'!B5</f>
        <v>NEW</v>
      </c>
      <c r="C5" s="279"/>
      <c r="D5" s="278" t="s">
        <v>322</v>
      </c>
      <c r="E5" s="281" t="str">
        <f>'[2]STYLE INFORMATION'!D5</f>
        <v>TBC</v>
      </c>
      <c r="F5" s="281"/>
      <c r="G5" s="281"/>
      <c r="H5" s="279"/>
      <c r="I5" s="279"/>
      <c r="J5" s="279"/>
      <c r="K5" s="279"/>
      <c r="L5" s="279"/>
      <c r="M5" s="279"/>
    </row>
    <row r="6" spans="1:14">
      <c r="A6" s="278" t="s">
        <v>323</v>
      </c>
      <c r="B6" s="279" t="str">
        <f>'[2]STYLE INFORMATION'!B6</f>
        <v xml:space="preserve">Rugby Collar Fleece </v>
      </c>
      <c r="C6" s="279"/>
      <c r="D6" s="278" t="s">
        <v>324</v>
      </c>
      <c r="E6" s="281" t="str">
        <f>'[2]STYLE INFORMATION'!D6</f>
        <v>Un- Available (Vietnam)</v>
      </c>
      <c r="F6" s="281"/>
      <c r="G6" s="281"/>
      <c r="H6" s="279"/>
      <c r="I6" s="279"/>
      <c r="J6" s="279"/>
      <c r="K6" s="279"/>
      <c r="L6" s="279"/>
      <c r="M6" s="279"/>
    </row>
    <row r="7" spans="1:14">
      <c r="A7" s="278" t="s">
        <v>325</v>
      </c>
      <c r="B7" s="279" t="str">
        <f>'[2]STYLE INFORMATION'!B7</f>
        <v>S - 3XL</v>
      </c>
      <c r="C7" s="279"/>
      <c r="D7" s="278" t="s">
        <v>326</v>
      </c>
      <c r="E7" s="281" t="str">
        <f>'[2]STYLE INFORMATION'!D7</f>
        <v>Item No: VTK5882-1B. Content: 85% Cotton (Non China Cotton) 15% Polyester, brushed fleece back, 350gsm AW, Enzyme wash - approved 29/12/23</v>
      </c>
      <c r="F7" s="281"/>
      <c r="G7" s="281"/>
      <c r="H7" s="279"/>
      <c r="I7" s="279"/>
      <c r="J7" s="279"/>
      <c r="K7" s="279"/>
      <c r="L7" s="279"/>
      <c r="M7" s="279"/>
    </row>
    <row r="8" spans="1:14">
      <c r="A8" s="278" t="s">
        <v>327</v>
      </c>
      <c r="B8" s="279" t="str">
        <f>'[2]STYLE INFORMATION'!B8</f>
        <v>M</v>
      </c>
      <c r="C8" s="279"/>
      <c r="D8" s="285" t="s">
        <v>328</v>
      </c>
      <c r="E8" s="280" t="str">
        <f>'[2]STYLE INFORMATION'!D8</f>
        <v>100% Cotton twill (slighty brushed) - 128x60 20s x 16s, as per sample  TBC</v>
      </c>
      <c r="F8" s="280"/>
      <c r="G8" s="280"/>
      <c r="H8" s="279"/>
      <c r="I8" s="279"/>
      <c r="J8" s="279"/>
      <c r="K8" s="279"/>
      <c r="L8" s="279"/>
      <c r="M8" s="279"/>
    </row>
    <row r="9" spans="1:14">
      <c r="D9" s="286"/>
      <c r="E9" s="286"/>
      <c r="F9" s="286"/>
      <c r="G9" s="286"/>
    </row>
    <row r="10" spans="1:14">
      <c r="D10" s="286"/>
      <c r="E10" s="286"/>
      <c r="F10" s="286"/>
      <c r="G10" s="286"/>
    </row>
    <row r="11" spans="1:14">
      <c r="A11" s="502" t="s">
        <v>254</v>
      </c>
      <c r="B11" s="503"/>
      <c r="C11" s="326"/>
      <c r="D11" s="327" t="s">
        <v>342</v>
      </c>
      <c r="E11" s="326" t="s">
        <v>224</v>
      </c>
      <c r="F11" s="326" t="s">
        <v>61</v>
      </c>
      <c r="G11" s="326" t="s">
        <v>10</v>
      </c>
      <c r="H11" s="328" t="s">
        <v>58</v>
      </c>
      <c r="I11" s="326" t="s">
        <v>59</v>
      </c>
      <c r="J11" s="326" t="s">
        <v>343</v>
      </c>
      <c r="K11" s="326" t="s">
        <v>344</v>
      </c>
      <c r="L11" s="326" t="s">
        <v>345</v>
      </c>
      <c r="M11" s="328" t="s">
        <v>345</v>
      </c>
      <c r="N11" s="329" t="s">
        <v>253</v>
      </c>
    </row>
    <row r="12" spans="1:14">
      <c r="A12" s="330" t="str">
        <f>'SAMPLE MEASUREMENTS'!B12</f>
        <v>Half Chest</v>
      </c>
      <c r="B12" s="279"/>
      <c r="C12" s="278" t="s">
        <v>258</v>
      </c>
      <c r="D12" s="301">
        <v>0</v>
      </c>
      <c r="E12" s="331">
        <f t="shared" ref="E12:E32" si="0">F12-L12</f>
        <v>-5</v>
      </c>
      <c r="F12" s="331">
        <f t="shared" ref="F12:F32" si="1">G12-L12</f>
        <v>-2.5</v>
      </c>
      <c r="G12" s="331">
        <f t="shared" ref="G12:G32" si="2">D12</f>
        <v>0</v>
      </c>
      <c r="H12" s="332">
        <f t="shared" ref="H12:H32" si="3">G12+L12</f>
        <v>2.5</v>
      </c>
      <c r="I12" s="331">
        <f t="shared" ref="I12:J16" si="4">H12+L12</f>
        <v>5</v>
      </c>
      <c r="J12" s="333">
        <f t="shared" si="4"/>
        <v>8.75</v>
      </c>
      <c r="K12" s="334">
        <f t="shared" ref="K12:K17" si="5">J12+M12</f>
        <v>12.5</v>
      </c>
      <c r="L12" s="335">
        <v>2.5</v>
      </c>
      <c r="M12" s="334">
        <v>3.75</v>
      </c>
      <c r="N12" s="331">
        <f>'SAMPLE MEASUREMENTS'!A12</f>
        <v>1</v>
      </c>
    </row>
    <row r="13" spans="1:14">
      <c r="A13" s="336" t="s">
        <v>259</v>
      </c>
      <c r="B13" s="279"/>
      <c r="C13" s="278" t="s">
        <v>260</v>
      </c>
      <c r="D13" s="307">
        <v>0</v>
      </c>
      <c r="E13" s="331">
        <f>F13-L13</f>
        <v>-4</v>
      </c>
      <c r="F13" s="331">
        <f>G13-L13</f>
        <v>-2</v>
      </c>
      <c r="G13" s="331">
        <f>D13</f>
        <v>0</v>
      </c>
      <c r="H13" s="332">
        <f>G13+L13</f>
        <v>2</v>
      </c>
      <c r="I13" s="331">
        <f>H13+L13</f>
        <v>4</v>
      </c>
      <c r="J13" s="333">
        <f>I13+M13</f>
        <v>7</v>
      </c>
      <c r="K13" s="334">
        <f>J13+M13</f>
        <v>10</v>
      </c>
      <c r="L13" s="335">
        <v>2</v>
      </c>
      <c r="M13" s="334">
        <v>3</v>
      </c>
      <c r="N13" s="331">
        <v>0.75</v>
      </c>
    </row>
    <row r="14" spans="1:14">
      <c r="A14" s="330" t="str">
        <f>'SAMPLE MEASUREMENTS'!B14</f>
        <v>Half Bottom Width</v>
      </c>
      <c r="B14" s="279"/>
      <c r="C14" s="278" t="s">
        <v>262</v>
      </c>
      <c r="D14" s="307">
        <v>0</v>
      </c>
      <c r="E14" s="331">
        <f t="shared" si="0"/>
        <v>-5</v>
      </c>
      <c r="F14" s="331">
        <f t="shared" si="1"/>
        <v>-2.5</v>
      </c>
      <c r="G14" s="331">
        <f t="shared" si="2"/>
        <v>0</v>
      </c>
      <c r="H14" s="332">
        <f t="shared" si="3"/>
        <v>2.5</v>
      </c>
      <c r="I14" s="331">
        <f t="shared" ref="I14:I32" si="6">H14+L14</f>
        <v>5</v>
      </c>
      <c r="J14" s="333">
        <f t="shared" si="4"/>
        <v>8.75</v>
      </c>
      <c r="K14" s="334">
        <f t="shared" si="5"/>
        <v>12.5</v>
      </c>
      <c r="L14" s="335">
        <v>2.5</v>
      </c>
      <c r="M14" s="334">
        <v>3.75</v>
      </c>
      <c r="N14" s="331">
        <f>'SAMPLE MEASUREMENTS'!A14</f>
        <v>1</v>
      </c>
    </row>
    <row r="15" spans="1:14">
      <c r="A15" s="330" t="str">
        <f>'SAMPLE MEASUREMENTS'!B15</f>
        <v>Centre Back Length</v>
      </c>
      <c r="B15" s="279"/>
      <c r="C15" s="278" t="s">
        <v>264</v>
      </c>
      <c r="D15" s="307">
        <v>0</v>
      </c>
      <c r="E15" s="331">
        <f t="shared" si="0"/>
        <v>-4</v>
      </c>
      <c r="F15" s="331">
        <f t="shared" si="1"/>
        <v>-2</v>
      </c>
      <c r="G15" s="331">
        <f t="shared" si="2"/>
        <v>0</v>
      </c>
      <c r="H15" s="332">
        <f t="shared" si="3"/>
        <v>2</v>
      </c>
      <c r="I15" s="331">
        <f t="shared" si="6"/>
        <v>4</v>
      </c>
      <c r="J15" s="337">
        <f t="shared" si="4"/>
        <v>5</v>
      </c>
      <c r="K15" s="337">
        <f t="shared" si="5"/>
        <v>6</v>
      </c>
      <c r="L15" s="335">
        <v>2</v>
      </c>
      <c r="M15" s="337">
        <v>1</v>
      </c>
      <c r="N15" s="331">
        <f>'SAMPLE MEASUREMENTS'!A15</f>
        <v>1</v>
      </c>
    </row>
    <row r="16" spans="1:14">
      <c r="A16" s="330" t="str">
        <f>'SAMPLE MEASUREMENTS'!B16</f>
        <v>Shoulder Width</v>
      </c>
      <c r="B16" s="279"/>
      <c r="C16" s="278" t="s">
        <v>266</v>
      </c>
      <c r="D16" s="307">
        <v>0</v>
      </c>
      <c r="E16" s="331">
        <f t="shared" si="0"/>
        <v>-1</v>
      </c>
      <c r="F16" s="331">
        <f t="shared" si="1"/>
        <v>-0.5</v>
      </c>
      <c r="G16" s="331">
        <f t="shared" si="2"/>
        <v>0</v>
      </c>
      <c r="H16" s="332">
        <f t="shared" si="3"/>
        <v>0.5</v>
      </c>
      <c r="I16" s="331">
        <f t="shared" si="6"/>
        <v>1</v>
      </c>
      <c r="J16" s="334">
        <f t="shared" si="4"/>
        <v>1.8</v>
      </c>
      <c r="K16" s="334">
        <f t="shared" si="5"/>
        <v>2.6</v>
      </c>
      <c r="L16" s="335">
        <v>0.5</v>
      </c>
      <c r="M16" s="334">
        <v>0.8</v>
      </c>
      <c r="N16" s="331">
        <f>'SAMPLE MEASUREMENTS'!A16</f>
        <v>0</v>
      </c>
    </row>
    <row r="17" spans="1:14">
      <c r="A17" s="330" t="str">
        <f>'SAMPLE MEASUREMENTS'!B17</f>
        <v>Shoulder slope (drop from HPS fold)</v>
      </c>
      <c r="B17" s="279"/>
      <c r="C17" s="278" t="s">
        <v>268</v>
      </c>
      <c r="D17" s="307">
        <v>0</v>
      </c>
      <c r="E17" s="331">
        <f t="shared" si="0"/>
        <v>0</v>
      </c>
      <c r="F17" s="331">
        <f t="shared" si="1"/>
        <v>0</v>
      </c>
      <c r="G17" s="331">
        <f>D17</f>
        <v>0</v>
      </c>
      <c r="H17" s="332">
        <f t="shared" si="3"/>
        <v>0</v>
      </c>
      <c r="I17" s="331">
        <f>H17+L17</f>
        <v>0</v>
      </c>
      <c r="J17" s="338">
        <f>I17+M17</f>
        <v>0</v>
      </c>
      <c r="K17" s="338">
        <f t="shared" si="5"/>
        <v>0</v>
      </c>
      <c r="L17" s="335">
        <v>0</v>
      </c>
      <c r="M17" s="334"/>
      <c r="N17" s="331">
        <f>'SAMPLE MEASUREMENTS'!A17</f>
        <v>0</v>
      </c>
    </row>
    <row r="18" spans="1:14">
      <c r="A18" s="336" t="s">
        <v>271</v>
      </c>
      <c r="B18" s="279"/>
      <c r="C18" s="278" t="s">
        <v>270</v>
      </c>
      <c r="D18" s="307">
        <v>0</v>
      </c>
      <c r="E18" s="331">
        <f t="shared" si="0"/>
        <v>-1.2</v>
      </c>
      <c r="F18" s="331">
        <f>G18-L18</f>
        <v>-0.6</v>
      </c>
      <c r="G18" s="331">
        <f>D18</f>
        <v>0</v>
      </c>
      <c r="H18" s="332">
        <f>G18+L18</f>
        <v>0.6</v>
      </c>
      <c r="I18" s="331">
        <f t="shared" si="6"/>
        <v>1.2</v>
      </c>
      <c r="J18" s="339">
        <f>I18+M18</f>
        <v>3</v>
      </c>
      <c r="K18" s="339">
        <f>J18+M18</f>
        <v>4.8</v>
      </c>
      <c r="L18" s="335">
        <v>0.6</v>
      </c>
      <c r="M18" s="339">
        <v>1.8</v>
      </c>
      <c r="N18" s="331">
        <v>0.5</v>
      </c>
    </row>
    <row r="19" spans="1:14">
      <c r="A19" s="330" t="str">
        <f>'SAMPLE MEASUREMENTS'!B20</f>
        <v>Sleeve Length (From S/point to hem)</v>
      </c>
      <c r="B19" s="279"/>
      <c r="C19" s="278" t="s">
        <v>274</v>
      </c>
      <c r="D19" s="307">
        <v>0</v>
      </c>
      <c r="E19" s="331">
        <f t="shared" si="0"/>
        <v>-2</v>
      </c>
      <c r="F19" s="331">
        <f t="shared" si="1"/>
        <v>-1</v>
      </c>
      <c r="G19" s="331">
        <f t="shared" si="2"/>
        <v>0</v>
      </c>
      <c r="H19" s="332">
        <f t="shared" si="3"/>
        <v>1</v>
      </c>
      <c r="I19" s="331">
        <f t="shared" si="6"/>
        <v>2</v>
      </c>
      <c r="J19" s="331">
        <f>I19+L19</f>
        <v>3</v>
      </c>
      <c r="K19" s="331">
        <f>J19+L19</f>
        <v>4</v>
      </c>
      <c r="L19" s="335">
        <v>1</v>
      </c>
      <c r="M19" s="335"/>
      <c r="N19" s="331">
        <f>'SAMPLE MEASUREMENTS'!A20</f>
        <v>0.5</v>
      </c>
    </row>
    <row r="20" spans="1:14">
      <c r="A20" s="330" t="str">
        <f>'SAMPLE MEASUREMENTS'!B21</f>
        <v>Half Bicep (2.5cm from underarm point)</v>
      </c>
      <c r="B20" s="279"/>
      <c r="C20" s="278" t="s">
        <v>276</v>
      </c>
      <c r="D20" s="307">
        <v>0</v>
      </c>
      <c r="E20" s="331">
        <f t="shared" si="0"/>
        <v>-1.2</v>
      </c>
      <c r="F20" s="331">
        <f t="shared" si="1"/>
        <v>-0.6</v>
      </c>
      <c r="G20" s="331">
        <f t="shared" si="2"/>
        <v>0</v>
      </c>
      <c r="H20" s="332">
        <f t="shared" si="3"/>
        <v>0.6</v>
      </c>
      <c r="I20" s="331">
        <f t="shared" si="6"/>
        <v>1.2</v>
      </c>
      <c r="J20" s="339">
        <f>I20+M20</f>
        <v>3</v>
      </c>
      <c r="K20" s="339">
        <f>J20+M20</f>
        <v>4.8</v>
      </c>
      <c r="L20" s="335">
        <v>0.6</v>
      </c>
      <c r="M20" s="339">
        <v>1.8</v>
      </c>
      <c r="N20" s="331">
        <f>'SAMPLE MEASUREMENTS'!A21</f>
        <v>0.5</v>
      </c>
    </row>
    <row r="21" spans="1:14">
      <c r="A21" s="330" t="str">
        <f>'SAMPLE MEASUREMENTS'!B22</f>
        <v>Half Elbow (1/2 way between hem &amp; underarm point)</v>
      </c>
      <c r="B21" s="279"/>
      <c r="C21" s="278" t="s">
        <v>278</v>
      </c>
      <c r="D21" s="307">
        <v>0</v>
      </c>
      <c r="E21" s="331">
        <f t="shared" si="0"/>
        <v>-1.2</v>
      </c>
      <c r="F21" s="331">
        <f t="shared" si="1"/>
        <v>-0.6</v>
      </c>
      <c r="G21" s="331">
        <f t="shared" si="2"/>
        <v>0</v>
      </c>
      <c r="H21" s="332">
        <f t="shared" si="3"/>
        <v>0.6</v>
      </c>
      <c r="I21" s="331">
        <f t="shared" si="6"/>
        <v>1.2</v>
      </c>
      <c r="J21" s="334">
        <f>I21+M21</f>
        <v>2.1</v>
      </c>
      <c r="K21" s="334">
        <f>J21+M21</f>
        <v>3</v>
      </c>
      <c r="L21" s="335">
        <v>0.6</v>
      </c>
      <c r="M21" s="334">
        <v>0.9</v>
      </c>
      <c r="N21" s="331">
        <f>'SAMPLE MEASUREMENTS'!A22</f>
        <v>0.5</v>
      </c>
    </row>
    <row r="22" spans="1:14">
      <c r="A22" s="330" t="str">
        <f>'SAMPLE MEASUREMENTS'!B23</f>
        <v>Half Forearm (1/2 way between elbow and hem)</v>
      </c>
      <c r="B22" s="279"/>
      <c r="C22" s="278" t="s">
        <v>280</v>
      </c>
      <c r="D22" s="307">
        <v>0</v>
      </c>
      <c r="E22" s="331">
        <f t="shared" si="0"/>
        <v>-1.2</v>
      </c>
      <c r="F22" s="331">
        <f t="shared" si="1"/>
        <v>-0.6</v>
      </c>
      <c r="G22" s="331">
        <f t="shared" si="2"/>
        <v>0</v>
      </c>
      <c r="H22" s="332">
        <f t="shared" si="3"/>
        <v>0.6</v>
      </c>
      <c r="I22" s="331">
        <f t="shared" si="6"/>
        <v>1.2</v>
      </c>
      <c r="J22" s="334">
        <f>I22+M22</f>
        <v>2.1</v>
      </c>
      <c r="K22" s="334">
        <f>J22+M22</f>
        <v>3</v>
      </c>
      <c r="L22" s="335">
        <v>0.6</v>
      </c>
      <c r="M22" s="334">
        <v>0.9</v>
      </c>
      <c r="N22" s="331">
        <f>'SAMPLE MEASUREMENTS'!A23</f>
        <v>0.5</v>
      </c>
    </row>
    <row r="23" spans="1:14">
      <c r="A23" s="330" t="str">
        <f>'SAMPLE MEASUREMENTS'!B24</f>
        <v>Half Sleeve Opening - Cuff</v>
      </c>
      <c r="B23" s="279"/>
      <c r="C23" s="278" t="s">
        <v>282</v>
      </c>
      <c r="D23" s="307">
        <v>0</v>
      </c>
      <c r="E23" s="331">
        <f t="shared" si="0"/>
        <v>-1.2</v>
      </c>
      <c r="F23" s="331">
        <f t="shared" si="1"/>
        <v>-0.6</v>
      </c>
      <c r="G23" s="331">
        <f t="shared" si="2"/>
        <v>0</v>
      </c>
      <c r="H23" s="332">
        <f t="shared" si="3"/>
        <v>0.6</v>
      </c>
      <c r="I23" s="331">
        <f t="shared" si="6"/>
        <v>1.2</v>
      </c>
      <c r="J23" s="331">
        <f>I23+L23</f>
        <v>1.7999999999999998</v>
      </c>
      <c r="K23" s="331">
        <f>J23+L23</f>
        <v>2.4</v>
      </c>
      <c r="L23" s="335">
        <v>0.6</v>
      </c>
      <c r="M23" s="335"/>
      <c r="N23" s="331">
        <f>'SAMPLE MEASUREMENTS'!A24</f>
        <v>0</v>
      </c>
    </row>
    <row r="24" spans="1:14">
      <c r="A24" s="330" t="str">
        <f>'SAMPLE MEASUREMENTS'!B25</f>
        <v>Across Back (16.5cm down from neck seam)</v>
      </c>
      <c r="B24" s="279"/>
      <c r="C24" s="278" t="s">
        <v>284</v>
      </c>
      <c r="D24" s="307">
        <v>0</v>
      </c>
      <c r="E24" s="331">
        <f t="shared" si="0"/>
        <v>-4</v>
      </c>
      <c r="F24" s="331">
        <f t="shared" si="1"/>
        <v>-2</v>
      </c>
      <c r="G24" s="331">
        <f t="shared" si="2"/>
        <v>0</v>
      </c>
      <c r="H24" s="332">
        <f t="shared" si="3"/>
        <v>2</v>
      </c>
      <c r="I24" s="331">
        <f t="shared" si="6"/>
        <v>4</v>
      </c>
      <c r="J24" s="334">
        <f>I24+M24</f>
        <v>7</v>
      </c>
      <c r="K24" s="334">
        <f>J24+M24</f>
        <v>10</v>
      </c>
      <c r="L24" s="335">
        <v>2</v>
      </c>
      <c r="M24" s="334">
        <v>3</v>
      </c>
      <c r="N24" s="331">
        <f>'SAMPLE MEASUREMENTS'!A25</f>
        <v>0.5</v>
      </c>
    </row>
    <row r="25" spans="1:14" ht="12" customHeight="1">
      <c r="A25" s="330" t="str">
        <f>'SAMPLE MEASUREMENTS'!B26</f>
        <v>Placket Length</v>
      </c>
      <c r="B25" s="279"/>
      <c r="C25" s="278" t="s">
        <v>286</v>
      </c>
      <c r="D25" s="307">
        <v>0</v>
      </c>
      <c r="E25" s="331">
        <f>F25-L25</f>
        <v>-0.4</v>
      </c>
      <c r="F25" s="331">
        <f>G25-L25</f>
        <v>-0.2</v>
      </c>
      <c r="G25" s="331">
        <f>D25</f>
        <v>0</v>
      </c>
      <c r="H25" s="332">
        <f>G25+L25</f>
        <v>0.2</v>
      </c>
      <c r="I25" s="331">
        <f>H25+L25</f>
        <v>0.4</v>
      </c>
      <c r="J25" s="331">
        <f t="shared" ref="J25:J36" si="7">I25+L25</f>
        <v>0.60000000000000009</v>
      </c>
      <c r="K25" s="331">
        <f t="shared" ref="K25:K36" si="8">J25+L25</f>
        <v>0.8</v>
      </c>
      <c r="L25" s="335">
        <v>0.2</v>
      </c>
      <c r="M25" s="335"/>
      <c r="N25" s="331">
        <f>'SAMPLE MEASUREMENTS'!A26</f>
        <v>0</v>
      </c>
    </row>
    <row r="26" spans="1:14" ht="12" customHeight="1">
      <c r="A26" s="330" t="str">
        <f>'SAMPLE MEASUREMENTS'!B27</f>
        <v>Placket Width</v>
      </c>
      <c r="B26" s="279"/>
      <c r="C26" s="278" t="s">
        <v>288</v>
      </c>
      <c r="D26" s="307">
        <v>0</v>
      </c>
      <c r="E26" s="331">
        <f>F26-L26</f>
        <v>0</v>
      </c>
      <c r="F26" s="331">
        <f>G26-L26</f>
        <v>0</v>
      </c>
      <c r="G26" s="331">
        <f>D26</f>
        <v>0</v>
      </c>
      <c r="H26" s="332">
        <f>G26+L26</f>
        <v>0</v>
      </c>
      <c r="I26" s="331">
        <f>H26+L26</f>
        <v>0</v>
      </c>
      <c r="J26" s="331">
        <f t="shared" si="7"/>
        <v>0</v>
      </c>
      <c r="K26" s="331">
        <f t="shared" si="8"/>
        <v>0</v>
      </c>
      <c r="L26" s="335">
        <v>0</v>
      </c>
      <c r="M26" s="335"/>
      <c r="N26" s="331">
        <f>'SAMPLE MEASUREMENTS'!A27</f>
        <v>0</v>
      </c>
    </row>
    <row r="27" spans="1:14" ht="12" customHeight="1">
      <c r="A27" s="330" t="str">
        <f>'SAMPLE MEASUREMENTS'!B28</f>
        <v>Collar edge length (along top edge)</v>
      </c>
      <c r="B27" s="279"/>
      <c r="C27" s="278" t="s">
        <v>290</v>
      </c>
      <c r="D27" s="307">
        <v>0</v>
      </c>
      <c r="E27" s="331">
        <f>F27-L27</f>
        <v>-2</v>
      </c>
      <c r="F27" s="331">
        <f>G27-L27</f>
        <v>-1</v>
      </c>
      <c r="G27" s="331">
        <f>D27</f>
        <v>0</v>
      </c>
      <c r="H27" s="332">
        <f>G27+L27</f>
        <v>1</v>
      </c>
      <c r="I27" s="331">
        <f>H27+L27</f>
        <v>2</v>
      </c>
      <c r="J27" s="331">
        <f t="shared" si="7"/>
        <v>3</v>
      </c>
      <c r="K27" s="331">
        <f t="shared" si="8"/>
        <v>4</v>
      </c>
      <c r="L27" s="335">
        <v>1</v>
      </c>
      <c r="M27" s="335"/>
      <c r="N27" s="331">
        <f>'SAMPLE MEASUREMENTS'!A28</f>
        <v>0</v>
      </c>
    </row>
    <row r="28" spans="1:14">
      <c r="A28" s="330" t="str">
        <f>'SAMPLE MEASUREMENTS'!B29</f>
        <v>Collar height @ CB</v>
      </c>
      <c r="B28" s="279"/>
      <c r="C28" s="278" t="s">
        <v>292</v>
      </c>
      <c r="D28" s="307">
        <v>0</v>
      </c>
      <c r="E28" s="331">
        <f>F28-L28</f>
        <v>0</v>
      </c>
      <c r="F28" s="331">
        <f>G28-L28</f>
        <v>0</v>
      </c>
      <c r="G28" s="331">
        <f>D28</f>
        <v>0</v>
      </c>
      <c r="H28" s="332">
        <f>G28+L28</f>
        <v>0</v>
      </c>
      <c r="I28" s="331">
        <f>H28+L28</f>
        <v>0</v>
      </c>
      <c r="J28" s="331">
        <f t="shared" si="7"/>
        <v>0</v>
      </c>
      <c r="K28" s="331">
        <f t="shared" si="8"/>
        <v>0</v>
      </c>
      <c r="L28" s="335">
        <v>0</v>
      </c>
      <c r="M28" s="335"/>
      <c r="N28" s="331">
        <f>'SAMPLE MEASUREMENTS'!A29</f>
        <v>0</v>
      </c>
    </row>
    <row r="29" spans="1:14">
      <c r="A29" s="330" t="str">
        <f>'SAMPLE MEASUREMENTS'!B30</f>
        <v>Collar point length</v>
      </c>
      <c r="B29" s="279"/>
      <c r="C29" s="278" t="s">
        <v>294</v>
      </c>
      <c r="D29" s="307">
        <v>0</v>
      </c>
      <c r="E29" s="331">
        <f>F29-L29</f>
        <v>0</v>
      </c>
      <c r="F29" s="331">
        <f>G29-L29</f>
        <v>0</v>
      </c>
      <c r="G29" s="331">
        <f>D29</f>
        <v>0</v>
      </c>
      <c r="H29" s="332">
        <f>G29+L29</f>
        <v>0</v>
      </c>
      <c r="I29" s="331">
        <f>H29+L29</f>
        <v>0</v>
      </c>
      <c r="J29" s="331">
        <f t="shared" si="7"/>
        <v>0</v>
      </c>
      <c r="K29" s="331">
        <f t="shared" si="8"/>
        <v>0</v>
      </c>
      <c r="L29" s="335">
        <v>0</v>
      </c>
      <c r="M29" s="335"/>
      <c r="N29" s="331">
        <f>'SAMPLE MEASUREMENTS'!A30</f>
        <v>0</v>
      </c>
    </row>
    <row r="30" spans="1:14">
      <c r="A30" s="330" t="str">
        <f>'SAMPLE MEASUREMENTS'!B31</f>
        <v>Collar stand @ front edge</v>
      </c>
      <c r="B30" s="279"/>
      <c r="C30" s="278" t="s">
        <v>296</v>
      </c>
      <c r="D30" s="307">
        <v>0</v>
      </c>
      <c r="E30" s="331">
        <f t="shared" si="0"/>
        <v>0</v>
      </c>
      <c r="F30" s="331">
        <f t="shared" si="1"/>
        <v>0</v>
      </c>
      <c r="G30" s="331">
        <f t="shared" si="2"/>
        <v>0</v>
      </c>
      <c r="H30" s="332">
        <f t="shared" si="3"/>
        <v>0</v>
      </c>
      <c r="I30" s="331">
        <f t="shared" si="6"/>
        <v>0</v>
      </c>
      <c r="J30" s="331">
        <f t="shared" si="7"/>
        <v>0</v>
      </c>
      <c r="K30" s="331">
        <f t="shared" si="8"/>
        <v>0</v>
      </c>
      <c r="L30" s="335">
        <v>0</v>
      </c>
      <c r="M30" s="335"/>
      <c r="N30" s="331">
        <f>'SAMPLE MEASUREMENTS'!A31</f>
        <v>0</v>
      </c>
    </row>
    <row r="31" spans="1:14">
      <c r="A31" s="330" t="str">
        <f>'SAMPLE MEASUREMENTS'!B32</f>
        <v>Cuff Rib Depth</v>
      </c>
      <c r="B31" s="279"/>
      <c r="C31" s="278" t="s">
        <v>298</v>
      </c>
      <c r="D31" s="307">
        <v>0</v>
      </c>
      <c r="E31" s="331">
        <f t="shared" si="0"/>
        <v>0</v>
      </c>
      <c r="F31" s="331">
        <f t="shared" si="1"/>
        <v>0</v>
      </c>
      <c r="G31" s="331">
        <f t="shared" si="2"/>
        <v>0</v>
      </c>
      <c r="H31" s="332">
        <f t="shared" si="3"/>
        <v>0</v>
      </c>
      <c r="I31" s="331">
        <f t="shared" si="6"/>
        <v>0</v>
      </c>
      <c r="J31" s="331">
        <f t="shared" si="7"/>
        <v>0</v>
      </c>
      <c r="K31" s="331">
        <f t="shared" si="8"/>
        <v>0</v>
      </c>
      <c r="L31" s="335">
        <v>0</v>
      </c>
      <c r="M31" s="335"/>
      <c r="N31" s="331">
        <f>'SAMPLE MEASUREMENTS'!A32</f>
        <v>0</v>
      </c>
    </row>
    <row r="32" spans="1:14">
      <c r="A32" s="330" t="str">
        <f>'SAMPLE MEASUREMENTS'!B33</f>
        <v>Waist Rib Depth</v>
      </c>
      <c r="B32" s="279"/>
      <c r="C32" s="278" t="s">
        <v>300</v>
      </c>
      <c r="D32" s="307">
        <v>0</v>
      </c>
      <c r="E32" s="331">
        <f t="shared" si="0"/>
        <v>0</v>
      </c>
      <c r="F32" s="331">
        <f t="shared" si="1"/>
        <v>0</v>
      </c>
      <c r="G32" s="331">
        <f t="shared" si="2"/>
        <v>0</v>
      </c>
      <c r="H32" s="332">
        <f t="shared" si="3"/>
        <v>0</v>
      </c>
      <c r="I32" s="331">
        <f t="shared" si="6"/>
        <v>0</v>
      </c>
      <c r="J32" s="331">
        <f t="shared" si="7"/>
        <v>0</v>
      </c>
      <c r="K32" s="331">
        <f t="shared" si="8"/>
        <v>0</v>
      </c>
      <c r="L32" s="335">
        <v>0</v>
      </c>
      <c r="M32" s="335"/>
      <c r="N32" s="331">
        <f>'SAMPLE MEASUREMENTS'!A33</f>
        <v>0</v>
      </c>
    </row>
    <row r="33" spans="1:14">
      <c r="A33" s="330" t="str">
        <f>'SAMPLE MEASUREMENTS'!B34</f>
        <v xml:space="preserve">Back neck facing depth </v>
      </c>
      <c r="B33" s="279"/>
      <c r="C33" s="278" t="s">
        <v>302</v>
      </c>
      <c r="D33" s="307">
        <v>0</v>
      </c>
      <c r="E33" s="331">
        <f>F33-L33</f>
        <v>0</v>
      </c>
      <c r="F33" s="331">
        <f>G33-L33</f>
        <v>0</v>
      </c>
      <c r="G33" s="331">
        <f>D33</f>
        <v>0</v>
      </c>
      <c r="H33" s="332">
        <f>G33+L33</f>
        <v>0</v>
      </c>
      <c r="I33" s="331">
        <f>H33+L33</f>
        <v>0</v>
      </c>
      <c r="J33" s="331">
        <f t="shared" si="7"/>
        <v>0</v>
      </c>
      <c r="K33" s="331">
        <f t="shared" si="8"/>
        <v>0</v>
      </c>
      <c r="L33" s="335">
        <v>0</v>
      </c>
      <c r="M33" s="335"/>
      <c r="N33" s="331">
        <f>'SAMPLE MEASUREMENTS'!A34</f>
        <v>0</v>
      </c>
    </row>
    <row r="34" spans="1:14">
      <c r="A34" s="336" t="s">
        <v>303</v>
      </c>
      <c r="B34" s="279"/>
      <c r="C34" s="278" t="s">
        <v>304</v>
      </c>
      <c r="D34" s="307">
        <v>0</v>
      </c>
      <c r="E34" s="331">
        <f>F34-L34</f>
        <v>-2</v>
      </c>
      <c r="F34" s="331">
        <f>G34-L34</f>
        <v>-1</v>
      </c>
      <c r="G34" s="331">
        <f>D34</f>
        <v>0</v>
      </c>
      <c r="H34" s="332">
        <f>G34+L34</f>
        <v>1</v>
      </c>
      <c r="I34" s="331">
        <f>H34+L34</f>
        <v>2</v>
      </c>
      <c r="J34" s="331">
        <f t="shared" si="7"/>
        <v>3</v>
      </c>
      <c r="K34" s="331">
        <f t="shared" si="8"/>
        <v>4</v>
      </c>
      <c r="L34" s="335">
        <v>1</v>
      </c>
      <c r="M34" s="335"/>
      <c r="N34" s="331">
        <v>0</v>
      </c>
    </row>
    <row r="35" spans="1:14">
      <c r="A35" s="336" t="s">
        <v>305</v>
      </c>
      <c r="B35" s="279"/>
      <c r="C35" s="278" t="s">
        <v>306</v>
      </c>
      <c r="D35" s="307">
        <v>0</v>
      </c>
      <c r="E35" s="331">
        <f>F35-L35</f>
        <v>0</v>
      </c>
      <c r="F35" s="331">
        <f>G35-L35</f>
        <v>0</v>
      </c>
      <c r="G35" s="331">
        <f>D35</f>
        <v>0</v>
      </c>
      <c r="H35" s="332">
        <f>G35</f>
        <v>0</v>
      </c>
      <c r="I35" s="331">
        <f>H35</f>
        <v>0</v>
      </c>
      <c r="J35" s="331">
        <f t="shared" si="7"/>
        <v>0</v>
      </c>
      <c r="K35" s="331">
        <f t="shared" si="8"/>
        <v>0</v>
      </c>
      <c r="L35" s="335">
        <v>0</v>
      </c>
      <c r="M35" s="335"/>
      <c r="N35" s="331">
        <v>0</v>
      </c>
    </row>
    <row r="36" spans="1:14">
      <c r="A36" s="340" t="s">
        <v>307</v>
      </c>
      <c r="B36" s="279"/>
      <c r="C36" s="278" t="s">
        <v>308</v>
      </c>
      <c r="D36" s="307">
        <v>0</v>
      </c>
      <c r="E36" s="331">
        <f>F36-L36</f>
        <v>0</v>
      </c>
      <c r="F36" s="331">
        <f>G36</f>
        <v>0</v>
      </c>
      <c r="G36" s="331">
        <f>D36</f>
        <v>0</v>
      </c>
      <c r="H36" s="332">
        <f>G36</f>
        <v>0</v>
      </c>
      <c r="I36" s="331">
        <f>H36</f>
        <v>0</v>
      </c>
      <c r="J36" s="331">
        <f t="shared" si="7"/>
        <v>0</v>
      </c>
      <c r="K36" s="331">
        <f t="shared" si="8"/>
        <v>0</v>
      </c>
      <c r="L36" s="335">
        <v>0</v>
      </c>
      <c r="M36" s="335"/>
      <c r="N36" s="331">
        <v>0</v>
      </c>
    </row>
    <row r="37" spans="1:14">
      <c r="A37" s="341" t="s">
        <v>346</v>
      </c>
      <c r="B37" s="342"/>
      <c r="C37" s="343"/>
      <c r="D37" s="302"/>
      <c r="E37" s="343"/>
      <c r="F37" s="343"/>
      <c r="G37" s="343"/>
      <c r="H37" s="343"/>
      <c r="I37" s="343"/>
      <c r="J37" s="343"/>
      <c r="K37" s="343"/>
      <c r="L37" s="343"/>
      <c r="M37" s="343"/>
      <c r="N37" s="344"/>
    </row>
    <row r="38" spans="1:14">
      <c r="A38" s="345" t="s">
        <v>347</v>
      </c>
      <c r="B38" s="346"/>
      <c r="D38" s="288"/>
      <c r="N38" s="347"/>
    </row>
    <row r="39" spans="1:14">
      <c r="A39" s="348" t="s">
        <v>348</v>
      </c>
      <c r="B39" s="314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49"/>
    </row>
  </sheetData>
  <mergeCells count="2">
    <mergeCell ref="A1:N1"/>
    <mergeCell ref="A11:B11"/>
  </mergeCells>
  <printOptions horizontalCentered="1"/>
  <pageMargins left="0.35433070866141736" right="0.35433070866141736" top="0.39370078740157483" bottom="0.39370078740157483" header="0.51181102362204722" footer="0.19685039370078741"/>
  <pageSetup paperSize="9" scale="75" orientation="landscape" horizontalDpi="4294967293" r:id="rId1"/>
  <headerFooter alignWithMargins="0">
    <oddFooter>&amp;C&amp;P&amp;D&amp;F&amp;A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8B175-9C59-4201-A2EB-3E7E07A6E02B}">
  <dimension ref="A3:N11"/>
  <sheetViews>
    <sheetView view="pageBreakPreview" topLeftCell="A27" zoomScale="85" zoomScaleNormal="100" zoomScaleSheetLayoutView="85" workbookViewId="0">
      <selection activeCell="A9" sqref="A9:N9"/>
    </sheetView>
  </sheetViews>
  <sheetFormatPr defaultRowHeight="15"/>
  <cols>
    <col min="14" max="14" width="19" customWidth="1"/>
  </cols>
  <sheetData>
    <row r="3" spans="1:14" ht="45.75">
      <c r="A3" s="504" t="s">
        <v>349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</row>
    <row r="5" spans="1:14" ht="29.25" customHeight="1">
      <c r="A5" s="505" t="s">
        <v>350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</row>
    <row r="6" spans="1:14" ht="29.25" customHeight="1">
      <c r="A6" s="505" t="s">
        <v>351</v>
      </c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</row>
    <row r="8" spans="1:14" ht="26.25" customHeight="1">
      <c r="A8" s="506" t="s">
        <v>352</v>
      </c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</row>
    <row r="9" spans="1:14" ht="26.25" customHeight="1">
      <c r="A9" s="506" t="s">
        <v>353</v>
      </c>
      <c r="B9" s="506"/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</row>
    <row r="11" spans="1:14" ht="26.25" customHeight="1">
      <c r="A11" s="506" t="s">
        <v>354</v>
      </c>
      <c r="B11" s="506"/>
      <c r="C11" s="506"/>
      <c r="D11" s="506"/>
      <c r="E11" s="506"/>
      <c r="F11" s="506"/>
      <c r="G11" s="506"/>
      <c r="H11" s="506"/>
      <c r="I11" s="506"/>
      <c r="J11" s="506"/>
      <c r="K11" s="506"/>
      <c r="L11" s="506"/>
      <c r="M11" s="506"/>
      <c r="N11" s="506"/>
    </row>
  </sheetData>
  <mergeCells count="6">
    <mergeCell ref="A3:N3"/>
    <mergeCell ref="A6:N6"/>
    <mergeCell ref="A5:N5"/>
    <mergeCell ref="A11:N11"/>
    <mergeCell ref="A9:N9"/>
    <mergeCell ref="A8:N8"/>
  </mergeCells>
  <printOptions horizontalCentered="1" verticalCentered="1"/>
  <pageMargins left="0" right="0" top="0" bottom="0" header="0.3" footer="0"/>
  <pageSetup paperSize="9" scale="95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28515625" defaultRowHeight="24"/>
  <cols>
    <col min="1" max="1" width="64.42578125" style="97" customWidth="1"/>
    <col min="2" max="2" width="81.28515625" style="98" hidden="1" customWidth="1"/>
    <col min="3" max="3" width="206" style="98" customWidth="1"/>
    <col min="4" max="4" width="70.7109375" style="98" hidden="1" customWidth="1"/>
    <col min="5" max="5" width="74.7109375" style="98" hidden="1" customWidth="1"/>
    <col min="6" max="16384" width="9.2851562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 xml:space="preserve"> R14  AW24  S2696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SP0455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RUGBY COLLAR FLEECE</v>
      </c>
      <c r="C4" s="89" t="s">
        <v>182</v>
      </c>
      <c r="D4" s="89"/>
      <c r="E4" s="89"/>
    </row>
    <row r="5" spans="1:12" s="88" customFormat="1" ht="76.150000000000006" customHeight="1">
      <c r="A5" s="90"/>
      <c r="B5" s="109" t="str">
        <f>'1. CUTTING DOCKET'!$D$20</f>
        <v>ECLIPSE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DOCKET'!$E$28</f>
        <v>ECLIPSE</v>
      </c>
      <c r="C6" s="191" t="e">
        <f>'1. CUTTING DOCKET'!#REF!</f>
        <v>#REF!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510" t="str">
        <f>'1. CUTTING DOCKET'!M11</f>
        <v>FLEECE 85% COTTON 15% POLY_330GSM_VTK5882B-1</v>
      </c>
      <c r="C7" s="511"/>
      <c r="D7" s="511"/>
      <c r="E7" s="512"/>
    </row>
    <row r="8" spans="1:12" s="92" customFormat="1" ht="409.6" customHeight="1">
      <c r="A8" s="94" t="str">
        <f>'1. CUTTING DOCKET'!D28</f>
        <v>VẢI CHÍNH</v>
      </c>
      <c r="B8" s="513"/>
      <c r="C8" s="514"/>
      <c r="D8" s="515"/>
      <c r="E8" s="516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517" t="e">
        <f>'1. CUTTING DOCKET'!#REF!</f>
        <v>#REF!</v>
      </c>
      <c r="C13" s="511"/>
      <c r="D13" s="518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513"/>
      <c r="C14" s="514"/>
      <c r="D14" s="515"/>
      <c r="E14" s="134"/>
      <c r="L14" s="95"/>
    </row>
    <row r="15" spans="1:12" s="92" customFormat="1" ht="74.25" customHeight="1">
      <c r="A15" s="91" t="s">
        <v>52</v>
      </c>
      <c r="B15" s="195" t="str">
        <f>'1. CUTTING DOCKET'!$F$35</f>
        <v>ECLIPSE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>
        <f>'1. CUTTING DOCKET'!$G$35</f>
        <v>0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519" t="e">
        <f>'1. CUTTING DOCKET'!#REF!</f>
        <v>#REF!</v>
      </c>
      <c r="C17" s="520"/>
      <c r="D17" s="521"/>
      <c r="E17" s="522"/>
    </row>
    <row r="18" spans="1:5" s="92" customFormat="1" ht="90" customHeight="1">
      <c r="A18" s="91" t="e">
        <f>'1. CUTTING DOCKET'!#REF!</f>
        <v>#REF!</v>
      </c>
      <c r="B18" s="507" t="e">
        <f>'1. CUTTING DOCKET'!#REF!</f>
        <v>#REF!</v>
      </c>
      <c r="C18" s="508"/>
      <c r="D18" s="508"/>
      <c r="E18" s="509"/>
    </row>
    <row r="19" spans="1:5" s="92" customFormat="1" ht="409.6" customHeight="1">
      <c r="A19" s="196" t="s">
        <v>206</v>
      </c>
      <c r="B19" s="525"/>
      <c r="C19" s="526"/>
      <c r="D19" s="527"/>
      <c r="E19" s="527"/>
    </row>
    <row r="20" spans="1:5" s="92" customFormat="1" ht="79.5" customHeight="1">
      <c r="A20" s="91" t="e">
        <f>'1. CUTTING DOCKET'!#REF!</f>
        <v>#REF!</v>
      </c>
      <c r="B20" s="507" t="e">
        <f>'1. CUTTING DOCKET'!#REF!</f>
        <v>#REF!</v>
      </c>
      <c r="C20" s="508"/>
      <c r="D20" s="508"/>
      <c r="E20" s="509"/>
    </row>
    <row r="21" spans="1:5" s="92" customFormat="1" ht="346.5" customHeight="1">
      <c r="A21" s="94" t="s">
        <v>157</v>
      </c>
      <c r="B21" s="528"/>
      <c r="C21" s="529"/>
      <c r="D21" s="530"/>
      <c r="E21" s="531"/>
    </row>
    <row r="22" spans="1:5" s="92" customFormat="1" ht="40.5">
      <c r="A22" s="91" t="e">
        <f>'1. CUTTING DOCKET'!#REF!</f>
        <v>#REF!</v>
      </c>
      <c r="B22" s="523" t="e">
        <f>'1. CUTTING DOCKET'!#REF!</f>
        <v>#REF!</v>
      </c>
      <c r="C22" s="508"/>
      <c r="D22" s="524"/>
      <c r="E22" s="131"/>
    </row>
    <row r="23" spans="1:5" s="92" customFormat="1" ht="299.25" customHeight="1">
      <c r="A23" s="96" t="s">
        <v>140</v>
      </c>
      <c r="B23" s="532"/>
      <c r="C23" s="533"/>
      <c r="D23" s="534"/>
      <c r="E23" s="534"/>
    </row>
    <row r="24" spans="1:5" s="92" customFormat="1" ht="101.65" customHeight="1">
      <c r="A24" s="91" t="e">
        <f>'1. CUTTING DOCKET'!#REF!</f>
        <v>#REF!</v>
      </c>
      <c r="B24" s="523" t="e">
        <f>'1. CUTTING DOCKET'!#REF!</f>
        <v>#REF!</v>
      </c>
      <c r="C24" s="508"/>
      <c r="D24" s="524"/>
      <c r="E24" s="131"/>
    </row>
    <row r="25" spans="1:5" s="92" customFormat="1" ht="362.25" customHeight="1">
      <c r="A25" s="96" t="s">
        <v>212</v>
      </c>
      <c r="B25" s="535" t="s">
        <v>213</v>
      </c>
      <c r="C25" s="536"/>
      <c r="D25" s="537"/>
      <c r="E25" s="143"/>
    </row>
    <row r="26" spans="1:5" s="92" customFormat="1" ht="109.5" customHeight="1">
      <c r="A26" s="91" t="s">
        <v>141</v>
      </c>
      <c r="B26" s="523" t="e">
        <f>'1. CUTTING DOCKET'!#REF!</f>
        <v>#REF!</v>
      </c>
      <c r="C26" s="508"/>
      <c r="D26" s="524"/>
      <c r="E26" s="132"/>
    </row>
    <row r="27" spans="1:5" s="92" customFormat="1" ht="282" customHeight="1">
      <c r="A27" s="96" t="s">
        <v>142</v>
      </c>
      <c r="B27" s="538" t="s">
        <v>207</v>
      </c>
      <c r="C27" s="539"/>
      <c r="D27" s="540"/>
      <c r="E27" s="540"/>
    </row>
    <row r="28" spans="1:5" s="92" customFormat="1" ht="93.6" customHeight="1">
      <c r="A28" s="91" t="e">
        <f>'1. CUTTING DOCKET'!#REF!</f>
        <v>#REF!</v>
      </c>
      <c r="B28" s="523" t="e">
        <f>'1. CUTTING DOCKET'!#REF!</f>
        <v>#REF!</v>
      </c>
      <c r="C28" s="508"/>
      <c r="D28" s="524"/>
      <c r="E28" s="132"/>
    </row>
    <row r="29" spans="1:5" s="92" customFormat="1" ht="273" customHeight="1">
      <c r="A29" s="94" t="s">
        <v>143</v>
      </c>
      <c r="B29" s="541"/>
      <c r="C29" s="542"/>
      <c r="D29" s="543"/>
      <c r="E29" s="543"/>
    </row>
    <row r="30" spans="1:5" s="92" customFormat="1" ht="95.25" customHeight="1">
      <c r="A30" s="91" t="e">
        <f>'1. CUTTING DOCKET'!#REF!</f>
        <v>#REF!</v>
      </c>
      <c r="B30" s="523" t="e">
        <f>'1. CUTTING DOCKET'!#REF!</f>
        <v>#REF!</v>
      </c>
      <c r="C30" s="508"/>
      <c r="D30" s="524"/>
      <c r="E30" s="132"/>
    </row>
    <row r="31" spans="1:5" s="92" customFormat="1" ht="324.75" customHeight="1">
      <c r="A31" s="94"/>
      <c r="B31" s="541"/>
      <c r="C31" s="542"/>
      <c r="D31" s="543"/>
      <c r="E31" s="543"/>
    </row>
    <row r="32" spans="1:5" s="92" customFormat="1" ht="119.65" customHeight="1">
      <c r="A32" s="91" t="s">
        <v>145</v>
      </c>
      <c r="B32" s="523" t="e">
        <f>'1. CUTTING DOCKET'!#REF!</f>
        <v>#REF!</v>
      </c>
      <c r="C32" s="508"/>
      <c r="D32" s="524"/>
      <c r="E32" s="132"/>
    </row>
    <row r="33" spans="1:9" s="92" customFormat="1" ht="287.25" customHeight="1">
      <c r="A33" s="94" t="s">
        <v>146</v>
      </c>
      <c r="B33" s="541"/>
      <c r="C33" s="542"/>
      <c r="D33" s="543"/>
      <c r="E33" s="543"/>
    </row>
    <row r="34" spans="1:9" s="92" customFormat="1" ht="71.650000000000006" customHeight="1">
      <c r="A34" s="91" t="s">
        <v>136</v>
      </c>
      <c r="B34" s="523" t="s">
        <v>38</v>
      </c>
      <c r="C34" s="508"/>
      <c r="D34" s="524"/>
      <c r="E34" s="132"/>
    </row>
    <row r="35" spans="1:9" s="92" customFormat="1" ht="87" customHeight="1">
      <c r="A35" s="94" t="s">
        <v>144</v>
      </c>
      <c r="B35" s="541"/>
      <c r="C35" s="542"/>
      <c r="D35" s="543"/>
      <c r="E35" s="543"/>
    </row>
    <row r="36" spans="1:9" s="92" customFormat="1" ht="63.6" customHeight="1">
      <c r="A36" s="91" t="s">
        <v>137</v>
      </c>
      <c r="B36" s="523" t="s">
        <v>132</v>
      </c>
      <c r="C36" s="508"/>
      <c r="D36" s="524"/>
      <c r="E36" s="132"/>
    </row>
    <row r="37" spans="1:9" s="92" customFormat="1" ht="97.5" customHeight="1">
      <c r="A37" s="94" t="s">
        <v>144</v>
      </c>
      <c r="B37" s="541"/>
      <c r="C37" s="542"/>
      <c r="D37" s="543"/>
      <c r="E37" s="543"/>
    </row>
    <row r="38" spans="1:9" s="92" customFormat="1" ht="97.5" customHeight="1">
      <c r="A38" s="128" t="e">
        <f>'1. CUTTING DOCKET'!#REF!</f>
        <v>#REF!</v>
      </c>
      <c r="B38" s="544" t="e">
        <f>'1. CUTTING DOCKET'!#REF!</f>
        <v>#REF!</v>
      </c>
      <c r="C38" s="545"/>
      <c r="D38" s="546"/>
      <c r="E38" s="133"/>
    </row>
    <row r="39" spans="1:9" s="92" customFormat="1" ht="221.65" customHeight="1">
      <c r="A39" s="94"/>
      <c r="B39" s="547"/>
      <c r="C39" s="548"/>
      <c r="D39" s="547"/>
      <c r="E39" s="547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28515625" defaultRowHeight="16.5"/>
  <cols>
    <col min="1" max="17" width="9.28515625" style="55"/>
    <col min="18" max="18" width="80.28515625" style="55" customWidth="1"/>
    <col min="19" max="16384" width="9.2851562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28515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28515625" style="2" customWidth="1"/>
    <col min="12" max="25" width="8" style="2" customWidth="1"/>
    <col min="26" max="16384" width="14.42578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549" t="s">
        <v>74</v>
      </c>
      <c r="E1" s="549"/>
      <c r="F1" s="549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550" t="s">
        <v>77</v>
      </c>
      <c r="E2" s="550"/>
      <c r="F2" s="550"/>
      <c r="G2" s="550"/>
      <c r="H2" s="550"/>
      <c r="I2" s="551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  <SharedWithUsers xmlns="cc099e4b-e381-4360-bcff-5e1f51ab48dc">
      <UserInfo>
        <DisplayName>Chi Tran Thi Linh</DisplayName>
        <AccountId>102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E965DC3D-33F0-49A5-BB6D-098FB8CB77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FAFE5D-1498-413F-AEE8-3750E1F5B2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473E25-D09E-409E-8630-509FB305ADFD}">
  <ds:schemaRefs>
    <ds:schemaRef ds:uri="4bf10b48-52f7-4ad4-b1e1-de514cec68e0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cc099e4b-e381-4360-bcff-5e1f51ab48dc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1. CUTTING DOCKET</vt:lpstr>
      <vt:lpstr>GREY</vt:lpstr>
      <vt:lpstr>2. TRIM CARD</vt:lpstr>
      <vt:lpstr>SAMPLE MEASUREMENTS</vt:lpstr>
      <vt:lpstr>GRADED MEASUREMENT</vt:lpstr>
      <vt:lpstr>GÓP Ý 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'GRADED MEASUREMENT'!Print_Area</vt:lpstr>
      <vt:lpstr>GREY!Print_Area</vt:lpstr>
      <vt:lpstr>'SAMPLE MEASUREMENTS'!Print_Area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2024-03-27T04:27:00Z</cp:lastPrinted>
  <dcterms:created xsi:type="dcterms:W3CDTF">2016-05-06T01:47:29Z</dcterms:created>
  <dcterms:modified xsi:type="dcterms:W3CDTF">2024-05-02T10:45:10Z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