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chi.tran\"/>
    </mc:Choice>
  </mc:AlternateContent>
  <xr:revisionPtr revIDLastSave="0" documentId="13_ncr:1_{10C54219-5352-4ADD-8C12-98158E60294D}" xr6:coauthVersionLast="47" xr6:coauthVersionMax="47" xr10:uidLastSave="{00000000-0000-0000-0000-000000000000}"/>
  <bookViews>
    <workbookView xWindow="-120" yWindow="-120" windowWidth="20730" windowHeight="11040" tabRatio="576" activeTab="2" xr2:uid="{00000000-000D-0000-FFFF-FFFF00000000}"/>
  </bookViews>
  <sheets>
    <sheet name="PO" sheetId="2" r:id="rId1"/>
    <sheet name="LAYOUT" sheetId="4" r:id="rId2"/>
    <sheet name="DETAIL" sheetId="3" r:id="rId3"/>
  </sheets>
  <definedNames>
    <definedName name="_xlnm._FilterDatabase" localSheetId="2" hidden="1">DETAIL!$A$1:$E$30</definedName>
    <definedName name="_xlnm.Print_Area" localSheetId="0">PO!$A$1:$N$15</definedName>
    <definedName name="_xlnm.Print_Titles" localSheetId="0">PO!$4:$10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2" l="1"/>
  <c r="E32" i="3"/>
  <c r="E3" i="3"/>
  <c r="E4" i="3"/>
  <c r="E5" i="3"/>
  <c r="E6" i="3"/>
  <c r="E7" i="3"/>
  <c r="E8" i="3"/>
  <c r="E9" i="3"/>
  <c r="E10" i="3"/>
  <c r="E12" i="3"/>
  <c r="E13" i="3"/>
  <c r="E14" i="3"/>
  <c r="E15" i="3"/>
  <c r="E16" i="3"/>
  <c r="E18" i="3"/>
  <c r="E21" i="3"/>
  <c r="E22" i="3"/>
  <c r="E23" i="3"/>
  <c r="E24" i="3"/>
  <c r="E29" i="3"/>
  <c r="E30" i="3"/>
  <c r="E2" i="3"/>
  <c r="I13" i="2" l="1"/>
  <c r="K11" i="2" l="1"/>
  <c r="M11" i="2" s="1"/>
  <c r="M13" i="2" s="1"/>
  <c r="H7" i="2"/>
  <c r="K13" i="2" l="1"/>
</calcChain>
</file>

<file path=xl/sharedStrings.xml><?xml version="1.0" encoding="utf-8"?>
<sst xmlns="http://schemas.openxmlformats.org/spreadsheetml/2006/main" count="113" uniqueCount="110">
  <si>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</si>
  <si>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</si>
  <si>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</si>
  <si>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</si>
  <si>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</si>
  <si>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</si>
  <si>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</si>
  <si>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</si>
  <si>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</si>
  <si>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</si>
  <si>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</si>
  <si>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</si>
  <si>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</si>
  <si>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</si>
  <si>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</si>
  <si>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</si>
  <si>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</si>
  <si>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</si>
  <si>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</si>
  <si>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</si>
  <si>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</si>
  <si>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</si>
  <si>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</si>
  <si>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</si>
  <si>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</si>
  <si>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</si>
  <si>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</si>
  <si>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</si>
  <si>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</si>
  <si>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</si>
  <si>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</si>
  <si>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</si>
  <si>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</si>
  <si>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</si>
  <si>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</si>
  <si>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X</t>
  </si>
  <si>
    <t>PCS</t>
  </si>
  <si>
    <t>TBC</t>
  </si>
  <si>
    <t>WHITE</t>
  </si>
  <si>
    <t>TOMORROWLAND</t>
  </si>
  <si>
    <t>ALL STYLES</t>
  </si>
  <si>
    <t>CHI/OANH</t>
  </si>
  <si>
    <t>STICKER</t>
  </si>
  <si>
    <t>ART NOUVEAU HOODIE WOMEN OFF WHITE</t>
  </si>
  <si>
    <t>32.1224.0215.031.9001</t>
  </si>
  <si>
    <t>AS UA STANDARD</t>
  </si>
  <si>
    <t>REFERENCE</t>
  </si>
  <si>
    <t>QUANTITY PCS</t>
  </si>
  <si>
    <t>QUANTITY ORDER</t>
  </si>
  <si>
    <t>PAPER - DÀI 28CM X RÔNG 3.5CM - CỠ CHỮ 50</t>
  </si>
  <si>
    <t>SH</t>
  </si>
  <si>
    <t>SU25-DROP 1</t>
  </si>
  <si>
    <t>ERP</t>
  </si>
  <si>
    <t>T25  SU25  G2838</t>
  </si>
  <si>
    <t>32.0625.0203.007.9005</t>
  </si>
  <si>
    <t>STAIRWAY BUTTERLFY SWEATSHIRT WOMEN BLACK</t>
  </si>
  <si>
    <t>STAIRWAY SQUARE HOODIE MEN BLACK</t>
  </si>
  <si>
    <t>32.0625.0115.016.9005</t>
  </si>
  <si>
    <t>FLORA ICON HOODIE MEN BLACK</t>
  </si>
  <si>
    <t>32.0625.0115.076.9005</t>
  </si>
  <si>
    <t>BLOOM HOODIE MEN BLACK</t>
  </si>
  <si>
    <t>32.0625.0115.113.9005</t>
  </si>
  <si>
    <t>ORBYZ THEME ELEMENTS HOODIE MEN BLACK (THEME HOODIE MEN 1)</t>
  </si>
  <si>
    <t>32.0625.0115.117.9005</t>
  </si>
  <si>
    <t>ORBYZ EVENT HOODIE MEN BLACK SS25 (EVENT HOODIE MEN)</t>
  </si>
  <si>
    <t>32.0625.0103.125.5012</t>
  </si>
  <si>
    <t>ORBYZ THEME LION GATE SWEATSHIRT MEN LIGHT BLUE (THEME HOODIE MEN 2)</t>
  </si>
  <si>
    <t>32.0625.0115.121.3005</t>
  </si>
  <si>
    <t>ICON AIRSHIP HOODIE MEN BURGUNDY</t>
  </si>
  <si>
    <t>32.0625.0201.006.9001</t>
  </si>
  <si>
    <t>STAIRWAY SQUARE TSHIRT WOMEN WHITE</t>
  </si>
  <si>
    <t>32.0625.0201.009.9005</t>
  </si>
  <si>
    <t>STAIRWAY BUTTERFLY TSHIRT WOMEN BLACK</t>
  </si>
  <si>
    <t>32.0625.0211.057.9001</t>
  </si>
  <si>
    <t>ICON RIB TANK TOP WOMEN WHITE</t>
  </si>
  <si>
    <t>32.0625.0211.058.9005</t>
  </si>
  <si>
    <t>ICON RIB TANK TOP WOMEN BLACK</t>
  </si>
  <si>
    <t>32.0625.0201.112.9005</t>
  </si>
  <si>
    <t>ORBYZ THEME GLOW TSHIRT WOMEN BLACK (THEME TSHIRT WOMEN)</t>
  </si>
  <si>
    <t>32.0625.0201.120.9001</t>
  </si>
  <si>
    <t>ICON AIRSHIP TSHIRT WOMEN WHITE</t>
  </si>
  <si>
    <t>32.0625.0101.003.9005</t>
  </si>
  <si>
    <t>STAIRWAY SQUARE TSHIRT MEN BLACK</t>
  </si>
  <si>
    <t>32.0625.0101.004.9001</t>
  </si>
  <si>
    <t>STAIRWAY BUTTERLFY TSHIRT MEN WHITE</t>
  </si>
  <si>
    <t>32.0625.0101.008.5012</t>
  </si>
  <si>
    <t>STAIRWAY BACK TSHIRT MEN BLUE</t>
  </si>
  <si>
    <t>32.0625.0101.014.9005</t>
  </si>
  <si>
    <t>FLORA ICON TSHIRT MEN BLACK</t>
  </si>
  <si>
    <t>32.0625.0101.075.9005</t>
  </si>
  <si>
    <t>BLOOM TSHIRT MEN BLACK</t>
  </si>
  <si>
    <t>32.0625.0101.017.9005</t>
  </si>
  <si>
    <t>TML SPORTS TSHIRT MEN BLACK</t>
  </si>
  <si>
    <t>TML SPORTS LONGSLEEVE MEN WHITE</t>
  </si>
  <si>
    <t>32.0625.0101.110.9005</t>
  </si>
  <si>
    <t>ORBYZ THEME GLOW TSHIRT MEN BLACK (THEME TSHIRT MEN 1)</t>
  </si>
  <si>
    <t>32.0625.0101.111.9001</t>
  </si>
  <si>
    <t>ORBYZ THEME LION GATE TSHIRT MEN WHITE (THEME TSHIRT MEN 2)</t>
  </si>
  <si>
    <t>32.0625.0101.116.9005</t>
  </si>
  <si>
    <t>ORBYZ EVENT TSHIRT MEN BLACK SS25 (EVENT TSHIRT MEN)</t>
  </si>
  <si>
    <t>32.0625.0124.114.9001</t>
  </si>
  <si>
    <t>ORBYZ THEME ELEMENTS LONGSLEEVE MEN WHITE (THEME LONGSLEEVE MEN)</t>
  </si>
  <si>
    <t>32.0625.0101.115.9005</t>
  </si>
  <si>
    <t>ORBYZ THEME LION GATE TSHIRT MEN BLACK (THEME TSHIRT MEN 3)</t>
  </si>
  <si>
    <t>32.0625.0101.122.9005</t>
  </si>
  <si>
    <t>ICON AIRSHIP TSHIRT MEN BLACK</t>
  </si>
  <si>
    <t>32.0625.0215.123.9001</t>
  </si>
  <si>
    <t>FLORA FULL ICON HOODIE WOMEN OFF WHITE</t>
  </si>
  <si>
    <t>32.0625.0201.124.9001</t>
  </si>
  <si>
    <t>FLORA FULL ICON TSHIRT WOMEN OFF WHITE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</si>
</sst>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6" x14ac:knownFonts="1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sz val="10"/>
      <color indexed="8"/>
      <name val="Arial"/>
      <family val="2"/>
    </font>
    <font>
      <sz val="16"/>
      <color theme="1"/>
      <name val="Arial"/>
      <family val="2"/>
    </font>
    <font>
      <b/>
      <sz val="50"/>
      <color theme="1"/>
      <name val="Calibri"/>
      <family val="2"/>
      <scheme val="minor"/>
    </font>
    <font>
      <sz val="45"/>
      <color theme="1"/>
      <name val="Calibri"/>
      <family val="2"/>
      <scheme val="minor"/>
    </font>
    <font>
      <sz val="50"/>
      <color theme="1"/>
      <name val="Calibri"/>
      <family val="2"/>
      <scheme val="minor"/>
    </font>
    <font>
      <sz val="8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  <xf numFmtId="0" fontId="18" fillId="0" borderId="0"/>
  </cellStyleXfs>
  <cellXfs count="125">
    <xf numFmtId="0" fontId="0" fillId="0" borderId="0" xfId="0"/>
    <xf numFmtId="0" fontId="6" fillId="0" borderId="6" xfId="1" applyFont="1" applyBorder="1" applyAlignment="1" applyProtection="1">
      <alignment vertical="center"/>
      <protection locked="0"/>
    </xf>
    <xf numFmtId="0" fontId="6" fillId="0" borderId="6" xfId="1" applyFont="1" applyBorder="1" applyAlignment="1" applyProtection="1">
      <alignment horizontal="left" vertical="center"/>
      <protection locked="0"/>
    </xf>
    <xf numFmtId="0" fontId="7" fillId="0" borderId="6" xfId="1" applyFont="1" applyBorder="1" applyAlignment="1" applyProtection="1">
      <alignment vertical="center" wrapText="1"/>
      <protection locked="0"/>
    </xf>
    <xf numFmtId="167" fontId="6" fillId="0" borderId="8" xfId="9" applyNumberFormat="1" applyFont="1" applyBorder="1" applyAlignment="1" applyProtection="1">
      <alignment vertical="center"/>
      <protection locked="0"/>
    </xf>
    <xf numFmtId="167" fontId="8" fillId="2" borderId="1" xfId="9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1" xfId="0" quotePrefix="1" applyFont="1" applyBorder="1" applyAlignment="1">
      <alignment horizontal="center"/>
    </xf>
    <xf numFmtId="0" fontId="6" fillId="0" borderId="7" xfId="1" applyFont="1" applyBorder="1" applyAlignment="1" applyProtection="1">
      <alignment vertical="center"/>
      <protection locked="0"/>
    </xf>
    <xf numFmtId="0" fontId="6" fillId="0" borderId="7" xfId="1" applyFont="1" applyBorder="1" applyAlignment="1" applyProtection="1">
      <alignment horizontal="left" vertical="center"/>
      <protection locked="0"/>
    </xf>
    <xf numFmtId="0" fontId="7" fillId="0" borderId="7" xfId="1" applyFont="1" applyBorder="1" applyAlignment="1" applyProtection="1">
      <alignment vertical="center" wrapText="1"/>
      <protection locked="0"/>
    </xf>
    <xf numFmtId="167" fontId="6" fillId="0" borderId="11" xfId="9" applyNumberFormat="1" applyFont="1" applyBorder="1" applyAlignment="1" applyProtection="1">
      <alignment vertical="center"/>
      <protection locked="0"/>
    </xf>
    <xf numFmtId="16" fontId="9" fillId="0" borderId="1" xfId="0" quotePrefix="1" applyNumberFormat="1" applyFont="1" applyBorder="1" applyAlignment="1">
      <alignment horizontal="center"/>
    </xf>
    <xf numFmtId="167" fontId="6" fillId="0" borderId="6" xfId="9" applyNumberFormat="1" applyFont="1" applyBorder="1" applyAlignment="1" applyProtection="1">
      <alignment vertical="center"/>
      <protection locked="0"/>
    </xf>
    <xf numFmtId="167" fontId="9" fillId="0" borderId="9" xfId="9" applyNumberFormat="1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10" fillId="4" borderId="2" xfId="0" applyFont="1" applyFill="1" applyBorder="1" applyAlignment="1">
      <alignment vertical="top"/>
    </xf>
    <xf numFmtId="0" fontId="6" fillId="4" borderId="0" xfId="6" applyFont="1" applyFill="1" applyAlignment="1">
      <alignment vertical="top"/>
    </xf>
    <xf numFmtId="0" fontId="6" fillId="4" borderId="0" xfId="6" applyFont="1" applyFill="1" applyAlignment="1">
      <alignment horizontal="center" vertical="center"/>
    </xf>
    <xf numFmtId="167" fontId="6" fillId="4" borderId="8" xfId="9" quotePrefix="1" applyNumberFormat="1" applyFont="1" applyFill="1" applyBorder="1" applyAlignment="1">
      <alignment horizontal="center" vertical="center"/>
    </xf>
    <xf numFmtId="167" fontId="7" fillId="4" borderId="1" xfId="9" quotePrefix="1" applyNumberFormat="1" applyFont="1" applyFill="1" applyBorder="1" applyAlignment="1">
      <alignment horizontal="center" vertical="center"/>
    </xf>
    <xf numFmtId="15" fontId="6" fillId="4" borderId="1" xfId="2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top"/>
    </xf>
    <xf numFmtId="0" fontId="6" fillId="4" borderId="3" xfId="0" applyFont="1" applyFill="1" applyBorder="1" applyAlignment="1">
      <alignment vertical="top"/>
    </xf>
    <xf numFmtId="0" fontId="7" fillId="4" borderId="1" xfId="3" quotePrefix="1" applyFont="1" applyFill="1" applyBorder="1" applyAlignment="1">
      <alignment horizontal="center" vertical="center"/>
    </xf>
    <xf numFmtId="0" fontId="11" fillId="4" borderId="2" xfId="8" applyFont="1" applyFill="1" applyBorder="1" applyAlignment="1" applyProtection="1">
      <alignment vertical="top"/>
    </xf>
    <xf numFmtId="0" fontId="7" fillId="0" borderId="1" xfId="3" applyFont="1" applyBorder="1" applyAlignment="1">
      <alignment horizontal="center" vertical="center"/>
    </xf>
    <xf numFmtId="0" fontId="11" fillId="4" borderId="10" xfId="8" applyFont="1" applyFill="1" applyBorder="1" applyAlignment="1" applyProtection="1">
      <alignment vertical="top"/>
    </xf>
    <xf numFmtId="164" fontId="6" fillId="4" borderId="0" xfId="6" applyNumberFormat="1" applyFont="1" applyFill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0" fontId="9" fillId="0" borderId="0" xfId="0" quotePrefix="1" applyFont="1" applyAlignment="1">
      <alignment horizontal="left"/>
    </xf>
    <xf numFmtId="0" fontId="6" fillId="0" borderId="9" xfId="1" applyFont="1" applyBorder="1" applyAlignment="1" applyProtection="1">
      <alignment vertical="center"/>
      <protection locked="0"/>
    </xf>
    <xf numFmtId="0" fontId="6" fillId="0" borderId="9" xfId="1" applyFont="1" applyBorder="1" applyAlignment="1" applyProtection="1">
      <alignment horizontal="left" vertical="center"/>
      <protection locked="0"/>
    </xf>
    <xf numFmtId="0" fontId="7" fillId="0" borderId="9" xfId="1" applyFont="1" applyBorder="1" applyAlignment="1" applyProtection="1">
      <alignment vertical="center" wrapText="1"/>
      <protection locked="0"/>
    </xf>
    <xf numFmtId="167" fontId="6" fillId="0" borderId="7" xfId="9" applyNumberFormat="1" applyFont="1" applyBorder="1" applyAlignment="1" applyProtection="1">
      <alignment vertical="center"/>
      <protection locked="0"/>
    </xf>
    <xf numFmtId="0" fontId="7" fillId="6" borderId="1" xfId="6" applyFont="1" applyFill="1" applyBorder="1" applyAlignment="1">
      <alignment horizontal="center" vertical="center" wrapText="1"/>
    </xf>
    <xf numFmtId="0" fontId="7" fillId="6" borderId="1" xfId="6" applyFont="1" applyFill="1" applyBorder="1" applyAlignment="1">
      <alignment horizontal="left" vertical="center" wrapText="1"/>
    </xf>
    <xf numFmtId="0" fontId="7" fillId="6" borderId="1" xfId="6" applyFont="1" applyFill="1" applyBorder="1" applyAlignment="1">
      <alignment horizontal="center" vertical="center"/>
    </xf>
    <xf numFmtId="0" fontId="7" fillId="8" borderId="1" xfId="6" applyFont="1" applyFill="1" applyBorder="1" applyAlignment="1">
      <alignment horizontal="center" vertical="center" wrapText="1"/>
    </xf>
    <xf numFmtId="167" fontId="7" fillId="6" borderId="1" xfId="9" applyNumberFormat="1" applyFont="1" applyFill="1" applyBorder="1" applyAlignment="1">
      <alignment horizontal="center" vertical="center"/>
    </xf>
    <xf numFmtId="3" fontId="9" fillId="0" borderId="1" xfId="3" applyNumberFormat="1" applyFont="1" applyBorder="1" applyAlignment="1">
      <alignment horizontal="center" vertical="center"/>
    </xf>
    <xf numFmtId="168" fontId="9" fillId="3" borderId="1" xfId="9" applyNumberFormat="1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vertical="center" wrapText="1"/>
    </xf>
    <xf numFmtId="1" fontId="8" fillId="0" borderId="1" xfId="3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6" fillId="7" borderId="1" xfId="2" applyFont="1" applyFill="1" applyBorder="1" applyAlignment="1">
      <alignment horizontal="center" vertical="center"/>
    </xf>
    <xf numFmtId="0" fontId="6" fillId="7" borderId="1" xfId="2" applyFont="1" applyFill="1" applyBorder="1" applyAlignment="1">
      <alignment horizontal="left" vertical="center" wrapText="1"/>
    </xf>
    <xf numFmtId="0" fontId="6" fillId="7" borderId="1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/>
    </xf>
    <xf numFmtId="1" fontId="13" fillId="7" borderId="1" xfId="3" applyNumberFormat="1" applyFont="1" applyFill="1" applyBorder="1" applyAlignment="1">
      <alignment horizontal="center" vertical="center" wrapText="1"/>
    </xf>
    <xf numFmtId="3" fontId="13" fillId="7" borderId="1" xfId="3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 wrapText="1"/>
    </xf>
    <xf numFmtId="166" fontId="6" fillId="7" borderId="1" xfId="5" applyNumberFormat="1" applyFont="1" applyFill="1" applyBorder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0" fontId="6" fillId="4" borderId="0" xfId="2" applyFont="1" applyFill="1" applyAlignment="1">
      <alignment horizontal="left" vertical="center" wrapText="1"/>
    </xf>
    <xf numFmtId="0" fontId="14" fillId="4" borderId="0" xfId="2" applyFont="1" applyFill="1" applyAlignment="1">
      <alignment horizontal="center" vertical="center" wrapText="1"/>
    </xf>
    <xf numFmtId="3" fontId="7" fillId="5" borderId="1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Border="1" applyAlignment="1">
      <alignment horizontal="center" vertical="center" wrapText="1"/>
    </xf>
    <xf numFmtId="168" fontId="6" fillId="4" borderId="0" xfId="9" applyNumberFormat="1" applyFont="1" applyFill="1" applyAlignment="1">
      <alignment horizontal="center" vertical="center" wrapText="1"/>
    </xf>
    <xf numFmtId="168" fontId="7" fillId="5" borderId="1" xfId="9" applyNumberFormat="1" applyFont="1" applyFill="1" applyBorder="1" applyAlignment="1">
      <alignment vertical="center" wrapText="1"/>
    </xf>
    <xf numFmtId="0" fontId="6" fillId="4" borderId="0" xfId="2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14" fontId="16" fillId="4" borderId="0" xfId="2" quotePrefix="1" applyNumberFormat="1" applyFont="1" applyFill="1" applyAlignment="1">
      <alignment horizontal="left" vertical="center"/>
    </xf>
    <xf numFmtId="14" fontId="16" fillId="4" borderId="0" xfId="2" quotePrefix="1" applyNumberFormat="1" applyFont="1" applyFill="1" applyAlignment="1">
      <alignment horizontal="center" vertical="center"/>
    </xf>
    <xf numFmtId="0" fontId="7" fillId="4" borderId="0" xfId="2" applyFont="1" applyFill="1" applyAlignment="1">
      <alignment horizontal="center" vertical="center" wrapText="1"/>
    </xf>
    <xf numFmtId="167" fontId="6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left" vertical="center" wrapText="1"/>
    </xf>
    <xf numFmtId="0" fontId="14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5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16" fillId="0" borderId="0" xfId="1" applyFont="1" applyAlignment="1" applyProtection="1">
      <alignment vertical="center" wrapText="1"/>
      <protection locked="0"/>
    </xf>
    <xf numFmtId="0" fontId="6" fillId="0" borderId="0" xfId="1" applyFont="1" applyAlignment="1" applyProtection="1">
      <alignment vertical="center"/>
      <protection locked="0"/>
    </xf>
    <xf numFmtId="167" fontId="9" fillId="0" borderId="0" xfId="9" applyNumberFormat="1" applyFont="1" applyAlignment="1">
      <alignment horizontal="left"/>
    </xf>
    <xf numFmtId="0" fontId="15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>
      <alignment vertical="center" wrapText="1"/>
    </xf>
    <xf numFmtId="0" fontId="6" fillId="0" borderId="0" xfId="1" applyFont="1" applyAlignment="1">
      <alignment vertical="center"/>
    </xf>
    <xf numFmtId="15" fontId="6" fillId="0" borderId="0" xfId="1" applyNumberFormat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vertical="center" wrapText="1"/>
      <protection locked="0"/>
    </xf>
    <xf numFmtId="15" fontId="6" fillId="0" borderId="0" xfId="1" applyNumberFormat="1" applyFont="1" applyAlignment="1" applyProtection="1">
      <alignment vertical="center"/>
      <protection locked="0"/>
    </xf>
    <xf numFmtId="0" fontId="8" fillId="0" borderId="0" xfId="0" applyFont="1" applyAlignment="1">
      <alignment horizontal="left" wrapText="1"/>
    </xf>
    <xf numFmtId="0" fontId="9" fillId="0" borderId="1" xfId="2" applyFont="1" applyBorder="1" applyAlignment="1">
      <alignment horizontal="center" vertical="center" wrapText="1"/>
    </xf>
    <xf numFmtId="168" fontId="6" fillId="0" borderId="1" xfId="9" applyNumberFormat="1" applyFont="1" applyFill="1" applyBorder="1" applyAlignment="1">
      <alignment horizontal="center" vertical="center"/>
    </xf>
    <xf numFmtId="166" fontId="9" fillId="0" borderId="1" xfId="5" applyNumberFormat="1" applyFont="1" applyFill="1" applyBorder="1" applyAlignment="1">
      <alignment horizontal="center" vertical="center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7" fillId="4" borderId="2" xfId="6" applyFont="1" applyFill="1" applyBorder="1" applyAlignment="1">
      <alignment horizontal="center" vertical="center"/>
    </xf>
    <xf numFmtId="0" fontId="7" fillId="4" borderId="3" xfId="6" applyFont="1" applyFill="1" applyBorder="1" applyAlignment="1">
      <alignment horizontal="center" vertical="center"/>
    </xf>
    <xf numFmtId="0" fontId="7" fillId="4" borderId="10" xfId="6" applyFont="1" applyFill="1" applyBorder="1" applyAlignment="1">
      <alignment horizontal="center" vertical="center"/>
    </xf>
    <xf numFmtId="0" fontId="6" fillId="0" borderId="9" xfId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right"/>
    </xf>
    <xf numFmtId="0" fontId="6" fillId="4" borderId="3" xfId="0" applyFont="1" applyFill="1" applyBorder="1" applyAlignment="1">
      <alignment horizontal="left" vertical="top"/>
    </xf>
    <xf numFmtId="0" fontId="7" fillId="4" borderId="4" xfId="6" applyFont="1" applyFill="1" applyBorder="1" applyAlignment="1">
      <alignment horizontal="left" vertical="center" wrapText="1"/>
    </xf>
    <xf numFmtId="0" fontId="7" fillId="4" borderId="5" xfId="6" applyFont="1" applyFill="1" applyBorder="1" applyAlignment="1">
      <alignment horizontal="left" vertical="center" wrapText="1"/>
    </xf>
    <xf numFmtId="164" fontId="6" fillId="4" borderId="4" xfId="6" applyNumberFormat="1" applyFont="1" applyFill="1" applyBorder="1" applyAlignment="1">
      <alignment horizontal="center" vertical="center"/>
    </xf>
    <xf numFmtId="164" fontId="6" fillId="4" borderId="5" xfId="6" applyNumberFormat="1" applyFont="1" applyFill="1" applyBorder="1" applyAlignment="1">
      <alignment horizontal="center" vertical="center"/>
    </xf>
    <xf numFmtId="167" fontId="14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6" fillId="4" borderId="10" xfId="0" applyFont="1" applyFill="1" applyBorder="1" applyAlignment="1">
      <alignment horizontal="left" vertical="top"/>
    </xf>
    <xf numFmtId="0" fontId="7" fillId="4" borderId="4" xfId="6" applyFont="1" applyFill="1" applyBorder="1" applyAlignment="1">
      <alignment horizontal="center" vertical="center"/>
    </xf>
    <xf numFmtId="0" fontId="7" fillId="4" borderId="5" xfId="6" applyFont="1" applyFill="1" applyBorder="1" applyAlignment="1">
      <alignment horizontal="center" vertical="center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0" fillId="0" borderId="13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5" fillId="9" borderId="0" xfId="0" applyFont="1" applyFill="1"/>
  </cellXfs>
  <cellStyles count="12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5" xfId="11" xr:uid="{3D247A91-C8CD-48A7-80B2-1A7AA0B41E3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155864</xdr:colOff>
      <xdr:row>2</xdr:row>
      <xdr:rowOff>467591</xdr:rowOff>
    </xdr:from>
    <xdr:to>
      <xdr:col>1</xdr:col>
      <xdr:colOff>6771409</xdr:colOff>
      <xdr:row>2</xdr:row>
      <xdr:rowOff>467591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EB425BE0-B4C2-125B-9AA1-6AE60A256726}"/>
            </a:ext>
          </a:extLst>
        </xdr:cNvPr>
        <xdr:cNvCxnSpPr/>
      </xdr:nvCxnSpPr>
      <xdr:spPr>
        <a:xfrm>
          <a:off x="155864" y="2095500"/>
          <a:ext cx="12590318" cy="0"/>
        </a:xfrm>
        <a:prstGeom prst="straightConnector1">
          <a:avLst/>
        </a:prstGeom>
        <a:ln w="19050" cap="flat" cmpd="sng" algn="ctr">
          <a:solidFill>
            <a:srgbClr val="FF0000"/>
          </a:solidFill>
          <a:prstDash val="solid"/>
          <a:round/>
          <a:headEnd type="arrow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oneCellAnchor>
    <xdr:from>
      <xdr:col>0</xdr:col>
      <xdr:colOff>5316681</xdr:colOff>
      <xdr:row>2</xdr:row>
      <xdr:rowOff>675409</xdr:rowOff>
    </xdr:from>
    <xdr:ext cx="1262718" cy="64024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4E5EC3A-27AD-8BEB-18F6-C43095F1DF75}"/>
            </a:ext>
          </a:extLst>
        </xdr:cNvPr>
        <xdr:cNvSpPr txBox="1"/>
      </xdr:nvSpPr>
      <xdr:spPr>
        <a:xfrm>
          <a:off x="5316681" y="2303318"/>
          <a:ext cx="1262718" cy="640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3500" b="1">
              <a:solidFill>
                <a:srgbClr val="FF0000"/>
              </a:solidFill>
            </a:rPr>
            <a:t>28CM</a:t>
          </a:r>
        </a:p>
      </xdr:txBody>
    </xdr:sp>
    <xdr:clientData/>
  </xdr:oneCellAnchor>
  <xdr:twoCellAnchor>
    <xdr:from>
      <xdr:col>2</xdr:col>
      <xdr:colOff>432955</xdr:colOff>
      <xdr:row>0</xdr:row>
      <xdr:rowOff>69273</xdr:rowOff>
    </xdr:from>
    <xdr:to>
      <xdr:col>2</xdr:col>
      <xdr:colOff>432955</xdr:colOff>
      <xdr:row>2</xdr:row>
      <xdr:rowOff>34636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A743141-4816-051C-AFFA-FBEDE656CB49}"/>
            </a:ext>
          </a:extLst>
        </xdr:cNvPr>
        <xdr:cNvCxnSpPr/>
      </xdr:nvCxnSpPr>
      <xdr:spPr>
        <a:xfrm>
          <a:off x="13196455" y="69273"/>
          <a:ext cx="0" cy="1593272"/>
        </a:xfrm>
        <a:prstGeom prst="straightConnector1">
          <a:avLst/>
        </a:prstGeom>
        <a:ln w="19050" cap="flat" cmpd="sng" algn="ctr">
          <a:solidFill>
            <a:srgbClr val="FF0000"/>
          </a:solidFill>
          <a:prstDash val="solid"/>
          <a:round/>
          <a:headEnd type="arrow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oneCellAnchor>
    <xdr:from>
      <xdr:col>3</xdr:col>
      <xdr:colOff>86591</xdr:colOff>
      <xdr:row>0</xdr:row>
      <xdr:rowOff>519545</xdr:rowOff>
    </xdr:from>
    <xdr:ext cx="1389419" cy="64024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F08F629-5A2C-AF8C-437B-41AB1A99B781}"/>
            </a:ext>
          </a:extLst>
        </xdr:cNvPr>
        <xdr:cNvSpPr txBox="1"/>
      </xdr:nvSpPr>
      <xdr:spPr>
        <a:xfrm>
          <a:off x="13456227" y="519545"/>
          <a:ext cx="1389419" cy="640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3500" b="1">
              <a:solidFill>
                <a:srgbClr val="FF0000"/>
              </a:solidFill>
            </a:rPr>
            <a:t>3.5CM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0"/>
  <sheetViews>
    <sheetView zoomScale="55" zoomScaleNormal="55" zoomScaleSheetLayoutView="55" zoomScalePageLayoutView="55" workbookViewId="0">
      <selection activeCell="G10" sqref="G10"/>
    </sheetView>
  </sheetViews>
  <sheetFormatPr defaultColWidth="9.28515625" defaultRowHeight="24" x14ac:dyDescent="0.45"/>
  <cols>
    <col min="1" max="1" width="27" style="97" customWidth="1"/>
    <col min="2" max="2" width="14.5703125" style="7" customWidth="1"/>
    <col min="3" max="3" width="28.7109375" style="7" customWidth="1"/>
    <col min="4" max="4" width="33" style="7" customWidth="1"/>
    <col min="5" max="5" width="21.42578125" style="7" customWidth="1"/>
    <col min="6" max="6" width="20.140625" style="7" customWidth="1"/>
    <col min="7" max="7" width="23.85546875" style="87" customWidth="1"/>
    <col min="8" max="8" width="9.28515625" style="7"/>
    <col min="9" max="9" width="16.42578125" style="7" customWidth="1"/>
    <col min="10" max="10" width="12.28515625" style="7" customWidth="1"/>
    <col min="11" max="11" width="18" style="7" customWidth="1"/>
    <col min="12" max="12" width="23" style="79" customWidth="1"/>
    <col min="13" max="13" width="27.7109375" style="79" customWidth="1"/>
    <col min="14" max="14" width="31.85546875" style="7" customWidth="1"/>
    <col min="15" max="15" width="13.28515625" style="7" bestFit="1" customWidth="1"/>
    <col min="16" max="16" width="13.7109375" style="7" bestFit="1" customWidth="1"/>
    <col min="17" max="16384" width="9.28515625" style="7"/>
  </cols>
  <sheetData>
    <row r="1" spans="1:19" ht="28.5" customHeight="1" x14ac:dyDescent="0.45">
      <c r="A1" s="91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34</v>
      </c>
    </row>
    <row r="2" spans="1:19" ht="28.5" customHeight="1" x14ac:dyDescent="0.45">
      <c r="A2" s="91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1</v>
      </c>
      <c r="N2" s="8" t="s">
        <v>2</v>
      </c>
    </row>
    <row r="3" spans="1:19" ht="28.5" customHeight="1" x14ac:dyDescent="0.45">
      <c r="A3" s="92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19" ht="10.15" customHeight="1" x14ac:dyDescent="0.45">
      <c r="A4" s="91"/>
      <c r="B4" s="1"/>
      <c r="C4" s="10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19" ht="30.75" customHeight="1" x14ac:dyDescent="0.45">
      <c r="A5" s="93" t="s">
        <v>5</v>
      </c>
      <c r="C5" s="98" t="s">
        <v>50</v>
      </c>
      <c r="D5" s="17"/>
      <c r="E5" s="18"/>
      <c r="F5" s="108" t="s">
        <v>6</v>
      </c>
      <c r="G5" s="109"/>
      <c r="H5" s="116" t="s">
        <v>39</v>
      </c>
      <c r="I5" s="117"/>
      <c r="J5" s="19"/>
      <c r="K5" s="19"/>
      <c r="L5" s="20"/>
      <c r="M5" s="21" t="s">
        <v>7</v>
      </c>
      <c r="N5" s="22">
        <v>45712</v>
      </c>
    </row>
    <row r="6" spans="1:19" ht="30.75" customHeight="1" x14ac:dyDescent="0.45">
      <c r="A6" s="94" t="s">
        <v>8</v>
      </c>
      <c r="B6" s="23"/>
      <c r="D6" s="24"/>
      <c r="E6" s="18"/>
      <c r="F6" s="108" t="s">
        <v>9</v>
      </c>
      <c r="G6" s="109"/>
      <c r="H6" s="118" t="s">
        <v>51</v>
      </c>
      <c r="I6" s="119"/>
      <c r="J6" s="19"/>
      <c r="K6" s="19"/>
      <c r="L6" s="20"/>
      <c r="M6" s="21" t="s">
        <v>10</v>
      </c>
      <c r="N6" s="25" t="s">
        <v>52</v>
      </c>
    </row>
    <row r="7" spans="1:19" ht="30.75" customHeight="1" x14ac:dyDescent="0.45">
      <c r="A7" s="94" t="s">
        <v>11</v>
      </c>
      <c r="B7" s="107"/>
      <c r="C7" s="107"/>
      <c r="D7" s="26"/>
      <c r="E7" s="18"/>
      <c r="F7" s="108" t="s">
        <v>12</v>
      </c>
      <c r="G7" s="109"/>
      <c r="H7" s="110">
        <f>N5+20</f>
        <v>45732</v>
      </c>
      <c r="I7" s="111"/>
      <c r="J7" s="19"/>
      <c r="K7" s="19"/>
      <c r="L7" s="20"/>
      <c r="M7" s="21" t="s">
        <v>13</v>
      </c>
      <c r="N7" s="27" t="s">
        <v>53</v>
      </c>
    </row>
    <row r="8" spans="1:19" ht="30.75" customHeight="1" x14ac:dyDescent="0.45">
      <c r="A8" s="95" t="s">
        <v>14</v>
      </c>
      <c r="B8" s="115"/>
      <c r="C8" s="115"/>
      <c r="D8" s="28"/>
      <c r="E8" s="18"/>
      <c r="F8" s="108" t="s">
        <v>15</v>
      </c>
      <c r="G8" s="109"/>
      <c r="H8" s="110" t="s">
        <v>37</v>
      </c>
      <c r="I8" s="111"/>
      <c r="J8" s="29"/>
      <c r="K8" s="29"/>
      <c r="L8" s="20"/>
      <c r="M8" s="21" t="s">
        <v>16</v>
      </c>
      <c r="N8" s="30" t="s">
        <v>41</v>
      </c>
      <c r="O8" s="31"/>
      <c r="P8" s="31"/>
    </row>
    <row r="9" spans="1:19" ht="5.65" customHeight="1" x14ac:dyDescent="0.45">
      <c r="A9" s="96"/>
      <c r="B9" s="32"/>
      <c r="C9" s="33"/>
      <c r="D9" s="32"/>
      <c r="E9" s="9"/>
      <c r="F9" s="32"/>
      <c r="G9" s="34"/>
      <c r="H9" s="32"/>
      <c r="I9" s="32"/>
      <c r="J9" s="9"/>
      <c r="K9" s="9"/>
      <c r="L9" s="35"/>
      <c r="M9" s="15"/>
      <c r="N9" s="16"/>
    </row>
    <row r="10" spans="1:19" ht="96" x14ac:dyDescent="0.45">
      <c r="A10" s="36" t="s">
        <v>17</v>
      </c>
      <c r="B10" s="36" t="s">
        <v>18</v>
      </c>
      <c r="C10" s="37" t="s">
        <v>19</v>
      </c>
      <c r="D10" s="36" t="s">
        <v>20</v>
      </c>
      <c r="E10" s="36" t="s">
        <v>21</v>
      </c>
      <c r="F10" s="38" t="s">
        <v>22</v>
      </c>
      <c r="G10" s="36" t="s">
        <v>23</v>
      </c>
      <c r="H10" s="38" t="s">
        <v>24</v>
      </c>
      <c r="I10" s="39" t="s">
        <v>25</v>
      </c>
      <c r="J10" s="39" t="s">
        <v>26</v>
      </c>
      <c r="K10" s="39" t="s">
        <v>27</v>
      </c>
      <c r="L10" s="40" t="s">
        <v>28</v>
      </c>
      <c r="M10" s="40" t="s">
        <v>29</v>
      </c>
      <c r="N10" s="38" t="s">
        <v>3</v>
      </c>
      <c r="R10" s="31"/>
      <c r="S10" s="31"/>
    </row>
    <row r="11" spans="1:19" ht="125.25" customHeight="1" x14ac:dyDescent="0.45">
      <c r="A11" s="88" t="s">
        <v>40</v>
      </c>
      <c r="B11" s="88"/>
      <c r="C11" s="43" t="s">
        <v>42</v>
      </c>
      <c r="D11" s="44" t="s">
        <v>49</v>
      </c>
      <c r="E11" s="45" t="s">
        <v>45</v>
      </c>
      <c r="F11" s="44" t="s">
        <v>35</v>
      </c>
      <c r="G11" s="46" t="s">
        <v>38</v>
      </c>
      <c r="H11" s="47" t="s">
        <v>36</v>
      </c>
      <c r="I11" s="99">
        <f>DETAIL!E32</f>
        <v>4336</v>
      </c>
      <c r="J11" s="41">
        <v>0</v>
      </c>
      <c r="K11" s="41">
        <f t="shared" ref="K11" si="0">I11-J11</f>
        <v>4336</v>
      </c>
      <c r="L11" s="89">
        <v>900</v>
      </c>
      <c r="M11" s="42">
        <f t="shared" ref="M11" si="1">K11*L11</f>
        <v>3902400</v>
      </c>
      <c r="N11" s="90"/>
    </row>
    <row r="12" spans="1:19" ht="21.75" customHeight="1" x14ac:dyDescent="0.45">
      <c r="A12" s="48"/>
      <c r="B12" s="48"/>
      <c r="C12" s="49"/>
      <c r="D12" s="50"/>
      <c r="E12" s="50"/>
      <c r="F12" s="51"/>
      <c r="G12" s="52"/>
      <c r="H12" s="48"/>
      <c r="I12" s="53"/>
      <c r="J12" s="53"/>
      <c r="K12" s="53"/>
      <c r="L12" s="54"/>
      <c r="M12" s="55"/>
      <c r="N12" s="56"/>
    </row>
    <row r="13" spans="1:19" ht="33.6" customHeight="1" x14ac:dyDescent="0.45">
      <c r="A13" s="57"/>
      <c r="B13" s="57"/>
      <c r="C13" s="58"/>
      <c r="D13" s="57"/>
      <c r="E13" s="57"/>
      <c r="F13" s="57"/>
      <c r="G13" s="59"/>
      <c r="H13" s="71" t="s">
        <v>30</v>
      </c>
      <c r="I13" s="60">
        <f>SUM(I11:I12)</f>
        <v>4336</v>
      </c>
      <c r="J13" s="61"/>
      <c r="K13" s="60">
        <f>SUM(K11:K12)</f>
        <v>4336</v>
      </c>
      <c r="L13" s="62"/>
      <c r="M13" s="63">
        <f>SUM(M11:M12)</f>
        <v>3902400</v>
      </c>
      <c r="N13" s="64"/>
    </row>
    <row r="14" spans="1:19" ht="21.75" customHeight="1" x14ac:dyDescent="0.45">
      <c r="A14" s="65"/>
      <c r="B14" s="65"/>
      <c r="C14" s="66"/>
      <c r="D14" s="67"/>
      <c r="E14" s="67"/>
      <c r="F14" s="67"/>
      <c r="G14" s="68"/>
      <c r="H14" s="64"/>
      <c r="I14" s="64"/>
      <c r="J14" s="64"/>
      <c r="K14" s="64"/>
      <c r="L14" s="69"/>
      <c r="M14" s="69"/>
      <c r="N14" s="64"/>
    </row>
    <row r="15" spans="1:19" ht="21.75" customHeight="1" x14ac:dyDescent="0.45">
      <c r="A15" s="113" t="s">
        <v>31</v>
      </c>
      <c r="B15" s="113"/>
      <c r="C15" s="70"/>
      <c r="D15" s="71"/>
      <c r="E15" s="114" t="s">
        <v>32</v>
      </c>
      <c r="F15" s="114"/>
      <c r="G15" s="114"/>
      <c r="H15" s="72"/>
      <c r="I15" s="73"/>
      <c r="J15" s="73"/>
      <c r="K15" s="73"/>
      <c r="L15" s="112" t="s">
        <v>33</v>
      </c>
      <c r="M15" s="112"/>
      <c r="N15" s="64"/>
    </row>
    <row r="16" spans="1:19" ht="21.75" customHeight="1" x14ac:dyDescent="0.45">
      <c r="A16" s="80"/>
      <c r="B16" s="75"/>
      <c r="C16" s="76"/>
      <c r="D16" s="74"/>
      <c r="E16" s="74"/>
      <c r="F16" s="74"/>
      <c r="G16" s="77"/>
      <c r="H16" s="78"/>
      <c r="I16" s="78"/>
      <c r="J16" s="78"/>
    </row>
    <row r="17" spans="1:10" ht="21.75" customHeight="1" x14ac:dyDescent="0.45">
      <c r="A17" s="80"/>
      <c r="B17" s="75"/>
      <c r="C17" s="76"/>
      <c r="D17" s="74"/>
      <c r="E17" s="74"/>
      <c r="F17" s="74"/>
      <c r="G17" s="77"/>
      <c r="H17" s="78"/>
      <c r="I17" s="78"/>
      <c r="J17" s="78"/>
    </row>
    <row r="18" spans="1:10" ht="21.75" customHeight="1" x14ac:dyDescent="0.45">
      <c r="A18" s="80"/>
      <c r="B18" s="76"/>
      <c r="C18" s="76"/>
      <c r="D18" s="74"/>
      <c r="E18" s="74"/>
      <c r="F18" s="74"/>
      <c r="G18" s="81"/>
      <c r="H18" s="82"/>
      <c r="I18" s="74"/>
      <c r="J18" s="78"/>
    </row>
    <row r="19" spans="1:10" ht="21.75" customHeight="1" x14ac:dyDescent="0.45">
      <c r="A19" s="84"/>
      <c r="B19" s="83"/>
      <c r="C19" s="75"/>
      <c r="D19" s="78"/>
      <c r="E19" s="84"/>
      <c r="F19" s="84"/>
      <c r="G19" s="85"/>
      <c r="H19" s="86"/>
      <c r="I19" s="86"/>
      <c r="J19" s="78"/>
    </row>
    <row r="20" spans="1:10" ht="21.75" customHeight="1" x14ac:dyDescent="0.45"/>
    <row r="21" spans="1:10" ht="21.75" customHeight="1" x14ac:dyDescent="0.45"/>
    <row r="22" spans="1:10" ht="21.75" customHeight="1" x14ac:dyDescent="0.45"/>
    <row r="23" spans="1:10" ht="21.75" customHeight="1" x14ac:dyDescent="0.45"/>
    <row r="24" spans="1:10" ht="21.75" customHeight="1" x14ac:dyDescent="0.45"/>
    <row r="25" spans="1:10" ht="21.75" customHeight="1" x14ac:dyDescent="0.45"/>
    <row r="26" spans="1:10" ht="21.75" customHeight="1" x14ac:dyDescent="0.45"/>
    <row r="27" spans="1:10" ht="21.75" customHeight="1" x14ac:dyDescent="0.45"/>
    <row r="28" spans="1:10" ht="21.75" customHeight="1" x14ac:dyDescent="0.45"/>
    <row r="29" spans="1:10" ht="21.75" customHeight="1" x14ac:dyDescent="0.45"/>
    <row r="30" spans="1:10" ht="21.75" customHeight="1" x14ac:dyDescent="0.45"/>
    <row r="31" spans="1:10" ht="21.75" customHeight="1" x14ac:dyDescent="0.45"/>
    <row r="32" spans="1:10" ht="21.75" customHeight="1" x14ac:dyDescent="0.45"/>
    <row r="33" ht="21.75" customHeight="1" x14ac:dyDescent="0.45"/>
    <row r="34" ht="21.75" customHeight="1" x14ac:dyDescent="0.45"/>
    <row r="35" ht="21.75" customHeight="1" x14ac:dyDescent="0.45"/>
    <row r="36" ht="21.75" customHeight="1" x14ac:dyDescent="0.45"/>
    <row r="37" ht="21.75" customHeight="1" x14ac:dyDescent="0.45"/>
    <row r="38" ht="21.75" customHeight="1" x14ac:dyDescent="0.45"/>
    <row r="39" ht="21.75" customHeight="1" x14ac:dyDescent="0.45"/>
    <row r="40" ht="21.75" customHeight="1" x14ac:dyDescent="0.45"/>
    <row r="41" ht="21.75" customHeight="1" x14ac:dyDescent="0.45"/>
    <row r="42" ht="21.75" customHeight="1" x14ac:dyDescent="0.45"/>
    <row r="43" ht="21.75" customHeight="1" x14ac:dyDescent="0.45"/>
    <row r="44" ht="21.75" customHeight="1" x14ac:dyDescent="0.45"/>
    <row r="45" ht="21.75" customHeight="1" x14ac:dyDescent="0.45"/>
    <row r="46" ht="21.75" customHeight="1" x14ac:dyDescent="0.45"/>
    <row r="47" ht="21.75" customHeight="1" x14ac:dyDescent="0.45"/>
    <row r="48" ht="21.75" customHeight="1" x14ac:dyDescent="0.45"/>
    <row r="49" ht="21.75" customHeight="1" x14ac:dyDescent="0.45"/>
    <row r="50" ht="21.75" customHeight="1" x14ac:dyDescent="0.45"/>
    <row r="51" ht="21.75" customHeight="1" x14ac:dyDescent="0.45"/>
    <row r="52" ht="21.75" customHeight="1" x14ac:dyDescent="0.45"/>
    <row r="53" ht="21.75" customHeight="1" x14ac:dyDescent="0.45"/>
    <row r="54" ht="21.75" customHeight="1" x14ac:dyDescent="0.45"/>
    <row r="55" ht="21.75" customHeight="1" x14ac:dyDescent="0.45"/>
    <row r="56" ht="21.75" customHeight="1" x14ac:dyDescent="0.45"/>
    <row r="57" ht="23.25" customHeight="1" x14ac:dyDescent="0.45"/>
    <row r="58" ht="23.25" customHeight="1" x14ac:dyDescent="0.45"/>
    <row r="59" ht="23.25" customHeight="1" x14ac:dyDescent="0.45"/>
    <row r="60" ht="23.25" customHeight="1" x14ac:dyDescent="0.45"/>
  </sheetData>
  <mergeCells count="13">
    <mergeCell ref="F5:G5"/>
    <mergeCell ref="H5:I5"/>
    <mergeCell ref="F6:G6"/>
    <mergeCell ref="H6:I6"/>
    <mergeCell ref="F8:G8"/>
    <mergeCell ref="H8:I8"/>
    <mergeCell ref="B7:C7"/>
    <mergeCell ref="F7:G7"/>
    <mergeCell ref="H7:I7"/>
    <mergeCell ref="L15:M15"/>
    <mergeCell ref="A15:B15"/>
    <mergeCell ref="E15:G15"/>
    <mergeCell ref="B8:C8"/>
  </mergeCells>
  <phoneticPr fontId="5" type="noConversion"/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14C1B-BBDA-4DD7-AD4C-D0152FFC6E1C}">
  <dimension ref="A1:B2"/>
  <sheetViews>
    <sheetView zoomScale="55" zoomScaleNormal="55" workbookViewId="0">
      <selection activeCell="B6" sqref="B6"/>
    </sheetView>
  </sheetViews>
  <sheetFormatPr defaultRowHeight="102.75" x14ac:dyDescent="1.5"/>
  <cols>
    <col min="1" max="1" width="89.5703125" style="101" customWidth="1"/>
    <col min="2" max="2" width="101.85546875" style="102" customWidth="1"/>
    <col min="3" max="16384" width="9.140625" style="103"/>
  </cols>
  <sheetData>
    <row r="1" spans="1:2" s="100" customFormat="1" ht="64.5" x14ac:dyDescent="0.25">
      <c r="A1" s="120" t="s">
        <v>43</v>
      </c>
      <c r="B1" s="121"/>
    </row>
    <row r="2" spans="1:2" s="100" customFormat="1" ht="64.5" x14ac:dyDescent="0.25">
      <c r="A2" s="122" t="s">
        <v>44</v>
      </c>
      <c r="B2" s="123"/>
    </row>
  </sheetData>
  <mergeCells count="2">
    <mergeCell ref="A1:B1"/>
    <mergeCell ref="A2:B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94E84-7785-440C-BD8B-E712CFFDF211}">
  <dimension ref="A1:E32"/>
  <sheetViews>
    <sheetView tabSelected="1" workbookViewId="0">
      <selection activeCell="B26" sqref="B26"/>
    </sheetView>
  </sheetViews>
  <sheetFormatPr defaultColWidth="12.140625" defaultRowHeight="15" x14ac:dyDescent="0.25"/>
  <cols>
    <col min="1" max="1" width="33.7109375" bestFit="1" customWidth="1"/>
    <col min="2" max="2" width="71.5703125" customWidth="1"/>
    <col min="3" max="4" width="17.28515625" hidden="1" customWidth="1"/>
    <col min="5" max="5" width="20.7109375" customWidth="1"/>
  </cols>
  <sheetData>
    <row r="1" spans="1:5" ht="15.75" x14ac:dyDescent="0.25">
      <c r="A1" s="104" t="s">
        <v>46</v>
      </c>
      <c r="B1" s="105" t="s">
        <v>19</v>
      </c>
      <c r="C1" s="106" t="s">
        <v>47</v>
      </c>
      <c r="D1" s="106"/>
      <c r="E1" s="106" t="s">
        <v>48</v>
      </c>
    </row>
    <row r="2" spans="1:5" x14ac:dyDescent="0.25">
      <c r="A2" t="s">
        <v>54</v>
      </c>
      <c r="B2" t="s">
        <v>55</v>
      </c>
      <c r="C2">
        <v>500</v>
      </c>
      <c r="D2">
        <v>0.2</v>
      </c>
      <c r="E2">
        <f>D2*C2</f>
        <v>100</v>
      </c>
    </row>
    <row r="3" spans="1:5" x14ac:dyDescent="0.25">
      <c r="A3" t="s">
        <v>54</v>
      </c>
      <c r="B3" t="s">
        <v>56</v>
      </c>
      <c r="C3">
        <v>2050</v>
      </c>
      <c r="D3">
        <v>0.2</v>
      </c>
      <c r="E3">
        <f t="shared" ref="E3:E30" si="0">D3*C3</f>
        <v>410</v>
      </c>
    </row>
    <row r="4" spans="1:5" x14ac:dyDescent="0.25">
      <c r="A4" t="s">
        <v>57</v>
      </c>
      <c r="B4" t="s">
        <v>58</v>
      </c>
      <c r="C4">
        <v>960</v>
      </c>
      <c r="D4">
        <v>0.2</v>
      </c>
      <c r="E4">
        <f t="shared" si="0"/>
        <v>192</v>
      </c>
    </row>
    <row r="5" spans="1:5" x14ac:dyDescent="0.25">
      <c r="A5" t="s">
        <v>59</v>
      </c>
      <c r="B5" t="s">
        <v>60</v>
      </c>
      <c r="C5">
        <v>400</v>
      </c>
      <c r="D5">
        <v>0.2</v>
      </c>
      <c r="E5">
        <f t="shared" si="0"/>
        <v>80</v>
      </c>
    </row>
    <row r="6" spans="1:5" x14ac:dyDescent="0.25">
      <c r="A6" t="s">
        <v>61</v>
      </c>
      <c r="B6" t="s">
        <v>62</v>
      </c>
      <c r="C6">
        <v>940</v>
      </c>
      <c r="D6">
        <v>0.2</v>
      </c>
      <c r="E6">
        <f t="shared" si="0"/>
        <v>188</v>
      </c>
    </row>
    <row r="7" spans="1:5" x14ac:dyDescent="0.25">
      <c r="A7" t="s">
        <v>63</v>
      </c>
      <c r="B7" t="s">
        <v>64</v>
      </c>
      <c r="C7">
        <v>3490</v>
      </c>
      <c r="D7">
        <v>0.2</v>
      </c>
      <c r="E7">
        <f t="shared" si="0"/>
        <v>698</v>
      </c>
    </row>
    <row r="8" spans="1:5" x14ac:dyDescent="0.25">
      <c r="A8" t="s">
        <v>65</v>
      </c>
      <c r="B8" t="s">
        <v>66</v>
      </c>
      <c r="C8">
        <v>900</v>
      </c>
      <c r="D8">
        <v>0.2</v>
      </c>
      <c r="E8">
        <f t="shared" si="0"/>
        <v>180</v>
      </c>
    </row>
    <row r="9" spans="1:5" x14ac:dyDescent="0.25">
      <c r="A9" t="s">
        <v>67</v>
      </c>
      <c r="B9" t="s">
        <v>68</v>
      </c>
      <c r="C9">
        <v>2300</v>
      </c>
      <c r="D9">
        <v>0.2</v>
      </c>
      <c r="E9">
        <f t="shared" si="0"/>
        <v>460</v>
      </c>
    </row>
    <row r="10" spans="1:5" x14ac:dyDescent="0.25">
      <c r="A10" t="s">
        <v>69</v>
      </c>
      <c r="B10" t="s">
        <v>70</v>
      </c>
      <c r="C10">
        <v>1460</v>
      </c>
      <c r="D10">
        <v>0.05</v>
      </c>
      <c r="E10">
        <f t="shared" si="0"/>
        <v>73</v>
      </c>
    </row>
    <row r="11" spans="1:5" x14ac:dyDescent="0.25">
      <c r="A11" t="s">
        <v>71</v>
      </c>
      <c r="B11" t="s">
        <v>72</v>
      </c>
      <c r="C11">
        <v>350</v>
      </c>
      <c r="D11">
        <v>0.05</v>
      </c>
      <c r="E11">
        <v>18</v>
      </c>
    </row>
    <row r="12" spans="1:5" x14ac:dyDescent="0.25">
      <c r="A12" t="s">
        <v>73</v>
      </c>
      <c r="B12" t="s">
        <v>74</v>
      </c>
      <c r="C12">
        <v>1000</v>
      </c>
      <c r="D12">
        <v>0.05</v>
      </c>
      <c r="E12">
        <f t="shared" si="0"/>
        <v>50</v>
      </c>
    </row>
    <row r="13" spans="1:5" x14ac:dyDescent="0.25">
      <c r="A13" t="s">
        <v>75</v>
      </c>
      <c r="B13" t="s">
        <v>76</v>
      </c>
      <c r="C13">
        <v>1000</v>
      </c>
      <c r="D13">
        <v>0.05</v>
      </c>
      <c r="E13">
        <f t="shared" si="0"/>
        <v>50</v>
      </c>
    </row>
    <row r="14" spans="1:5" x14ac:dyDescent="0.25">
      <c r="A14" t="s">
        <v>77</v>
      </c>
      <c r="B14" t="s">
        <v>78</v>
      </c>
      <c r="C14">
        <v>690</v>
      </c>
      <c r="D14">
        <v>0.05</v>
      </c>
      <c r="E14">
        <f t="shared" si="0"/>
        <v>34.5</v>
      </c>
    </row>
    <row r="15" spans="1:5" x14ac:dyDescent="0.25">
      <c r="A15" t="s">
        <v>79</v>
      </c>
      <c r="B15" t="s">
        <v>80</v>
      </c>
      <c r="C15">
        <v>1470</v>
      </c>
      <c r="D15">
        <v>0.05</v>
      </c>
      <c r="E15">
        <f t="shared" si="0"/>
        <v>73.5</v>
      </c>
    </row>
    <row r="16" spans="1:5" x14ac:dyDescent="0.25">
      <c r="A16" t="s">
        <v>81</v>
      </c>
      <c r="B16" t="s">
        <v>82</v>
      </c>
      <c r="C16">
        <v>2200</v>
      </c>
      <c r="D16">
        <v>0.05</v>
      </c>
      <c r="E16">
        <f t="shared" si="0"/>
        <v>110</v>
      </c>
    </row>
    <row r="17" spans="1:5" x14ac:dyDescent="0.25">
      <c r="A17" t="s">
        <v>83</v>
      </c>
      <c r="B17" t="s">
        <v>84</v>
      </c>
      <c r="C17">
        <v>450</v>
      </c>
      <c r="D17">
        <v>0.05</v>
      </c>
      <c r="E17">
        <v>23</v>
      </c>
    </row>
    <row r="18" spans="1:5" x14ac:dyDescent="0.25">
      <c r="A18" t="s">
        <v>85</v>
      </c>
      <c r="B18" t="s">
        <v>86</v>
      </c>
      <c r="C18">
        <v>2300</v>
      </c>
      <c r="D18">
        <v>0.05</v>
      </c>
      <c r="E18">
        <f t="shared" si="0"/>
        <v>115</v>
      </c>
    </row>
    <row r="19" spans="1:5" x14ac:dyDescent="0.25">
      <c r="A19" t="s">
        <v>87</v>
      </c>
      <c r="B19" t="s">
        <v>88</v>
      </c>
      <c r="C19">
        <v>1350</v>
      </c>
      <c r="D19">
        <v>0.05</v>
      </c>
      <c r="E19">
        <v>68</v>
      </c>
    </row>
    <row r="20" spans="1:5" x14ac:dyDescent="0.25">
      <c r="A20" t="s">
        <v>89</v>
      </c>
      <c r="B20" t="s">
        <v>90</v>
      </c>
      <c r="C20">
        <v>450</v>
      </c>
      <c r="D20">
        <v>0.05</v>
      </c>
      <c r="E20">
        <v>23</v>
      </c>
    </row>
    <row r="21" spans="1:5" x14ac:dyDescent="0.25">
      <c r="A21" t="s">
        <v>91</v>
      </c>
      <c r="B21" t="s">
        <v>92</v>
      </c>
      <c r="C21">
        <v>900</v>
      </c>
      <c r="D21">
        <v>0.05</v>
      </c>
      <c r="E21">
        <f t="shared" si="0"/>
        <v>45</v>
      </c>
    </row>
    <row r="22" spans="1:5" x14ac:dyDescent="0.25">
      <c r="A22" t="s">
        <v>91</v>
      </c>
      <c r="B22" t="s">
        <v>93</v>
      </c>
      <c r="C22">
        <v>800</v>
      </c>
      <c r="D22">
        <v>0.05</v>
      </c>
      <c r="E22">
        <f t="shared" si="0"/>
        <v>40</v>
      </c>
    </row>
    <row r="23" spans="1:5" x14ac:dyDescent="0.25">
      <c r="A23" t="s">
        <v>94</v>
      </c>
      <c r="B23" t="s">
        <v>95</v>
      </c>
      <c r="C23">
        <v>1500</v>
      </c>
      <c r="D23">
        <v>0.05</v>
      </c>
      <c r="E23">
        <f t="shared" si="0"/>
        <v>75</v>
      </c>
    </row>
    <row r="24" spans="1:5" x14ac:dyDescent="0.25">
      <c r="A24" t="s">
        <v>96</v>
      </c>
      <c r="B24" t="s">
        <v>97</v>
      </c>
      <c r="C24">
        <v>2000</v>
      </c>
      <c r="D24">
        <v>0.05</v>
      </c>
      <c r="E24">
        <f t="shared" si="0"/>
        <v>100</v>
      </c>
    </row>
    <row r="25" spans="1:5" x14ac:dyDescent="0.25">
      <c r="A25" t="s">
        <v>98</v>
      </c>
      <c r="B25" t="s">
        <v>99</v>
      </c>
      <c r="C25">
        <v>8250</v>
      </c>
      <c r="D25">
        <v>0.05</v>
      </c>
      <c r="E25">
        <v>413</v>
      </c>
    </row>
    <row r="26" spans="1:5" x14ac:dyDescent="0.25">
      <c r="A26" t="s">
        <v>100</v>
      </c>
      <c r="B26" t="s">
        <v>101</v>
      </c>
      <c r="C26">
        <v>750</v>
      </c>
      <c r="D26">
        <v>0.05</v>
      </c>
      <c r="E26">
        <v>38</v>
      </c>
    </row>
    <row r="27" spans="1:5" x14ac:dyDescent="0.25">
      <c r="A27" t="s">
        <v>102</v>
      </c>
      <c r="B27" t="s">
        <v>103</v>
      </c>
      <c r="C27">
        <v>2250</v>
      </c>
      <c r="D27">
        <v>0.05</v>
      </c>
      <c r="E27">
        <v>113</v>
      </c>
    </row>
    <row r="28" spans="1:5" x14ac:dyDescent="0.25">
      <c r="A28" t="s">
        <v>104</v>
      </c>
      <c r="B28" t="s">
        <v>105</v>
      </c>
      <c r="C28">
        <v>2850</v>
      </c>
      <c r="D28">
        <v>0.05</v>
      </c>
      <c r="E28">
        <v>143</v>
      </c>
    </row>
    <row r="29" spans="1:5" x14ac:dyDescent="0.25">
      <c r="A29" t="s">
        <v>106</v>
      </c>
      <c r="B29" t="s">
        <v>107</v>
      </c>
      <c r="C29">
        <v>1640</v>
      </c>
      <c r="D29">
        <v>0.2</v>
      </c>
      <c r="E29">
        <f t="shared" si="0"/>
        <v>328</v>
      </c>
    </row>
    <row r="30" spans="1:5" x14ac:dyDescent="0.25">
      <c r="A30" t="s">
        <v>108</v>
      </c>
      <c r="B30" t="s">
        <v>109</v>
      </c>
      <c r="C30">
        <v>1900</v>
      </c>
      <c r="D30">
        <v>0.05</v>
      </c>
      <c r="E30">
        <f t="shared" si="0"/>
        <v>95</v>
      </c>
    </row>
    <row r="32" spans="1:5" x14ac:dyDescent="0.25">
      <c r="E32" s="124">
        <f>SUM(E2:E31)</f>
        <v>4336</v>
      </c>
    </row>
  </sheetData>
  <autoFilter ref="A1:E30" xr:uid="{E4194E84-7785-440C-BD8B-E712CFFDF211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72f4fa-a3a2-4010-a47e-cf3d6c5d142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14" ma:contentTypeDescription="Create a new document." ma:contentTypeScope="" ma:versionID="22d40c827e80c99f6cef560426e7f7d1">
  <xsd:schema xmlns:xsd="http://www.w3.org/2001/XMLSchema" xmlns:xs="http://www.w3.org/2001/XMLSchema" xmlns:p="http://schemas.microsoft.com/office/2006/metadata/properties" xmlns:ns2="1972f4fa-a3a2-4010-a47e-cf3d6c5d1421" xmlns:ns3="8acacb1a-d766-4a03-bc0c-a95b168db3c7" targetNamespace="http://schemas.microsoft.com/office/2006/metadata/properties" ma:root="true" ma:fieldsID="3a9188bdc54e067977f7db91f1f90cb3" ns2:_="" ns3:_="">
    <xsd:import namespace="1972f4fa-a3a2-4010-a47e-cf3d6c5d1421"/>
    <xsd:import namespace="8acacb1a-d766-4a03-bc0c-a95b168db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acb1a-d766-4a03-bc0c-a95b168db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908CEA-99AD-4541-A415-314D04F5A5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295A93-F34E-4E0D-AC28-B4E3D3602D39}">
  <ds:schemaRefs>
    <ds:schemaRef ds:uri="http://schemas.microsoft.com/office/2006/metadata/properties"/>
    <ds:schemaRef ds:uri="http://schemas.microsoft.com/office/infopath/2007/PartnerControls"/>
    <ds:schemaRef ds:uri="1972f4fa-a3a2-4010-a47e-cf3d6c5d1421"/>
  </ds:schemaRefs>
</ds:datastoreItem>
</file>

<file path=customXml/itemProps3.xml><?xml version="1.0" encoding="utf-8"?>
<ds:datastoreItem xmlns:ds="http://schemas.openxmlformats.org/officeDocument/2006/customXml" ds:itemID="{EFD5848C-5A7C-4912-84C8-B520E6921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2f4fa-a3a2-4010-a47e-cf3d6c5d1421"/>
    <ds:schemaRef ds:uri="8acacb1a-d766-4a03-bc0c-a95b168d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PO</vt:lpstr>
      <vt:lpstr>LAYOUT</vt:lpstr>
      <vt:lpstr>DETAIL</vt:lpstr>
      <vt:lpstr>PO!Print_Area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Chi Tran Thi Linh</cp:lastModifiedBy>
  <cp:lastPrinted>2024-08-16T06:41:12Z</cp:lastPrinted>
  <dcterms:created xsi:type="dcterms:W3CDTF">2020-11-11T02:21:38Z</dcterms:created>
  <dcterms:modified xsi:type="dcterms:W3CDTF">2025-02-24T09:45:22Z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0x010100860B5223DC73FB4F94B03CE9BB59FFEB</vt:lpwstr>
  </property>
</Properties>
</file>