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chi.tran\"/>
    </mc:Choice>
  </mc:AlternateContent>
  <xr:revisionPtr revIDLastSave="0" documentId="13_ncr:1_{81C9D515-D129-4EE3-8B18-351FCE3839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UR.QT-2.BM1" sheetId="2" r:id="rId1"/>
    <sheet name="QTY" sheetId="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hidden="1">#REF!</definedName>
    <definedName name="_xlnm._FilterDatabase" localSheetId="1" hidden="1">QTY!$A$1:$I$1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'[8]Raw material movement'!#REF!</definedName>
    <definedName name="GDFD">'[9]Raw material movement'!#REF!</definedName>
    <definedName name="IB">#REF!</definedName>
    <definedName name="INTERNAL_INVOICE">[10]UN!#REF!</definedName>
    <definedName name="MAHANG">#REF!</definedName>
    <definedName name="MAVT">[11]Code!$A$7:$A$73</definedName>
    <definedName name="PRICE">#REF!</definedName>
    <definedName name="_xlnm.Print_Area" localSheetId="0">'PUR.QT-2.BM1'!$A$1:$N$16</definedName>
    <definedName name="_xlnm.Print_Titles" localSheetId="0">'PUR.QT-2.BM1'!$4:$10</definedName>
    <definedName name="style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2" l="1"/>
  <c r="I11" i="2"/>
  <c r="I35" i="9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2" i="9"/>
  <c r="H7" i="2" l="1"/>
  <c r="I14" i="2" l="1"/>
  <c r="K11" i="2" l="1"/>
  <c r="K14" i="2" l="1"/>
  <c r="M14" i="2"/>
</calcChain>
</file>

<file path=xl/sharedStrings.xml><?xml version="1.0" encoding="utf-8"?>
<sst xmlns="http://schemas.openxmlformats.org/spreadsheetml/2006/main" count="122" uniqueCount="120">
  <si>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</si>
  <si>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</si>
  <si>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</si>
  <si>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</si>
  <si>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</si>
  <si>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</si>
  <si>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</si>
  <si>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</si>
  <si>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</si>
  <si>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</si>
  <si>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</si>
  <si>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</si>
  <si>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</si>
  <si>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</si>
  <si>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</si>
  <si>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</si>
  <si>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</si>
  <si>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</si>
  <si>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</si>
  <si>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</si>
  <si>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</si>
  <si>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</si>
  <si>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</si>
  <si>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</si>
  <si>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</si>
  <si>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</si>
  <si>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</si>
  <si>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</si>
  <si>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</si>
  <si>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</si>
  <si>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</si>
  <si>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</si>
  <si>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</si>
  <si>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</si>
  <si>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</si>
  <si>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</si>
  <si>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ALL STYLES</t>
  </si>
  <si>
    <t>STICKER POLY BAG</t>
  </si>
  <si>
    <t>AS UA STANDARD</t>
  </si>
  <si>
    <t xml:space="preserve">BLACK/ WHITE </t>
  </si>
  <si>
    <t>TOMORROWLAND</t>
  </si>
  <si>
    <t>4cm width x 5cm height</t>
  </si>
  <si>
    <t>XS</t>
  </si>
  <si>
    <t>S</t>
  </si>
  <si>
    <t>M</t>
  </si>
  <si>
    <t>L</t>
  </si>
  <si>
    <t>XL</t>
  </si>
  <si>
    <t>XXL</t>
  </si>
  <si>
    <t>CHI/OANH</t>
  </si>
  <si>
    <t>32.1224.0115.039.9005</t>
  </si>
  <si>
    <t>32.0625.0101.122.9005</t>
  </si>
  <si>
    <t>ICON AIRSHIP TSHIRT MEN BLACK</t>
  </si>
  <si>
    <t>32.0625.0101.115.9005</t>
  </si>
  <si>
    <t>32.0625.0124.114.9001</t>
  </si>
  <si>
    <t>32.0625.0101.116.9005</t>
  </si>
  <si>
    <t>32.0625.0101.111.9001</t>
  </si>
  <si>
    <t>32.0625.0101.110.9005</t>
  </si>
  <si>
    <t>TML SPORTS LONGSLEEVE MEN WHITE</t>
  </si>
  <si>
    <t>32.0625.0101.017.9005</t>
  </si>
  <si>
    <t>TML SPORTS TSHIRT MEN BLACK</t>
  </si>
  <si>
    <t>32.0625.0101.075.9005</t>
  </si>
  <si>
    <t>BLOOM TSHIRT MEN BLACK</t>
  </si>
  <si>
    <t>32.0625.0101.014.9005</t>
  </si>
  <si>
    <t>FLORA ICON TSHIRT MEN BLACK</t>
  </si>
  <si>
    <t>32.0625.0101.008.5012</t>
  </si>
  <si>
    <t>STAIRWAY BACK TSHIRT MEN BLUE</t>
  </si>
  <si>
    <t>32.0625.0101.004.9001</t>
  </si>
  <si>
    <t>STAIRWAY BUTTERLFY TSHIRT MEN WHITE</t>
  </si>
  <si>
    <t>32.0625.0101.003.9005</t>
  </si>
  <si>
    <t>STAIRWAY SQUARE TSHIRT MEN BLACK</t>
  </si>
  <si>
    <t>32.0625.0201.124.9001</t>
  </si>
  <si>
    <t>FLORA FULL ICON TSHIRT WOMEN OFF WHITE</t>
  </si>
  <si>
    <t>32.0625.0201.120.9001</t>
  </si>
  <si>
    <t>ICON AIRSHIP TSHIRT WOMEN WHITE</t>
  </si>
  <si>
    <t>32.0625.0201.112.9005</t>
  </si>
  <si>
    <t>32.0625.0211.058.9005</t>
  </si>
  <si>
    <t>ICON RIB TANK TOP WOMEN BLACK</t>
  </si>
  <si>
    <t>32.0625.0211.057.9001</t>
  </si>
  <si>
    <t>ICON RIB TANK TOP WOMEN WHITE</t>
  </si>
  <si>
    <t>32.0625.0201.009.9005</t>
  </si>
  <si>
    <t>STAIRWAY BUTTERFLY TSHIRT WOMEN BLACK</t>
  </si>
  <si>
    <t>32.0625.0201.006.9001</t>
  </si>
  <si>
    <t>STAIRWAY SQUARE TSHIRT WOMEN WHITE</t>
  </si>
  <si>
    <t>32.0625.0115.121.3005</t>
  </si>
  <si>
    <t>ICON AIRSHIP HOODIE MEN BURGUNDY</t>
  </si>
  <si>
    <t>32.0625.0103.125.5012</t>
  </si>
  <si>
    <t>32.0625.0115.117.9005</t>
  </si>
  <si>
    <t>32.0625.0115.113.9005</t>
  </si>
  <si>
    <t>32.0625.0115.076.9005</t>
  </si>
  <si>
    <t>BLOOM HOODIE MEN BLACK</t>
  </si>
  <si>
    <t>32.0625.0115.016.9005</t>
  </si>
  <si>
    <t>FLORA ICON HOODIE MEN BLACK</t>
  </si>
  <si>
    <t>STAIRWAY SQUARE HOODIE MEN BLACK</t>
  </si>
  <si>
    <t>32.0625.0215.123.9001</t>
  </si>
  <si>
    <t>FLORA FULL ICON HOODIE WOMEN OFF WHITE</t>
  </si>
  <si>
    <t>32.0625.0203.007.9005</t>
  </si>
  <si>
    <t>STAIRWAY BUTTERLFY SWEATSHIRT WOMEN BLACK</t>
  </si>
  <si>
    <t>REFERENCE</t>
  </si>
  <si>
    <t>ARTICLE NAME</t>
  </si>
  <si>
    <t>ORBYZ THEME ELEMENTS HOODIE MEN BLACK (THEME HOODIE MEN 1)</t>
  </si>
  <si>
    <t>ORBYZ EVENT HOODIE MEN BLACK SS25 (EVENT HOODIE MEN)</t>
  </si>
  <si>
    <t>ORBYZ THEME LION GATE SWEATSHIRT MEN LIGHT BLUE (THEME HOODIE MEN 2)</t>
  </si>
  <si>
    <t>ORBYZ THEME GLOW TSHIRT WOMEN BLACK (THEME TSHIRT WOMEN)</t>
  </si>
  <si>
    <t>ORBYZ THEME GLOW TSHIRT MEN BLACK (THEME TSHIRT MEN 1)</t>
  </si>
  <si>
    <t>ORBYZ THEME LION GATE TSHIRT MEN WHITE (THEME TSHIRT MEN 2)</t>
  </si>
  <si>
    <t>ORBYZ EVENT TSHIRT MEN BLACK SS25 (EVENT TSHIRT MEN)</t>
  </si>
  <si>
    <t>ORBYZ THEME ELEMENTS LONGSLEEVE MEN WHITE (THEME LONGSLEEVE MEN)</t>
  </si>
  <si>
    <t>ORBYZ THEME LION GATE TSHIRT MEN BLACK (THEME TSHIRT MEN 3)</t>
  </si>
  <si>
    <t>UNITY FLAG GRADIENT TSHIRT MEN BLACK </t>
  </si>
  <si>
    <t>UNITY FLAG GRADIENT HOODIE MEN BLACK </t>
  </si>
  <si>
    <t>UNITY FLAG GRADIENT TSHIRT WOMEN PINK  </t>
  </si>
  <si>
    <t>UNITY FLAG GRADIENT HOODIE WOMEN PINK </t>
  </si>
  <si>
    <t>SUM</t>
  </si>
  <si>
    <t xml:space="preserve"> 32.1224.0101.038.9005</t>
  </si>
  <si>
    <t xml:space="preserve"> 32.1224.0201.023.3010</t>
  </si>
  <si>
    <t xml:space="preserve"> 32.1224.0215.022.3010</t>
  </si>
  <si>
    <t>ERP</t>
  </si>
  <si>
    <t xml:space="preserve">NILORN </t>
  </si>
  <si>
    <t>SU5-DROP 1</t>
  </si>
  <si>
    <t>T25  SU25  G2838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</si>
</sst>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-[$VND]\ * #,##0_-;\-[$VND]\ * #,##0_-;_-[$VND]\ * &quot;-&quot;_-;_-@_-"/>
    <numFmt numFmtId="169" formatCode="#"/>
    <numFmt numFmtId="170" formatCode="_([$USD]\ * #,##0_);_([$USD]\ * \(#,##0\);_([$USD]\ * &quot;-&quot;_);_(@_)"/>
    <numFmt numFmtId="171" formatCode="_([$USD]\ * #,##0.00_);_([$USD]\ * \(#,##0.00\);_([$USD]\ * &quot;-&quot;_);_(@_)"/>
  </numFmts>
  <fonts count="30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color theme="1"/>
      <name val="Muli"/>
    </font>
    <font>
      <sz val="14"/>
      <name val="Muli"/>
    </font>
    <font>
      <b/>
      <sz val="14"/>
      <color indexed="8"/>
      <name val="Muli"/>
    </font>
    <font>
      <b/>
      <sz val="14"/>
      <name val="Muli"/>
    </font>
    <font>
      <b/>
      <u/>
      <sz val="14"/>
      <name val="Muli"/>
    </font>
    <font>
      <u/>
      <sz val="14"/>
      <name val="Muli"/>
    </font>
    <font>
      <b/>
      <sz val="14"/>
      <color rgb="FFFF0000"/>
      <name val="Muli"/>
    </font>
    <font>
      <i/>
      <sz val="14"/>
      <name val="Muli"/>
    </font>
    <font>
      <b/>
      <i/>
      <sz val="14"/>
      <name val="Muli"/>
    </font>
    <font>
      <sz val="16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6"/>
      <color theme="1"/>
      <name val="Muli"/>
    </font>
    <font>
      <sz val="12"/>
      <color theme="1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7" fillId="0" borderId="0"/>
    <xf numFmtId="0" fontId="6" fillId="0" borderId="0"/>
  </cellStyleXfs>
  <cellXfs count="124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4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9" fillId="4" borderId="2" xfId="0" applyFont="1" applyFill="1" applyBorder="1" applyAlignment="1">
      <alignment vertical="top"/>
    </xf>
    <xf numFmtId="0" fontId="4" fillId="4" borderId="1" xfId="2" applyFont="1" applyFill="1" applyBorder="1" applyAlignment="1">
      <alignment horizontal="center" vertical="center"/>
    </xf>
    <xf numFmtId="0" fontId="5" fillId="0" borderId="6" xfId="1" applyFont="1" applyBorder="1" applyAlignment="1" applyProtection="1">
      <alignment vertical="center" wrapText="1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5" fillId="0" borderId="0" xfId="1" applyFont="1" applyAlignment="1">
      <alignment vertical="center" wrapText="1"/>
    </xf>
    <xf numFmtId="0" fontId="5" fillId="0" borderId="0" xfId="1" applyFont="1" applyAlignment="1" applyProtection="1">
      <alignment vertical="center" wrapText="1"/>
      <protection locked="0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4" fillId="4" borderId="0" xfId="2" applyFont="1" applyFill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3" fontId="16" fillId="5" borderId="1" xfId="2" applyNumberFormat="1" applyFont="1" applyFill="1" applyBorder="1" applyAlignment="1">
      <alignment horizontal="center" vertical="center" wrapText="1"/>
    </xf>
    <xf numFmtId="3" fontId="16" fillId="0" borderId="1" xfId="2" applyNumberFormat="1" applyFont="1" applyBorder="1" applyAlignment="1">
      <alignment horizontal="center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vertical="top"/>
    </xf>
    <xf numFmtId="167" fontId="4" fillId="0" borderId="8" xfId="9" applyNumberFormat="1" applyFont="1" applyBorder="1" applyAlignment="1" applyProtection="1">
      <alignment vertical="center"/>
      <protection locked="0"/>
    </xf>
    <xf numFmtId="167" fontId="2" fillId="2" borderId="1" xfId="9" applyNumberFormat="1" applyFont="1" applyFill="1" applyBorder="1" applyAlignment="1">
      <alignment horizontal="center" vertical="center"/>
    </xf>
    <xf numFmtId="167" fontId="4" fillId="0" borderId="11" xfId="9" applyNumberFormat="1" applyFont="1" applyBorder="1" applyAlignment="1" applyProtection="1">
      <alignment vertical="center"/>
      <protection locked="0"/>
    </xf>
    <xf numFmtId="167" fontId="4" fillId="0" borderId="6" xfId="9" applyNumberFormat="1" applyFont="1" applyBorder="1" applyAlignment="1" applyProtection="1">
      <alignment vertical="center"/>
      <protection locked="0"/>
    </xf>
    <xf numFmtId="167" fontId="3" fillId="0" borderId="9" xfId="9" applyNumberFormat="1" applyFont="1" applyBorder="1" applyAlignment="1">
      <alignment horizontal="left"/>
    </xf>
    <xf numFmtId="167" fontId="4" fillId="4" borderId="8" xfId="9" quotePrefix="1" applyNumberFormat="1" applyFont="1" applyFill="1" applyBorder="1" applyAlignment="1">
      <alignment horizontal="center" vertical="center"/>
    </xf>
    <xf numFmtId="167" fontId="5" fillId="4" borderId="1" xfId="9" quotePrefix="1" applyNumberFormat="1" applyFont="1" applyFill="1" applyBorder="1" applyAlignment="1">
      <alignment horizontal="center" vertical="center"/>
    </xf>
    <xf numFmtId="167" fontId="4" fillId="0" borderId="7" xfId="9" applyNumberFormat="1" applyFont="1" applyBorder="1" applyAlignment="1" applyProtection="1">
      <alignment vertical="center"/>
      <protection locked="0"/>
    </xf>
    <xf numFmtId="167" fontId="5" fillId="6" borderId="1" xfId="9" applyNumberFormat="1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 wrapText="1"/>
    </xf>
    <xf numFmtId="167" fontId="3" fillId="0" borderId="0" xfId="9" applyNumberFormat="1" applyFont="1" applyAlignment="1">
      <alignment horizontal="left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5" fillId="6" borderId="1" xfId="6" applyFont="1" applyFill="1" applyBorder="1" applyAlignment="1">
      <alignment horizontal="left" vertical="center" wrapText="1"/>
    </xf>
    <xf numFmtId="0" fontId="14" fillId="4" borderId="0" xfId="2" applyFont="1" applyFill="1" applyAlignment="1">
      <alignment horizontal="left" vertical="center" wrapText="1"/>
    </xf>
    <xf numFmtId="0" fontId="17" fillId="0" borderId="0" xfId="2" applyFont="1" applyAlignment="1">
      <alignment horizontal="left" vertical="center" wrapText="1"/>
    </xf>
    <xf numFmtId="0" fontId="14" fillId="7" borderId="1" xfId="2" applyFont="1" applyFill="1" applyBorder="1" applyAlignment="1">
      <alignment horizontal="center" vertical="center"/>
    </xf>
    <xf numFmtId="0" fontId="14" fillId="7" borderId="1" xfId="2" applyFont="1" applyFill="1" applyBorder="1" applyAlignment="1">
      <alignment horizontal="left" vertical="center" wrapText="1"/>
    </xf>
    <xf numFmtId="0" fontId="14" fillId="7" borderId="1" xfId="2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/>
    </xf>
    <xf numFmtId="1" fontId="15" fillId="7" borderId="1" xfId="3" applyNumberFormat="1" applyFont="1" applyFill="1" applyBorder="1" applyAlignment="1">
      <alignment horizontal="center" vertical="center" wrapText="1"/>
    </xf>
    <xf numFmtId="3" fontId="15" fillId="7" borderId="1" xfId="3" applyNumberFormat="1" applyFont="1" applyFill="1" applyBorder="1" applyAlignment="1">
      <alignment horizontal="center" vertical="center"/>
    </xf>
    <xf numFmtId="167" fontId="14" fillId="7" borderId="1" xfId="9" applyNumberFormat="1" applyFont="1" applyFill="1" applyBorder="1" applyAlignment="1">
      <alignment horizontal="center" vertical="center"/>
    </xf>
    <xf numFmtId="167" fontId="14" fillId="7" borderId="1" xfId="9" applyNumberFormat="1" applyFont="1" applyFill="1" applyBorder="1" applyAlignment="1">
      <alignment horizontal="center" vertical="center" wrapText="1"/>
    </xf>
    <xf numFmtId="166" fontId="14" fillId="7" borderId="1" xfId="5" applyNumberFormat="1" applyFont="1" applyFill="1" applyBorder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14" fontId="21" fillId="4" borderId="0" xfId="2" quotePrefix="1" applyNumberFormat="1" applyFont="1" applyFill="1" applyAlignment="1">
      <alignment horizontal="left" vertical="center"/>
    </xf>
    <xf numFmtId="14" fontId="21" fillId="4" borderId="0" xfId="2" quotePrefix="1" applyNumberFormat="1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 wrapText="1"/>
    </xf>
    <xf numFmtId="167" fontId="14" fillId="4" borderId="0" xfId="9" applyNumberFormat="1" applyFont="1" applyFill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0" fontId="22" fillId="3" borderId="1" xfId="2" applyFont="1" applyFill="1" applyBorder="1" applyAlignment="1">
      <alignment horizontal="center" vertical="center" wrapText="1"/>
    </xf>
    <xf numFmtId="1" fontId="23" fillId="3" borderId="1" xfId="3" applyNumberFormat="1" applyFont="1" applyFill="1" applyBorder="1" applyAlignment="1">
      <alignment horizontal="center" vertical="center"/>
    </xf>
    <xf numFmtId="3" fontId="23" fillId="0" borderId="1" xfId="3" applyNumberFormat="1" applyFont="1" applyBorder="1" applyAlignment="1">
      <alignment vertical="center"/>
    </xf>
    <xf numFmtId="3" fontId="24" fillId="0" borderId="1" xfId="3" applyNumberFormat="1" applyFont="1" applyBorder="1" applyAlignment="1">
      <alignment horizontal="center" vertical="center"/>
    </xf>
    <xf numFmtId="168" fontId="22" fillId="3" borderId="1" xfId="2" applyNumberFormat="1" applyFont="1" applyFill="1" applyBorder="1" applyAlignment="1">
      <alignment horizontal="center" vertical="center"/>
    </xf>
    <xf numFmtId="168" fontId="25" fillId="3" borderId="1" xfId="4" applyNumberFormat="1" applyFont="1" applyFill="1" applyBorder="1" applyAlignment="1">
      <alignment horizontal="center" vertical="center" wrapText="1"/>
    </xf>
    <xf numFmtId="166" fontId="22" fillId="3" borderId="1" xfId="5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2" fillId="3" borderId="12" xfId="2" applyFont="1" applyFill="1" applyBorder="1" applyAlignment="1">
      <alignment vertical="center" wrapText="1"/>
    </xf>
    <xf numFmtId="0" fontId="22" fillId="3" borderId="1" xfId="2" applyFont="1" applyFill="1" applyBorder="1" applyAlignment="1">
      <alignment vertical="center" wrapText="1"/>
    </xf>
    <xf numFmtId="3" fontId="22" fillId="3" borderId="1" xfId="2" applyNumberFormat="1" applyFont="1" applyFill="1" applyBorder="1" applyAlignment="1">
      <alignment horizontal="center" vertical="center"/>
    </xf>
    <xf numFmtId="1" fontId="23" fillId="3" borderId="1" xfId="3" applyNumberFormat="1" applyFont="1" applyFill="1" applyBorder="1" applyAlignment="1">
      <alignment horizontal="center" vertical="center" wrapText="1"/>
    </xf>
    <xf numFmtId="15" fontId="4" fillId="4" borderId="1" xfId="12" applyNumberFormat="1" applyFont="1" applyFill="1" applyBorder="1" applyAlignment="1">
      <alignment horizontal="center" vertical="center"/>
    </xf>
    <xf numFmtId="0" fontId="16" fillId="4" borderId="1" xfId="13" quotePrefix="1" applyFont="1" applyFill="1" applyBorder="1" applyAlignment="1">
      <alignment horizontal="center" vertical="center"/>
    </xf>
    <xf numFmtId="0" fontId="5" fillId="0" borderId="1" xfId="13" applyFont="1" applyBorder="1" applyAlignment="1">
      <alignment horizontal="left" vertical="center"/>
    </xf>
    <xf numFmtId="49" fontId="0" fillId="0" borderId="0" xfId="0" applyNumberFormat="1"/>
    <xf numFmtId="169" fontId="0" fillId="0" borderId="0" xfId="0" applyNumberFormat="1" applyAlignment="1">
      <alignment horizontal="right"/>
    </xf>
    <xf numFmtId="3" fontId="0" fillId="0" borderId="0" xfId="0" applyNumberFormat="1"/>
    <xf numFmtId="0" fontId="0" fillId="3" borderId="0" xfId="0" applyFill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3" fontId="28" fillId="9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/>
    <xf numFmtId="0" fontId="0" fillId="0" borderId="1" xfId="0" quotePrefix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170" fontId="16" fillId="5" borderId="1" xfId="9" applyNumberFormat="1" applyFont="1" applyFill="1" applyBorder="1" applyAlignment="1">
      <alignment vertical="center" wrapText="1"/>
    </xf>
    <xf numFmtId="171" fontId="25" fillId="3" borderId="1" xfId="4" applyNumberFormat="1" applyFont="1" applyFill="1" applyBorder="1" applyAlignment="1">
      <alignment horizontal="center" vertical="center" wrapText="1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5" fillId="4" borderId="4" xfId="6" applyFont="1" applyFill="1" applyBorder="1" applyAlignment="1">
      <alignment horizontal="left" vertical="center" wrapText="1"/>
    </xf>
    <xf numFmtId="0" fontId="5" fillId="4" borderId="5" xfId="6" applyFont="1" applyFill="1" applyBorder="1" applyAlignment="1">
      <alignment horizontal="left" vertical="center" wrapText="1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 wrapText="1"/>
    </xf>
    <xf numFmtId="0" fontId="5" fillId="4" borderId="5" xfId="6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top"/>
    </xf>
    <xf numFmtId="164" fontId="4" fillId="4" borderId="4" xfId="6" applyNumberFormat="1" applyFont="1" applyFill="1" applyBorder="1" applyAlignment="1">
      <alignment horizontal="center" vertical="center"/>
    </xf>
    <xf numFmtId="164" fontId="4" fillId="4" borderId="5" xfId="6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</cellXfs>
  <cellStyles count="14">
    <cellStyle name="Comma 2 4" xfId="11" xr:uid="{8A5AF02C-0666-4C63-A95A-A426C8ACAB42}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0 2 7" xfId="12" xr:uid="{852813A1-E547-489D-8184-3CF09FE9F36D}"/>
    <cellStyle name="Normal 133 3" xfId="3" xr:uid="{00000000-0005-0000-0000-000007000000}"/>
    <cellStyle name="Normal 133 3 2" xfId="13" xr:uid="{BD5A9F8D-C481-4FC3-B798-FFEF898DF474}"/>
    <cellStyle name="Normal 133 3 3" xfId="7" xr:uid="{00000000-0005-0000-0000-000008000000}"/>
    <cellStyle name="Normal 2 8" xfId="10" xr:uid="{09DC3DE2-795E-486E-8D66-901F184D507E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181428</xdr:colOff>
      <xdr:row>11</xdr:row>
      <xdr:rowOff>117928</xdr:rowOff>
    </xdr:from>
    <xdr:to>
      <xdr:col>13</xdr:col>
      <xdr:colOff>240394</xdr:colOff>
      <xdr:row>11</xdr:row>
      <xdr:rowOff>3772791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FEE1A4-AAB2-D5D6-A862-A68B195A6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0571" y="4649107"/>
          <a:ext cx="2957287" cy="3654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1"/>
  <sheetViews>
    <sheetView tabSelected="1" view="pageBreakPreview" topLeftCell="A11" zoomScale="70" zoomScaleNormal="70" zoomScaleSheetLayoutView="70" zoomScalePageLayoutView="55" workbookViewId="0">
      <selection activeCell="L12" sqref="L12"/>
    </sheetView>
  </sheetViews>
  <sheetFormatPr defaultColWidth="9.140625" defaultRowHeight="17.25"/>
  <cols>
    <col min="1" max="1" width="10.28515625" style="1" customWidth="1"/>
    <col min="2" max="2" width="14.5703125" style="1" customWidth="1"/>
    <col min="3" max="3" width="22.140625" style="1" customWidth="1"/>
    <col min="4" max="4" width="19.5703125" style="1" customWidth="1"/>
    <col min="5" max="5" width="19.28515625" style="1" customWidth="1"/>
    <col min="6" max="6" width="11.5703125" style="1" customWidth="1"/>
    <col min="7" max="7" width="14.85546875" style="37" customWidth="1"/>
    <col min="8" max="8" width="11.140625" style="1" customWidth="1"/>
    <col min="9" max="9" width="13.140625" style="1" customWidth="1"/>
    <col min="10" max="10" width="12.28515625" style="1" customWidth="1"/>
    <col min="11" max="11" width="13.42578125" style="1" customWidth="1"/>
    <col min="12" max="12" width="19.85546875" style="58" customWidth="1"/>
    <col min="13" max="13" width="23.7109375" style="58" customWidth="1"/>
    <col min="14" max="14" width="23.5703125" style="1" customWidth="1"/>
    <col min="15" max="16384" width="9.140625" style="1"/>
  </cols>
  <sheetData>
    <row r="1" spans="1:14" ht="24.95" customHeight="1">
      <c r="A1" s="10"/>
      <c r="B1" s="10"/>
      <c r="C1" s="59"/>
      <c r="D1" s="10"/>
      <c r="E1" s="10"/>
      <c r="F1" s="10"/>
      <c r="G1" s="31"/>
      <c r="H1" s="10"/>
      <c r="I1" s="10"/>
      <c r="J1" s="10"/>
      <c r="K1" s="10"/>
      <c r="L1" s="48"/>
      <c r="M1" s="49" t="s">
        <v>0</v>
      </c>
      <c r="N1" s="2" t="s">
        <v>34</v>
      </c>
    </row>
    <row r="2" spans="1:14" ht="21.6" customHeight="1">
      <c r="A2" s="10"/>
      <c r="B2" s="10"/>
      <c r="C2" s="59"/>
      <c r="D2" s="10"/>
      <c r="E2" s="10"/>
      <c r="F2" s="10"/>
      <c r="G2" s="31"/>
      <c r="H2" s="10"/>
      <c r="I2" s="10"/>
      <c r="J2" s="10"/>
      <c r="K2" s="10"/>
      <c r="L2" s="48"/>
      <c r="M2" s="49" t="s">
        <v>1</v>
      </c>
      <c r="N2" s="3" t="s">
        <v>2</v>
      </c>
    </row>
    <row r="3" spans="1:14" ht="21.6" customHeight="1">
      <c r="A3" s="11"/>
      <c r="B3" s="11"/>
      <c r="C3" s="60"/>
      <c r="D3" s="11"/>
      <c r="E3" s="11"/>
      <c r="F3" s="11"/>
      <c r="G3" s="32"/>
      <c r="H3" s="11"/>
      <c r="I3" s="11"/>
      <c r="J3" s="11"/>
      <c r="K3" s="11"/>
      <c r="L3" s="50"/>
      <c r="M3" s="49" t="s">
        <v>4</v>
      </c>
      <c r="N3" s="4">
        <v>1</v>
      </c>
    </row>
    <row r="4" spans="1:14" ht="9.9499999999999993" customHeight="1">
      <c r="A4" s="10"/>
      <c r="B4" s="10"/>
      <c r="C4" s="59"/>
      <c r="D4" s="10"/>
      <c r="E4" s="10"/>
      <c r="F4" s="11"/>
      <c r="G4" s="32"/>
      <c r="H4" s="11"/>
      <c r="I4" s="11"/>
      <c r="J4" s="10"/>
      <c r="K4" s="10"/>
      <c r="L4" s="51"/>
      <c r="M4" s="52"/>
      <c r="N4" s="19"/>
    </row>
    <row r="5" spans="1:14">
      <c r="A5" s="12" t="s">
        <v>5</v>
      </c>
      <c r="C5" s="29" t="s">
        <v>117</v>
      </c>
      <c r="D5" s="29"/>
      <c r="E5" s="13"/>
      <c r="F5" s="114" t="s">
        <v>6</v>
      </c>
      <c r="G5" s="115"/>
      <c r="H5" s="116" t="s">
        <v>40</v>
      </c>
      <c r="I5" s="117"/>
      <c r="J5" s="14"/>
      <c r="K5" s="14"/>
      <c r="L5" s="53"/>
      <c r="M5" s="54" t="s">
        <v>7</v>
      </c>
      <c r="N5" s="92">
        <v>45574</v>
      </c>
    </row>
    <row r="6" spans="1:14" ht="36" customHeight="1">
      <c r="A6" s="15" t="s">
        <v>8</v>
      </c>
      <c r="B6" s="79"/>
      <c r="D6" s="47"/>
      <c r="E6" s="13"/>
      <c r="F6" s="114" t="s">
        <v>9</v>
      </c>
      <c r="G6" s="115"/>
      <c r="H6" s="118" t="s">
        <v>118</v>
      </c>
      <c r="I6" s="119"/>
      <c r="J6" s="14"/>
      <c r="K6" s="14"/>
      <c r="L6" s="53"/>
      <c r="M6" s="54" t="s">
        <v>10</v>
      </c>
      <c r="N6" s="93" t="s">
        <v>116</v>
      </c>
    </row>
    <row r="7" spans="1:14">
      <c r="A7" s="15" t="s">
        <v>11</v>
      </c>
      <c r="B7" s="123"/>
      <c r="C7" s="123"/>
      <c r="D7" s="5"/>
      <c r="E7" s="13"/>
      <c r="F7" s="114" t="s">
        <v>12</v>
      </c>
      <c r="G7" s="115"/>
      <c r="H7" s="121">
        <f>N5+7</f>
        <v>45581</v>
      </c>
      <c r="I7" s="122"/>
      <c r="J7" s="14"/>
      <c r="K7" s="14"/>
      <c r="L7" s="53"/>
      <c r="M7" s="54" t="s">
        <v>13</v>
      </c>
      <c r="N7" s="94" t="s">
        <v>119</v>
      </c>
    </row>
    <row r="8" spans="1:14" ht="42" customHeight="1">
      <c r="A8" s="16" t="s">
        <v>14</v>
      </c>
      <c r="B8" s="120"/>
      <c r="C8" s="120"/>
      <c r="D8" s="9"/>
      <c r="E8" s="13"/>
      <c r="F8" s="114" t="s">
        <v>15</v>
      </c>
      <c r="G8" s="115"/>
      <c r="H8" s="121"/>
      <c r="I8" s="122"/>
      <c r="J8" s="17"/>
      <c r="K8" s="17"/>
      <c r="L8" s="53"/>
      <c r="M8" s="54" t="s">
        <v>16</v>
      </c>
      <c r="N8" s="30" t="s">
        <v>48</v>
      </c>
    </row>
    <row r="9" spans="1:14" ht="21.95" customHeight="1">
      <c r="A9" s="18"/>
      <c r="B9" s="18"/>
      <c r="C9" s="61"/>
      <c r="D9" s="18"/>
      <c r="E9" s="11"/>
      <c r="F9" s="18"/>
      <c r="G9" s="33"/>
      <c r="H9" s="18"/>
      <c r="I9" s="18"/>
      <c r="J9" s="11"/>
      <c r="K9" s="11"/>
      <c r="L9" s="55"/>
      <c r="M9" s="52"/>
      <c r="N9" s="19"/>
    </row>
    <row r="10" spans="1:14" ht="65.099999999999994" customHeight="1">
      <c r="A10" s="7" t="s">
        <v>17</v>
      </c>
      <c r="B10" s="7" t="s">
        <v>18</v>
      </c>
      <c r="C10" s="62" t="s">
        <v>19</v>
      </c>
      <c r="D10" s="7" t="s">
        <v>20</v>
      </c>
      <c r="E10" s="7" t="s">
        <v>21</v>
      </c>
      <c r="F10" s="6" t="s">
        <v>22</v>
      </c>
      <c r="G10" s="7" t="s">
        <v>23</v>
      </c>
      <c r="H10" s="6" t="s">
        <v>24</v>
      </c>
      <c r="I10" s="8" t="s">
        <v>25</v>
      </c>
      <c r="J10" s="8" t="s">
        <v>26</v>
      </c>
      <c r="K10" s="8" t="s">
        <v>27</v>
      </c>
      <c r="L10" s="56" t="s">
        <v>28</v>
      </c>
      <c r="M10" s="56" t="s">
        <v>29</v>
      </c>
      <c r="N10" s="6" t="s">
        <v>3</v>
      </c>
    </row>
    <row r="11" spans="1:14" s="87" customFormat="1" ht="81.95" customHeight="1">
      <c r="A11" s="80" t="s">
        <v>36</v>
      </c>
      <c r="B11" s="80"/>
      <c r="C11" s="80" t="s">
        <v>37</v>
      </c>
      <c r="D11" s="80" t="s">
        <v>41</v>
      </c>
      <c r="E11" s="89" t="s">
        <v>38</v>
      </c>
      <c r="F11" s="81"/>
      <c r="G11" s="91" t="s">
        <v>39</v>
      </c>
      <c r="H11" s="82" t="s">
        <v>35</v>
      </c>
      <c r="I11" s="82">
        <f>QTY!I35</f>
        <v>55378.971000000005</v>
      </c>
      <c r="J11" s="83">
        <v>0</v>
      </c>
      <c r="K11" s="90">
        <f>I11</f>
        <v>55378.971000000005</v>
      </c>
      <c r="L11" s="110">
        <v>0.01</v>
      </c>
      <c r="M11" s="86">
        <f>L11*K11</f>
        <v>553.78971000000001</v>
      </c>
      <c r="N11" s="86"/>
    </row>
    <row r="12" spans="1:14" s="87" customFormat="1" ht="301.5" customHeight="1">
      <c r="A12" s="80"/>
      <c r="B12" s="80"/>
      <c r="C12" s="80"/>
      <c r="D12" s="88"/>
      <c r="F12" s="88"/>
      <c r="G12" s="82"/>
      <c r="I12" s="82"/>
      <c r="J12" s="83"/>
      <c r="K12" s="84"/>
      <c r="L12" s="85"/>
      <c r="M12" s="86"/>
      <c r="N12" s="86"/>
    </row>
    <row r="13" spans="1:14" s="38" customFormat="1" ht="21.75" customHeight="1">
      <c r="A13" s="65"/>
      <c r="B13" s="65"/>
      <c r="C13" s="66"/>
      <c r="D13" s="67"/>
      <c r="E13" s="67"/>
      <c r="F13" s="68"/>
      <c r="G13" s="69"/>
      <c r="H13" s="65"/>
      <c r="I13" s="70"/>
      <c r="J13" s="70"/>
      <c r="K13" s="70"/>
      <c r="L13" s="71"/>
      <c r="M13" s="72"/>
      <c r="N13" s="73"/>
    </row>
    <row r="14" spans="1:14" s="38" customFormat="1" ht="33.6" customHeight="1">
      <c r="A14" s="39"/>
      <c r="B14" s="39"/>
      <c r="C14" s="63"/>
      <c r="D14" s="39"/>
      <c r="E14" s="39"/>
      <c r="F14" s="39"/>
      <c r="G14" s="40"/>
      <c r="H14" s="40" t="s">
        <v>30</v>
      </c>
      <c r="I14" s="41">
        <f>SUM(I11:I13)</f>
        <v>55378.971000000005</v>
      </c>
      <c r="J14" s="42"/>
      <c r="K14" s="41">
        <f>SUM(K11:K13)</f>
        <v>55378.971000000005</v>
      </c>
      <c r="L14" s="57"/>
      <c r="M14" s="109">
        <f>SUM(M11:M13)</f>
        <v>553.78971000000001</v>
      </c>
      <c r="N14" s="43"/>
    </row>
    <row r="15" spans="1:14" s="38" customFormat="1" ht="21.75" customHeight="1">
      <c r="A15" s="74"/>
      <c r="B15" s="74"/>
      <c r="C15" s="75"/>
      <c r="D15" s="76"/>
      <c r="E15" s="76"/>
      <c r="F15" s="76"/>
      <c r="G15" s="77"/>
      <c r="H15" s="43"/>
      <c r="I15" s="43"/>
      <c r="J15" s="43"/>
      <c r="K15" s="43"/>
      <c r="L15" s="78"/>
      <c r="M15" s="78"/>
      <c r="N15" s="43"/>
    </row>
    <row r="16" spans="1:14" s="38" customFormat="1" ht="21.75" customHeight="1">
      <c r="A16" s="112" t="s">
        <v>31</v>
      </c>
      <c r="B16" s="112"/>
      <c r="C16" s="64"/>
      <c r="D16" s="44"/>
      <c r="E16" s="113" t="s">
        <v>32</v>
      </c>
      <c r="F16" s="113"/>
      <c r="G16" s="113"/>
      <c r="H16" s="45"/>
      <c r="I16" s="46"/>
      <c r="J16" s="46"/>
      <c r="K16" s="46"/>
      <c r="L16" s="111" t="s">
        <v>33</v>
      </c>
      <c r="M16" s="111"/>
      <c r="N16" s="43"/>
    </row>
    <row r="17" spans="1:10" ht="21.75" customHeight="1">
      <c r="A17" s="20"/>
      <c r="B17" s="21"/>
      <c r="C17" s="24"/>
      <c r="D17" s="20"/>
      <c r="E17" s="20"/>
      <c r="F17" s="20"/>
      <c r="G17" s="34"/>
      <c r="H17" s="22"/>
      <c r="I17" s="22"/>
      <c r="J17" s="22"/>
    </row>
    <row r="18" spans="1:10" ht="21.75" customHeight="1">
      <c r="A18" s="20"/>
      <c r="B18" s="21"/>
      <c r="C18" s="24"/>
      <c r="D18" s="20"/>
      <c r="E18" s="20"/>
      <c r="F18" s="20"/>
      <c r="G18" s="34"/>
      <c r="H18" s="22"/>
      <c r="I18" s="22"/>
      <c r="J18" s="22"/>
    </row>
    <row r="19" spans="1:10" ht="21.75" customHeight="1">
      <c r="A19" s="23"/>
      <c r="B19" s="24"/>
      <c r="C19" s="24"/>
      <c r="D19" s="20"/>
      <c r="E19" s="20"/>
      <c r="F19" s="20"/>
      <c r="G19" s="35"/>
      <c r="H19" s="25"/>
      <c r="I19" s="20"/>
      <c r="J19" s="22"/>
    </row>
    <row r="20" spans="1:10" ht="21.75" customHeight="1">
      <c r="A20" s="22"/>
      <c r="B20" s="26"/>
      <c r="C20" s="21"/>
      <c r="D20" s="22"/>
      <c r="E20" s="27"/>
      <c r="F20" s="27"/>
      <c r="G20" s="36"/>
      <c r="H20" s="28"/>
      <c r="I20" s="28"/>
      <c r="J20" s="22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mergeCells count="13">
    <mergeCell ref="L16:M16"/>
    <mergeCell ref="A16:B16"/>
    <mergeCell ref="E16:G16"/>
    <mergeCell ref="F5:G5"/>
    <mergeCell ref="H5:I5"/>
    <mergeCell ref="F6:G6"/>
    <mergeCell ref="H6:I6"/>
    <mergeCell ref="B8:C8"/>
    <mergeCell ref="F8:G8"/>
    <mergeCell ref="H8:I8"/>
    <mergeCell ref="B7:C7"/>
    <mergeCell ref="F7:G7"/>
    <mergeCell ref="H7:I7"/>
  </mergeCells>
  <printOptions horizontalCentered="1"/>
  <pageMargins left="0.25" right="0.25" top="1.0416666666666701" bottom="0.75" header="0.3" footer="0.3"/>
  <pageSetup paperSize="9" scale="4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E9DD1-1DC3-4423-A33E-0E415C1116AE}">
  <dimension ref="A1:I35"/>
  <sheetViews>
    <sheetView topLeftCell="B1" zoomScale="110" zoomScaleNormal="110" workbookViewId="0">
      <pane ySplit="1" topLeftCell="A11" activePane="bottomLeft" state="frozen"/>
      <selection pane="bottomLeft" activeCell="I36" sqref="I36"/>
    </sheetView>
  </sheetViews>
  <sheetFormatPr defaultColWidth="8.85546875" defaultRowHeight="15"/>
  <cols>
    <col min="1" max="1" width="29" style="95" customWidth="1"/>
    <col min="2" max="2" width="72" style="95" customWidth="1"/>
    <col min="3" max="5" width="15" style="95" customWidth="1"/>
    <col min="6" max="7" width="15" style="96" customWidth="1"/>
    <col min="8" max="9" width="15" customWidth="1"/>
  </cols>
  <sheetData>
    <row r="1" spans="1:9" s="106" customFormat="1">
      <c r="A1" s="105" t="s">
        <v>97</v>
      </c>
      <c r="B1" s="105" t="s">
        <v>98</v>
      </c>
      <c r="C1" s="103" t="s">
        <v>42</v>
      </c>
      <c r="D1" s="103" t="s">
        <v>43</v>
      </c>
      <c r="E1" s="103" t="s">
        <v>44</v>
      </c>
      <c r="F1" s="103" t="s">
        <v>45</v>
      </c>
      <c r="G1" s="103" t="s">
        <v>46</v>
      </c>
      <c r="H1" s="103" t="s">
        <v>47</v>
      </c>
      <c r="I1" s="104" t="s">
        <v>112</v>
      </c>
    </row>
    <row r="2" spans="1:9">
      <c r="A2" s="107" t="s">
        <v>95</v>
      </c>
      <c r="B2" s="99" t="s">
        <v>96</v>
      </c>
      <c r="C2" s="100">
        <v>135</v>
      </c>
      <c r="D2" s="100">
        <v>156.6</v>
      </c>
      <c r="E2" s="100">
        <v>124.2</v>
      </c>
      <c r="F2" s="100">
        <v>72.150000000000006</v>
      </c>
      <c r="G2" s="100">
        <v>55.5</v>
      </c>
      <c r="H2" s="100">
        <v>0</v>
      </c>
      <c r="I2" s="104">
        <f>SUM(C2:H2)</f>
        <v>543.45000000000005</v>
      </c>
    </row>
    <row r="3" spans="1:9">
      <c r="A3" s="107" t="s">
        <v>95</v>
      </c>
      <c r="B3" s="99" t="s">
        <v>92</v>
      </c>
      <c r="C3" s="100">
        <v>0</v>
      </c>
      <c r="D3" s="100">
        <v>393.12</v>
      </c>
      <c r="E3" s="100">
        <v>542.70000000000005</v>
      </c>
      <c r="F3" s="100">
        <v>741.96</v>
      </c>
      <c r="G3" s="100">
        <v>320.76</v>
      </c>
      <c r="H3" s="100">
        <v>221.44499999999999</v>
      </c>
      <c r="I3" s="104">
        <f t="shared" ref="I3:I34" si="0">SUM(C3:H3)</f>
        <v>2219.9850000000001</v>
      </c>
    </row>
    <row r="4" spans="1:9">
      <c r="A4" s="107" t="s">
        <v>90</v>
      </c>
      <c r="B4" s="99" t="s">
        <v>91</v>
      </c>
      <c r="C4" s="100">
        <v>0</v>
      </c>
      <c r="D4" s="100">
        <v>179.06400000000002</v>
      </c>
      <c r="E4" s="100">
        <v>255.96</v>
      </c>
      <c r="F4" s="100">
        <v>346.03199999999998</v>
      </c>
      <c r="G4" s="100">
        <v>153.792</v>
      </c>
      <c r="H4" s="100">
        <v>101.95200000000001</v>
      </c>
      <c r="I4" s="104">
        <f t="shared" si="0"/>
        <v>1036.8000000000002</v>
      </c>
    </row>
    <row r="5" spans="1:9">
      <c r="A5" s="107" t="s">
        <v>88</v>
      </c>
      <c r="B5" s="99" t="s">
        <v>89</v>
      </c>
      <c r="C5" s="100">
        <v>0</v>
      </c>
      <c r="D5" s="100">
        <v>78.81</v>
      </c>
      <c r="E5" s="100">
        <v>105.84</v>
      </c>
      <c r="F5" s="100">
        <v>144.72</v>
      </c>
      <c r="G5" s="100">
        <v>64.38</v>
      </c>
      <c r="H5" s="100">
        <v>42.12</v>
      </c>
      <c r="I5" s="104">
        <f t="shared" si="0"/>
        <v>435.87</v>
      </c>
    </row>
    <row r="6" spans="1:9">
      <c r="A6" s="107" t="s">
        <v>87</v>
      </c>
      <c r="B6" s="101" t="s">
        <v>99</v>
      </c>
      <c r="C6" s="100">
        <v>0</v>
      </c>
      <c r="D6" s="100">
        <v>179.49599999999998</v>
      </c>
      <c r="E6" s="100">
        <v>247.32</v>
      </c>
      <c r="F6" s="100">
        <v>338.68800000000005</v>
      </c>
      <c r="G6" s="100">
        <v>148.608</v>
      </c>
      <c r="H6" s="100">
        <v>101.08799999999999</v>
      </c>
      <c r="I6" s="104">
        <f t="shared" si="0"/>
        <v>1015.2</v>
      </c>
    </row>
    <row r="7" spans="1:9">
      <c r="A7" s="107" t="s">
        <v>86</v>
      </c>
      <c r="B7" s="101" t="s">
        <v>100</v>
      </c>
      <c r="C7" s="100">
        <v>0</v>
      </c>
      <c r="D7" s="100">
        <v>673.05600000000004</v>
      </c>
      <c r="E7" s="100">
        <v>931.5</v>
      </c>
      <c r="F7" s="100">
        <v>1270.7279999999998</v>
      </c>
      <c r="G7" s="100">
        <v>538.48799999999994</v>
      </c>
      <c r="H7" s="100">
        <v>365.30099999999993</v>
      </c>
      <c r="I7" s="104">
        <f t="shared" si="0"/>
        <v>3779.0729999999994</v>
      </c>
    </row>
    <row r="8" spans="1:9" s="98" customFormat="1">
      <c r="A8" s="108" t="s">
        <v>85</v>
      </c>
      <c r="B8" s="101" t="s">
        <v>101</v>
      </c>
      <c r="C8" s="102">
        <v>0</v>
      </c>
      <c r="D8" s="102">
        <v>170.64</v>
      </c>
      <c r="E8" s="102">
        <v>234.36</v>
      </c>
      <c r="F8" s="102">
        <v>321.83999999999997</v>
      </c>
      <c r="G8" s="102">
        <v>144.72</v>
      </c>
      <c r="H8" s="102">
        <v>100.44</v>
      </c>
      <c r="I8" s="104">
        <f t="shared" si="0"/>
        <v>972</v>
      </c>
    </row>
    <row r="9" spans="1:9" s="98" customFormat="1">
      <c r="A9" s="108" t="s">
        <v>83</v>
      </c>
      <c r="B9" s="101" t="s">
        <v>84</v>
      </c>
      <c r="C9" s="102">
        <v>0</v>
      </c>
      <c r="D9" s="102">
        <v>443.88</v>
      </c>
      <c r="E9" s="102">
        <v>614.52</v>
      </c>
      <c r="F9" s="102">
        <v>838.08</v>
      </c>
      <c r="G9" s="102">
        <v>354.24</v>
      </c>
      <c r="H9" s="102">
        <v>239.76</v>
      </c>
      <c r="I9" s="104">
        <f t="shared" si="0"/>
        <v>2490.4800000000005</v>
      </c>
    </row>
    <row r="10" spans="1:9" s="98" customFormat="1">
      <c r="A10" s="108" t="s">
        <v>81</v>
      </c>
      <c r="B10" s="101" t="s">
        <v>82</v>
      </c>
      <c r="C10" s="102">
        <v>236.52</v>
      </c>
      <c r="D10" s="102">
        <v>536.11199999999997</v>
      </c>
      <c r="E10" s="102">
        <v>533.41200000000003</v>
      </c>
      <c r="F10" s="102">
        <v>186.51599999999999</v>
      </c>
      <c r="G10" s="102">
        <v>86.58</v>
      </c>
      <c r="H10" s="102">
        <v>0</v>
      </c>
      <c r="I10" s="104">
        <f t="shared" si="0"/>
        <v>1579.1399999999999</v>
      </c>
    </row>
    <row r="11" spans="1:9" s="98" customFormat="1">
      <c r="A11" s="108" t="s">
        <v>79</v>
      </c>
      <c r="B11" s="101" t="s">
        <v>80</v>
      </c>
      <c r="C11" s="102">
        <v>58.274999999999999</v>
      </c>
      <c r="D11" s="102">
        <v>128.52000000000001</v>
      </c>
      <c r="E11" s="102">
        <v>126.9</v>
      </c>
      <c r="F11" s="102">
        <v>44.954999999999998</v>
      </c>
      <c r="G11" s="102">
        <v>22.754999999999999</v>
      </c>
      <c r="H11" s="102">
        <v>0</v>
      </c>
      <c r="I11" s="104">
        <f t="shared" si="0"/>
        <v>381.40500000000003</v>
      </c>
    </row>
    <row r="12" spans="1:9" s="98" customFormat="1">
      <c r="A12" s="108" t="s">
        <v>77</v>
      </c>
      <c r="B12" s="101" t="s">
        <v>78</v>
      </c>
      <c r="C12" s="102">
        <v>162</v>
      </c>
      <c r="D12" s="102">
        <v>367.2</v>
      </c>
      <c r="E12" s="102">
        <v>365.04</v>
      </c>
      <c r="F12" s="102">
        <v>127.44</v>
      </c>
      <c r="G12" s="102">
        <v>59.94</v>
      </c>
      <c r="H12" s="102">
        <v>0</v>
      </c>
      <c r="I12" s="104">
        <f t="shared" si="0"/>
        <v>1081.6200000000001</v>
      </c>
    </row>
    <row r="13" spans="1:9" s="98" customFormat="1">
      <c r="A13" s="108" t="s">
        <v>75</v>
      </c>
      <c r="B13" s="101" t="s">
        <v>76</v>
      </c>
      <c r="C13" s="102">
        <v>162</v>
      </c>
      <c r="D13" s="102">
        <v>367.2</v>
      </c>
      <c r="E13" s="102">
        <v>365.04</v>
      </c>
      <c r="F13" s="102">
        <v>127.44</v>
      </c>
      <c r="G13" s="102">
        <v>59.94</v>
      </c>
      <c r="H13" s="102">
        <v>0</v>
      </c>
      <c r="I13" s="104">
        <f t="shared" si="0"/>
        <v>1081.6200000000001</v>
      </c>
    </row>
    <row r="14" spans="1:9" s="98" customFormat="1">
      <c r="A14" s="108" t="s">
        <v>74</v>
      </c>
      <c r="B14" s="101" t="s">
        <v>102</v>
      </c>
      <c r="C14" s="102">
        <v>111.78</v>
      </c>
      <c r="D14" s="102">
        <v>253.36800000000002</v>
      </c>
      <c r="E14" s="102">
        <v>250.66800000000003</v>
      </c>
      <c r="F14" s="102">
        <v>89.132999999999996</v>
      </c>
      <c r="G14" s="102">
        <v>43.844999999999999</v>
      </c>
      <c r="H14" s="102">
        <v>0</v>
      </c>
      <c r="I14" s="104">
        <f t="shared" si="0"/>
        <v>748.7940000000001</v>
      </c>
    </row>
    <row r="15" spans="1:9" s="98" customFormat="1">
      <c r="A15" s="108" t="s">
        <v>72</v>
      </c>
      <c r="B15" s="101" t="s">
        <v>73</v>
      </c>
      <c r="C15" s="102">
        <v>238.14</v>
      </c>
      <c r="D15" s="102">
        <v>539.78399999999999</v>
      </c>
      <c r="E15" s="102">
        <v>537.08399999999995</v>
      </c>
      <c r="F15" s="102">
        <v>187.81199999999998</v>
      </c>
      <c r="G15" s="102">
        <v>87.135000000000005</v>
      </c>
      <c r="H15" s="102">
        <v>0</v>
      </c>
      <c r="I15" s="104">
        <f t="shared" si="0"/>
        <v>1589.9549999999997</v>
      </c>
    </row>
    <row r="16" spans="1:9" s="98" customFormat="1">
      <c r="A16" s="108" t="s">
        <v>68</v>
      </c>
      <c r="B16" s="101" t="s">
        <v>69</v>
      </c>
      <c r="C16" s="102">
        <v>0</v>
      </c>
      <c r="D16" s="102">
        <v>328.32</v>
      </c>
      <c r="E16" s="102">
        <v>660.96</v>
      </c>
      <c r="F16" s="102">
        <v>803.52</v>
      </c>
      <c r="G16" s="102">
        <v>388.8</v>
      </c>
      <c r="H16" s="102">
        <v>199.8</v>
      </c>
      <c r="I16" s="104">
        <f t="shared" si="0"/>
        <v>2381.4</v>
      </c>
    </row>
    <row r="17" spans="1:9" s="98" customFormat="1">
      <c r="A17" s="101" t="s">
        <v>66</v>
      </c>
      <c r="B17" s="101" t="s">
        <v>67</v>
      </c>
      <c r="C17" s="102">
        <v>0</v>
      </c>
      <c r="D17" s="102">
        <v>67.709999999999994</v>
      </c>
      <c r="E17" s="102">
        <v>133.91999999999999</v>
      </c>
      <c r="F17" s="102">
        <v>163.08000000000001</v>
      </c>
      <c r="G17" s="102">
        <v>84.36</v>
      </c>
      <c r="H17" s="102">
        <v>41.04</v>
      </c>
      <c r="I17" s="104">
        <f t="shared" si="0"/>
        <v>490.11000000000007</v>
      </c>
    </row>
    <row r="18" spans="1:9" s="98" customFormat="1">
      <c r="A18" s="101" t="s">
        <v>64</v>
      </c>
      <c r="B18" s="101" t="s">
        <v>65</v>
      </c>
      <c r="C18" s="102">
        <v>0</v>
      </c>
      <c r="D18" s="102">
        <v>342.36</v>
      </c>
      <c r="E18" s="102">
        <v>690.12</v>
      </c>
      <c r="F18" s="102">
        <v>839.16</v>
      </c>
      <c r="G18" s="102">
        <v>408.24</v>
      </c>
      <c r="H18" s="102">
        <v>209.79</v>
      </c>
      <c r="I18" s="104">
        <f t="shared" si="0"/>
        <v>2489.67</v>
      </c>
    </row>
    <row r="19" spans="1:9" s="98" customFormat="1">
      <c r="A19" s="108" t="s">
        <v>62</v>
      </c>
      <c r="B19" s="101" t="s">
        <v>63</v>
      </c>
      <c r="C19" s="102">
        <v>0</v>
      </c>
      <c r="D19" s="102">
        <v>200.88</v>
      </c>
      <c r="E19" s="102">
        <v>405</v>
      </c>
      <c r="F19" s="102">
        <v>492.48</v>
      </c>
      <c r="G19" s="102">
        <v>239.76</v>
      </c>
      <c r="H19" s="102">
        <v>123.21000000000001</v>
      </c>
      <c r="I19" s="104">
        <f t="shared" si="0"/>
        <v>1461.3300000000002</v>
      </c>
    </row>
    <row r="20" spans="1:9" s="98" customFormat="1">
      <c r="A20" s="108" t="s">
        <v>60</v>
      </c>
      <c r="B20" s="101" t="s">
        <v>61</v>
      </c>
      <c r="C20" s="102">
        <v>0</v>
      </c>
      <c r="D20" s="102">
        <v>68.819999999999993</v>
      </c>
      <c r="E20" s="102">
        <v>135</v>
      </c>
      <c r="F20" s="102">
        <v>164.16</v>
      </c>
      <c r="G20" s="102">
        <v>82.14</v>
      </c>
      <c r="H20" s="102">
        <v>39.96</v>
      </c>
      <c r="I20" s="104">
        <f t="shared" si="0"/>
        <v>490.08</v>
      </c>
    </row>
    <row r="21" spans="1:9" s="98" customFormat="1">
      <c r="A21" s="108" t="s">
        <v>58</v>
      </c>
      <c r="B21" s="101" t="s">
        <v>59</v>
      </c>
      <c r="C21" s="102">
        <v>0</v>
      </c>
      <c r="D21" s="102">
        <v>132.84</v>
      </c>
      <c r="E21" s="102">
        <v>268.92</v>
      </c>
      <c r="F21" s="102">
        <v>327.24</v>
      </c>
      <c r="G21" s="102">
        <v>162</v>
      </c>
      <c r="H21" s="102">
        <v>81</v>
      </c>
      <c r="I21" s="104">
        <f t="shared" si="0"/>
        <v>972</v>
      </c>
    </row>
    <row r="22" spans="1:9" s="98" customFormat="1">
      <c r="A22" s="108" t="s">
        <v>58</v>
      </c>
      <c r="B22" s="101" t="s">
        <v>57</v>
      </c>
      <c r="C22" s="102">
        <v>0</v>
      </c>
      <c r="D22" s="102">
        <v>118.8</v>
      </c>
      <c r="E22" s="102">
        <v>239.76</v>
      </c>
      <c r="F22" s="102">
        <v>291.60000000000002</v>
      </c>
      <c r="G22" s="102">
        <v>142.56</v>
      </c>
      <c r="H22" s="102">
        <v>71.28</v>
      </c>
      <c r="I22" s="104">
        <f t="shared" si="0"/>
        <v>864</v>
      </c>
    </row>
    <row r="23" spans="1:9" s="98" customFormat="1">
      <c r="A23" s="108" t="s">
        <v>56</v>
      </c>
      <c r="B23" s="101" t="s">
        <v>103</v>
      </c>
      <c r="C23" s="102">
        <v>0</v>
      </c>
      <c r="D23" s="102">
        <v>222.48</v>
      </c>
      <c r="E23" s="102">
        <v>449.28</v>
      </c>
      <c r="F23" s="102">
        <v>546.48</v>
      </c>
      <c r="G23" s="102">
        <v>267.83999999999997</v>
      </c>
      <c r="H23" s="102">
        <v>137.63999999999999</v>
      </c>
      <c r="I23" s="104">
        <f t="shared" si="0"/>
        <v>1623.7199999999998</v>
      </c>
    </row>
    <row r="24" spans="1:9" s="98" customFormat="1">
      <c r="A24" s="108" t="s">
        <v>55</v>
      </c>
      <c r="B24" s="101" t="s">
        <v>104</v>
      </c>
      <c r="C24" s="102">
        <v>0</v>
      </c>
      <c r="D24" s="102">
        <v>294.83999999999997</v>
      </c>
      <c r="E24" s="102">
        <v>597.24</v>
      </c>
      <c r="F24" s="102">
        <v>726.84</v>
      </c>
      <c r="G24" s="102">
        <v>360.72</v>
      </c>
      <c r="H24" s="102">
        <v>185.37</v>
      </c>
      <c r="I24" s="104">
        <f t="shared" si="0"/>
        <v>2165.0100000000002</v>
      </c>
    </row>
    <row r="25" spans="1:9" s="98" customFormat="1">
      <c r="A25" s="108" t="s">
        <v>54</v>
      </c>
      <c r="B25" s="101" t="s">
        <v>105</v>
      </c>
      <c r="C25" s="102">
        <v>0</v>
      </c>
      <c r="D25" s="102">
        <v>1234.44</v>
      </c>
      <c r="E25" s="102">
        <v>2481.84</v>
      </c>
      <c r="F25" s="102">
        <v>3016.44</v>
      </c>
      <c r="G25" s="102">
        <v>1451.52</v>
      </c>
      <c r="H25" s="102">
        <v>745.92</v>
      </c>
      <c r="I25" s="104">
        <f t="shared" si="0"/>
        <v>8930.16</v>
      </c>
    </row>
    <row r="26" spans="1:9" s="98" customFormat="1">
      <c r="A26" s="108" t="s">
        <v>53</v>
      </c>
      <c r="B26" s="101" t="s">
        <v>106</v>
      </c>
      <c r="C26" s="102">
        <v>0</v>
      </c>
      <c r="D26" s="102">
        <v>113.22</v>
      </c>
      <c r="E26" s="102">
        <v>223.56</v>
      </c>
      <c r="F26" s="102">
        <v>272.16000000000003</v>
      </c>
      <c r="G26" s="102">
        <v>136.08000000000001</v>
      </c>
      <c r="H26" s="102">
        <v>68.040000000000006</v>
      </c>
      <c r="I26" s="104">
        <f t="shared" si="0"/>
        <v>813.06000000000006</v>
      </c>
    </row>
    <row r="27" spans="1:9" s="98" customFormat="1">
      <c r="A27" s="108" t="s">
        <v>52</v>
      </c>
      <c r="B27" s="101" t="s">
        <v>107</v>
      </c>
      <c r="C27" s="102">
        <v>0</v>
      </c>
      <c r="D27" s="102">
        <v>333.72</v>
      </c>
      <c r="E27" s="102">
        <v>673.92</v>
      </c>
      <c r="F27" s="102">
        <v>819.72</v>
      </c>
      <c r="G27" s="102">
        <v>401.76</v>
      </c>
      <c r="H27" s="102">
        <v>206.46</v>
      </c>
      <c r="I27" s="104">
        <f t="shared" si="0"/>
        <v>2435.58</v>
      </c>
    </row>
    <row r="28" spans="1:9" s="98" customFormat="1">
      <c r="A28" s="108" t="s">
        <v>50</v>
      </c>
      <c r="B28" s="101" t="s">
        <v>51</v>
      </c>
      <c r="C28" s="102">
        <v>0</v>
      </c>
      <c r="D28" s="102">
        <v>423.9</v>
      </c>
      <c r="E28" s="102">
        <v>854.82</v>
      </c>
      <c r="F28" s="102">
        <v>1039.5</v>
      </c>
      <c r="G28" s="102">
        <v>506.52</v>
      </c>
      <c r="H28" s="102">
        <v>260.29500000000002</v>
      </c>
      <c r="I28" s="104">
        <f t="shared" si="0"/>
        <v>3085.0350000000003</v>
      </c>
    </row>
    <row r="29" spans="1:9" s="98" customFormat="1">
      <c r="A29" s="108" t="s">
        <v>93</v>
      </c>
      <c r="B29" s="101" t="s">
        <v>94</v>
      </c>
      <c r="C29" s="102">
        <v>247.96799999999999</v>
      </c>
      <c r="D29" s="102">
        <v>531.36</v>
      </c>
      <c r="E29" s="102">
        <v>549.072</v>
      </c>
      <c r="F29" s="102">
        <v>301.10400000000004</v>
      </c>
      <c r="G29" s="102">
        <v>141.696</v>
      </c>
      <c r="H29" s="102">
        <v>0</v>
      </c>
      <c r="I29" s="104">
        <f t="shared" si="0"/>
        <v>1771.2</v>
      </c>
    </row>
    <row r="30" spans="1:9" s="98" customFormat="1">
      <c r="A30" s="108" t="s">
        <v>70</v>
      </c>
      <c r="B30" s="101" t="s">
        <v>71</v>
      </c>
      <c r="C30" s="102">
        <v>307.8</v>
      </c>
      <c r="D30" s="102">
        <v>697.68</v>
      </c>
      <c r="E30" s="102">
        <v>694.98</v>
      </c>
      <c r="F30" s="102">
        <v>243.54</v>
      </c>
      <c r="G30" s="102">
        <v>111</v>
      </c>
      <c r="H30" s="102">
        <v>0</v>
      </c>
      <c r="I30" s="104">
        <f t="shared" si="0"/>
        <v>2055</v>
      </c>
    </row>
    <row r="31" spans="1:9" s="98" customFormat="1">
      <c r="A31" s="101" t="s">
        <v>113</v>
      </c>
      <c r="B31" s="101" t="s">
        <v>108</v>
      </c>
      <c r="C31" s="102">
        <v>0</v>
      </c>
      <c r="D31" s="102">
        <v>219.24</v>
      </c>
      <c r="E31" s="102">
        <v>438.48</v>
      </c>
      <c r="F31" s="102">
        <v>532.44000000000005</v>
      </c>
      <c r="G31" s="102">
        <v>250.56</v>
      </c>
      <c r="H31" s="102">
        <v>128.76</v>
      </c>
      <c r="I31" s="104">
        <f t="shared" si="0"/>
        <v>1569.48</v>
      </c>
    </row>
    <row r="32" spans="1:9" s="98" customFormat="1">
      <c r="A32" s="108" t="s">
        <v>49</v>
      </c>
      <c r="B32" s="101" t="s">
        <v>109</v>
      </c>
      <c r="C32" s="102">
        <v>0</v>
      </c>
      <c r="D32" s="102">
        <v>213.84</v>
      </c>
      <c r="E32" s="102">
        <v>297</v>
      </c>
      <c r="F32" s="102">
        <v>403.92</v>
      </c>
      <c r="G32" s="102">
        <v>166.32</v>
      </c>
      <c r="H32" s="102">
        <v>106.92</v>
      </c>
      <c r="I32" s="104">
        <f t="shared" si="0"/>
        <v>1188</v>
      </c>
    </row>
    <row r="33" spans="1:9" s="98" customFormat="1">
      <c r="A33" s="101" t="s">
        <v>114</v>
      </c>
      <c r="B33" s="101" t="s">
        <v>110</v>
      </c>
      <c r="C33" s="102">
        <v>99.9</v>
      </c>
      <c r="D33" s="102">
        <v>220.32</v>
      </c>
      <c r="E33" s="102">
        <v>220.32</v>
      </c>
      <c r="F33" s="102">
        <v>79.92</v>
      </c>
      <c r="G33" s="102">
        <v>33.299999999999997</v>
      </c>
      <c r="H33" s="102">
        <v>0</v>
      </c>
      <c r="I33" s="104">
        <f t="shared" si="0"/>
        <v>653.75999999999988</v>
      </c>
    </row>
    <row r="34" spans="1:9" s="98" customFormat="1">
      <c r="A34" s="101" t="s">
        <v>115</v>
      </c>
      <c r="B34" s="101" t="s">
        <v>111</v>
      </c>
      <c r="C34" s="102">
        <v>137.59200000000001</v>
      </c>
      <c r="D34" s="102">
        <v>294.83999999999997</v>
      </c>
      <c r="E34" s="102">
        <v>304.66800000000001</v>
      </c>
      <c r="F34" s="102">
        <v>167.07599999999999</v>
      </c>
      <c r="G34" s="102">
        <v>80.807999999999993</v>
      </c>
      <c r="H34" s="102">
        <v>0</v>
      </c>
      <c r="I34" s="104">
        <f t="shared" si="0"/>
        <v>984.98400000000004</v>
      </c>
    </row>
    <row r="35" spans="1:9">
      <c r="I35" s="97">
        <f>SUM(I2:I34)</f>
        <v>55378.971000000005</v>
      </c>
    </row>
  </sheetData>
  <autoFilter ref="A1:I1" xr:uid="{E3CE9DD1-1DC3-4423-A33E-0E415C1116AE}"/>
  <phoneticPr fontId="2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0CF7CF-A908-46FD-AFE4-700774821A0F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17D66D9F-C3A2-4687-A27F-283943E866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4FFD96-8B9F-45E8-A55F-7771E8321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PUR.QT-2.BM1</vt:lpstr>
      <vt:lpstr>QTY</vt:lpstr>
      <vt:lpstr>'PUR.QT-2.BM1'!Print_Area</vt:lpstr>
      <vt:lpstr>'PUR.QT-2.BM1'!Print_Titles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Chi Tran Thi Linh</cp:lastModifiedBy>
  <cp:lastPrinted>2024-05-29T01:19:03Z</cp:lastPrinted>
  <dcterms:created xsi:type="dcterms:W3CDTF">2020-11-11T02:21:38Z</dcterms:created>
  <dcterms:modified xsi:type="dcterms:W3CDTF">2025-02-24T09:05:41Z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