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chi.tran\TML\"/>
    </mc:Choice>
  </mc:AlternateContent>
  <xr:revisionPtr revIDLastSave="0" documentId="13_ncr:1_{B358C4AA-C568-4ACD-BAA7-EBAE145E63E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O" sheetId="2" r:id="rId1"/>
    <sheet name="LAYOUT " sheetId="5" r:id="rId2"/>
    <sheet name="DETAIL QUANTITY _ MEN  " sheetId="6" r:id="rId3"/>
    <sheet name="DETAIL QUANTITY _ WOMEN" sheetId="8" r:id="rId4"/>
  </sheets>
  <definedNames>
    <definedName name="_xlnm._FilterDatabase" localSheetId="2" hidden="1">'DETAIL QUANTITY _ MEN  '!$A$3:$E$6</definedName>
    <definedName name="_xlnm._FilterDatabase" localSheetId="3" hidden="1">'DETAIL QUANTITY _ WOMEN'!$A$3:$E$7</definedName>
    <definedName name="_xlnm.Print_Area" localSheetId="0">PO!$A$1:$N$16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I11" i="2"/>
  <c r="E6" i="8"/>
  <c r="E4" i="8"/>
  <c r="E5" i="6"/>
  <c r="E4" i="6"/>
  <c r="E6" i="6" s="1"/>
  <c r="H7" i="2" l="1"/>
  <c r="K11" i="2" l="1"/>
  <c r="M11" i="2" s="1"/>
  <c r="K12" i="2"/>
  <c r="I14" i="2" l="1"/>
  <c r="K14" i="2"/>
  <c r="M12" i="2"/>
  <c r="M14" i="2" s="1"/>
</calcChain>
</file>

<file path=xl/sharedStrings.xml><?xml version="1.0" encoding="utf-8"?>
<sst xmlns="http://schemas.openxmlformats.org/spreadsheetml/2006/main" count="88" uniqueCount="69">
  <si>
    <t>Mã số:</t>
  </si>
  <si>
    <t>PUR.QT-2.BM1</t>
  </si>
  <si>
    <t>Lần ban hành:</t>
  </si>
  <si>
    <t>01</t>
  </si>
  <si>
    <t>Số trang:</t>
  </si>
  <si>
    <t>SUPPLIER:</t>
  </si>
  <si>
    <t>SH TRIMS</t>
  </si>
  <si>
    <t xml:space="preserve">CUSTOMER : </t>
  </si>
  <si>
    <t xml:space="preserve">TOMORROWLAND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</si>
  <si>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</si>
  <si>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</si>
  <si>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</si>
  <si>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</si>
  <si>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</si>
  <si>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</si>
  <si>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</si>
  <si>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</si>
  <si>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</si>
  <si>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TBC</t>
  </si>
  <si>
    <t>ORDERED BY :</t>
  </si>
  <si>
    <t>CHI/OANH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</si>
  <si>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</si>
  <si>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</si>
  <si>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</si>
  <si>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</si>
  <si>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</si>
  <si>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</si>
  <si>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</si>
  <si>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</si>
  <si>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</si>
  <si>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</si>
  <si>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</si>
  <si>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</si>
  <si>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</si>
  <si>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</si>
  <si>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</si>
  <si>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NHÃN THÀNH PHẦN 100%COTTON</t>
  </si>
  <si>
    <t>X</t>
  </si>
  <si>
    <t>AS SAMPLE APPROVED ON 09/08/2024</t>
  </si>
  <si>
    <t>WHITE</t>
  </si>
  <si>
    <t>PCS</t>
  </si>
  <si>
    <t>BLACK</t>
  </si>
  <si>
    <t>Total:</t>
  </si>
  <si>
    <t xml:space="preserve">RECEIVED BY </t>
  </si>
  <si>
    <t>APPROVED BY</t>
  </si>
  <si>
    <t>PREPARED BY</t>
  </si>
  <si>
    <t>Reference</t>
  </si>
  <si>
    <t>Description</t>
  </si>
  <si>
    <t xml:space="preserve"> LABEL COLOR</t>
  </si>
  <si>
    <t>Total Pcs</t>
  </si>
  <si>
    <t>ORDER Q'TY</t>
  </si>
  <si>
    <t>SU25 - DROP 2</t>
  </si>
  <si>
    <t>T25  SU25  G2838</t>
  </si>
  <si>
    <t xml:space="preserve">LAYOUT </t>
  </si>
  <si>
    <t xml:space="preserve">- Chú ý đúng màu sắc nhãn </t>
  </si>
  <si>
    <t>-  Reference + Description như thông tin updated kế bên</t>
  </si>
  <si>
    <t>- Follow symbol như layout ở trên</t>
  </si>
  <si>
    <t xml:space="preserve">MAIN LAYOUT - CẦN THAY ĐỔI THÔNG TIN NHƯ CÁC SHEET DETAIL </t>
  </si>
  <si>
    <t>THÔNG TIN THAY ĐỔI NHƯ SHEET BÊN CẠNH</t>
  </si>
  <si>
    <t>T25-0092</t>
  </si>
  <si>
    <t>WINTER 32.1224.0101.038.9005</t>
  </si>
  <si>
    <t>UNITY FLAG GRADIENT TSHIRT MEN BLACK </t>
  </si>
  <si>
    <t>WINTER 32.1224.0115.039.9005</t>
  </si>
  <si>
    <t>UNITY FLAG GRADIENT HOODIE MEN BLACK </t>
  </si>
  <si>
    <t>WINTER 32.1224.0201.023.3010</t>
  </si>
  <si>
    <t>UNITY FLAG GRADIENT TSHIRT WOMEN PINK  </t>
  </si>
  <si>
    <t>WINTER 32.1224.0215.022.3010</t>
  </si>
  <si>
    <t>UNITY FLAG GRADIENT HOODIE WOMEN PINK </t>
  </si>
  <si>
    <t>- Follow symbol như layout ở trên
'- Chú ý đúng màu sắc nhãn 
'-  Reference + Description như thông tin updated kế bên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</si>
</sst>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#"/>
  </numFmts>
  <fonts count="27" x14ac:knownFonts="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8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4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0" fillId="0" borderId="1" xfId="3" applyFont="1" applyBorder="1" applyAlignment="1">
      <alignment horizontal="center" vertical="center"/>
    </xf>
    <xf numFmtId="0" fontId="14" fillId="4" borderId="10" xfId="8" applyFont="1" applyFill="1" applyBorder="1" applyAlignment="1" applyProtection="1">
      <alignment vertical="top"/>
    </xf>
    <xf numFmtId="165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8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3" borderId="1" xfId="9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12" fillId="0" borderId="1" xfId="2" applyFont="1" applyBorder="1" applyAlignment="1">
      <alignment horizontal="center" vertical="center" wrapText="1"/>
    </xf>
    <xf numFmtId="168" fontId="9" fillId="0" borderId="1" xfId="9" applyNumberFormat="1" applyFont="1" applyFill="1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6" fontId="15" fillId="0" borderId="12" xfId="5" quotePrefix="1" applyNumberFormat="1" applyFont="1" applyFill="1" applyBorder="1" applyAlignment="1">
      <alignment vertical="center" wrapText="1"/>
    </xf>
    <xf numFmtId="166" fontId="15" fillId="0" borderId="13" xfId="5" applyNumberFormat="1" applyFont="1" applyFill="1" applyBorder="1" applyAlignment="1">
      <alignment vertical="center"/>
    </xf>
    <xf numFmtId="49" fontId="21" fillId="9" borderId="1" xfId="0" applyNumberFormat="1" applyFont="1" applyFill="1" applyBorder="1" applyAlignment="1">
      <alignment horizontal="center" vertical="center"/>
    </xf>
    <xf numFmtId="169" fontId="22" fillId="9" borderId="1" xfId="0" applyNumberFormat="1" applyFont="1" applyFill="1" applyBorder="1" applyAlignment="1">
      <alignment horizontal="right" vertical="center"/>
    </xf>
    <xf numFmtId="169" fontId="22" fillId="1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9" fontId="21" fillId="11" borderId="1" xfId="0" applyNumberFormat="1" applyFont="1" applyFill="1" applyBorder="1" applyAlignment="1">
      <alignment horizontal="center" vertical="center"/>
    </xf>
    <xf numFmtId="169" fontId="22" fillId="11" borderId="1" xfId="0" applyNumberFormat="1" applyFont="1" applyFill="1" applyBorder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6" fillId="0" borderId="13" xfId="0" quotePrefix="1" applyFont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10" fillId="4" borderId="4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165" fontId="9" fillId="4" borderId="4" xfId="6" applyNumberFormat="1" applyFont="1" applyFill="1" applyBorder="1" applyAlignment="1">
      <alignment horizontal="center" vertical="center"/>
    </xf>
    <xf numFmtId="165" fontId="9" fillId="4" borderId="5" xfId="6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6" fillId="0" borderId="12" xfId="0" quotePrefix="1" applyFont="1" applyBorder="1" applyAlignment="1">
      <alignment vertical="center"/>
    </xf>
    <xf numFmtId="0" fontId="6" fillId="0" borderId="14" xfId="0" quotePrefix="1" applyFont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right" vertical="center"/>
    </xf>
    <xf numFmtId="0" fontId="26" fillId="6" borderId="1" xfId="0" applyFont="1" applyFill="1" applyBorder="1" applyAlignment="1">
      <alignment horizontal="right" vertical="center"/>
    </xf>
    <xf numFmtId="0" fontId="6" fillId="0" borderId="14" xfId="0" quotePrefix="1" applyFont="1" applyBorder="1" applyAlignment="1">
      <alignment horizontal="left" vertical="center"/>
    </xf>
    <xf numFmtId="0" fontId="6" fillId="0" borderId="12" xfId="0" quotePrefix="1" applyFont="1" applyBorder="1" applyAlignment="1">
      <alignment horizontal="left" vertical="center" wrapText="1"/>
    </xf>
    <xf numFmtId="0" fontId="6" fillId="0" borderId="0" xfId="0" quotePrefix="1" applyFont="1" applyBorder="1" applyAlignment="1">
      <alignment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1</xdr:row>
      <xdr:rowOff>124239</xdr:rowOff>
    </xdr:from>
    <xdr:to>
      <xdr:col>13</xdr:col>
      <xdr:colOff>381297</xdr:colOff>
      <xdr:row>24</xdr:row>
      <xdr:rowOff>1008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AC9ABF-B4E5-3879-7329-5D0DBE44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892" y="364435"/>
          <a:ext cx="8059275" cy="4258269"/>
        </a:xfrm>
        <a:prstGeom prst="rect">
          <a:avLst/>
        </a:prstGeom>
      </xdr:spPr>
    </xdr:pic>
    <xdr:clientData/>
  </xdr:twoCellAnchor>
  <xdr:twoCellAnchor>
    <xdr:from>
      <xdr:col>12</xdr:col>
      <xdr:colOff>530086</xdr:colOff>
      <xdr:row>7</xdr:row>
      <xdr:rowOff>165652</xdr:rowOff>
    </xdr:from>
    <xdr:to>
      <xdr:col>13</xdr:col>
      <xdr:colOff>496956</xdr:colOff>
      <xdr:row>8</xdr:row>
      <xdr:rowOff>124239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46E53DB-C129-EA0D-1D72-F18B85B020A9}"/>
            </a:ext>
          </a:extLst>
        </xdr:cNvPr>
        <xdr:cNvCxnSpPr/>
      </xdr:nvCxnSpPr>
      <xdr:spPr>
        <a:xfrm flipH="1">
          <a:off x="7885043" y="1548848"/>
          <a:ext cx="579783" cy="1490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612912</xdr:colOff>
      <xdr:row>7</xdr:row>
      <xdr:rowOff>182217</xdr:rowOff>
    </xdr:from>
    <xdr:to>
      <xdr:col>13</xdr:col>
      <xdr:colOff>505239</xdr:colOff>
      <xdr:row>9</xdr:row>
      <xdr:rowOff>74544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90A0EC9-2F80-F740-3608-614F82F16C4D}"/>
            </a:ext>
          </a:extLst>
        </xdr:cNvPr>
        <xdr:cNvCxnSpPr/>
      </xdr:nvCxnSpPr>
      <xdr:spPr>
        <a:xfrm flipH="1">
          <a:off x="7967869" y="1565413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24847</xdr:colOff>
      <xdr:row>10</xdr:row>
      <xdr:rowOff>115956</xdr:rowOff>
    </xdr:from>
    <xdr:to>
      <xdr:col>13</xdr:col>
      <xdr:colOff>530087</xdr:colOff>
      <xdr:row>12</xdr:row>
      <xdr:rowOff>8283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C65837C-C2CC-7672-1450-F06869A5A03F}"/>
            </a:ext>
          </a:extLst>
        </xdr:cNvPr>
        <xdr:cNvCxnSpPr/>
      </xdr:nvCxnSpPr>
      <xdr:spPr>
        <a:xfrm flipH="1">
          <a:off x="7992717" y="2070652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437030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C91B90-1806-0F13-F27F-8C06539182B0}"/>
            </a:ext>
          </a:extLst>
        </xdr:cNvPr>
        <xdr:cNvSpPr txBox="1"/>
      </xdr:nvSpPr>
      <xdr:spPr>
        <a:xfrm>
          <a:off x="10522324" y="169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3182471</xdr:colOff>
      <xdr:row>3</xdr:row>
      <xdr:rowOff>44824</xdr:rowOff>
    </xdr:from>
    <xdr:to>
      <xdr:col>5</xdr:col>
      <xdr:colOff>5412442</xdr:colOff>
      <xdr:row>5</xdr:row>
      <xdr:rowOff>82696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A756BF-C292-35BF-6C18-B8514F65C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1618" y="616324"/>
          <a:ext cx="2229971" cy="5757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437030</xdr:colOff>
      <xdr:row>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D3063A-EF6B-4723-B85F-55364E4B0557}"/>
            </a:ext>
          </a:extLst>
        </xdr:cNvPr>
        <xdr:cNvSpPr txBox="1"/>
      </xdr:nvSpPr>
      <xdr:spPr>
        <a:xfrm>
          <a:off x="18191630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3529853</xdr:colOff>
      <xdr:row>5</xdr:row>
      <xdr:rowOff>291354</xdr:rowOff>
    </xdr:from>
    <xdr:ext cx="2229971" cy="575754"/>
    <xdr:pic>
      <xdr:nvPicPr>
        <xdr:cNvPr id="4" name="Picture 3">
          <a:extLst>
            <a:ext uri="{FF2B5EF4-FFF2-40B4-BE49-F238E27FC236}">
              <a16:creationId xmlns:a16="http://schemas.microsoft.com/office/drawing/2014/main" id="{71C4D72D-37E1-4FE5-A281-16F49DF64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0" y="1905001"/>
          <a:ext cx="2229971" cy="575754"/>
        </a:xfrm>
        <a:prstGeom prst="rect">
          <a:avLst/>
        </a:prstGeom>
      </xdr:spPr>
    </xdr:pic>
    <xdr:clientData/>
  </xdr:oneCellAnchor>
  <xdr:twoCellAnchor editAs="oneCell">
    <xdr:from>
      <xdr:col>5</xdr:col>
      <xdr:colOff>3171265</xdr:colOff>
      <xdr:row>3</xdr:row>
      <xdr:rowOff>123265</xdr:rowOff>
    </xdr:from>
    <xdr:to>
      <xdr:col>5</xdr:col>
      <xdr:colOff>5781479</xdr:colOff>
      <xdr:row>4</xdr:row>
      <xdr:rowOff>77419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F98D22C-37B9-4F93-9975-BDD143193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00412" y="694765"/>
          <a:ext cx="2610214" cy="704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opLeftCell="A7" zoomScale="55" zoomScaleNormal="55" zoomScaleSheetLayoutView="55" zoomScalePageLayoutView="55" workbookViewId="0">
      <selection activeCell="I13" sqref="I13"/>
    </sheetView>
  </sheetViews>
  <sheetFormatPr defaultColWidth="9.42578125" defaultRowHeight="24" x14ac:dyDescent="0.45"/>
  <cols>
    <col min="1" max="1" width="27" style="98" customWidth="1"/>
    <col min="2" max="2" width="14.5703125" style="10" customWidth="1"/>
    <col min="3" max="3" width="28.5703125" style="10" customWidth="1"/>
    <col min="4" max="4" width="27.5703125" style="10" customWidth="1"/>
    <col min="5" max="5" width="21.42578125" style="10" customWidth="1"/>
    <col min="6" max="6" width="20.140625" style="10" customWidth="1"/>
    <col min="7" max="7" width="23.85546875" style="89" customWidth="1"/>
    <col min="8" max="8" width="9.42578125" style="10"/>
    <col min="9" max="9" width="24.42578125" style="10" customWidth="1"/>
    <col min="10" max="10" width="12.42578125" style="10" customWidth="1"/>
    <col min="11" max="11" width="18" style="10" customWidth="1"/>
    <col min="12" max="12" width="23" style="81" customWidth="1"/>
    <col min="13" max="13" width="27.5703125" style="81" customWidth="1"/>
    <col min="14" max="14" width="31.85546875" style="10" customWidth="1"/>
    <col min="15" max="15" width="13.42578125" style="10" bestFit="1" customWidth="1"/>
    <col min="16" max="16" width="13.5703125" style="10" bestFit="1" customWidth="1"/>
    <col min="17" max="16384" width="9.42578125" style="10"/>
  </cols>
  <sheetData>
    <row r="1" spans="1:19" ht="28.5" customHeight="1" x14ac:dyDescent="0.45">
      <c r="A1" s="92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1</v>
      </c>
    </row>
    <row r="2" spans="1:19" ht="28.5" customHeight="1" x14ac:dyDescent="0.45">
      <c r="A2" s="92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2</v>
      </c>
      <c r="N2" s="11" t="s">
        <v>3</v>
      </c>
    </row>
    <row r="3" spans="1:19" ht="28.5" customHeight="1" x14ac:dyDescent="0.45">
      <c r="A3" s="93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35" customHeight="1" x14ac:dyDescent="0.45">
      <c r="A4" s="92"/>
      <c r="B4" s="4"/>
      <c r="C4" s="13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 x14ac:dyDescent="0.45">
      <c r="A5" s="94" t="s">
        <v>5</v>
      </c>
      <c r="C5" s="99" t="s">
        <v>6</v>
      </c>
      <c r="D5" s="20"/>
      <c r="E5" s="21"/>
      <c r="F5" s="118" t="s">
        <v>7</v>
      </c>
      <c r="G5" s="119"/>
      <c r="H5" s="120" t="s">
        <v>8</v>
      </c>
      <c r="I5" s="121"/>
      <c r="J5" s="22"/>
      <c r="K5" s="22"/>
      <c r="L5" s="23"/>
      <c r="M5" s="24" t="s">
        <v>9</v>
      </c>
      <c r="N5" s="25">
        <v>45568</v>
      </c>
    </row>
    <row r="6" spans="1:19" ht="30.75" customHeight="1" x14ac:dyDescent="0.45">
      <c r="A6" s="95" t="s">
        <v>10</v>
      </c>
      <c r="B6" s="26"/>
      <c r="D6" s="27"/>
      <c r="E6" s="21"/>
      <c r="F6" s="118" t="s">
        <v>11</v>
      </c>
      <c r="G6" s="119"/>
      <c r="H6" s="122" t="s">
        <v>51</v>
      </c>
      <c r="I6" s="123"/>
      <c r="J6" s="22"/>
      <c r="K6" s="22"/>
      <c r="L6" s="23"/>
      <c r="M6" s="24" t="s">
        <v>12</v>
      </c>
      <c r="N6" s="28" t="s">
        <v>59</v>
      </c>
    </row>
    <row r="7" spans="1:19" ht="30.75" customHeight="1" x14ac:dyDescent="0.45">
      <c r="A7" s="95" t="s">
        <v>13</v>
      </c>
      <c r="B7" s="126"/>
      <c r="C7" s="126"/>
      <c r="D7" s="29"/>
      <c r="E7" s="21"/>
      <c r="F7" s="118" t="s">
        <v>14</v>
      </c>
      <c r="G7" s="119"/>
      <c r="H7" s="124">
        <f>N5+20</f>
        <v>45588</v>
      </c>
      <c r="I7" s="125"/>
      <c r="J7" s="22"/>
      <c r="K7" s="22"/>
      <c r="L7" s="23"/>
      <c r="M7" s="24" t="s">
        <v>15</v>
      </c>
      <c r="N7" s="30" t="s">
        <v>52</v>
      </c>
    </row>
    <row r="8" spans="1:19" ht="30.75" customHeight="1" x14ac:dyDescent="0.45">
      <c r="A8" s="96" t="s">
        <v>16</v>
      </c>
      <c r="B8" s="130"/>
      <c r="C8" s="130"/>
      <c r="D8" s="31"/>
      <c r="E8" s="21"/>
      <c r="F8" s="118" t="s">
        <v>17</v>
      </c>
      <c r="G8" s="119"/>
      <c r="H8" s="124" t="s">
        <v>18</v>
      </c>
      <c r="I8" s="125"/>
      <c r="J8" s="32"/>
      <c r="K8" s="32"/>
      <c r="L8" s="23"/>
      <c r="M8" s="24" t="s">
        <v>19</v>
      </c>
      <c r="N8" s="33" t="s">
        <v>20</v>
      </c>
      <c r="O8" s="34"/>
      <c r="P8" s="34"/>
    </row>
    <row r="9" spans="1:19" ht="5.85" customHeight="1" x14ac:dyDescent="0.45">
      <c r="A9" s="97"/>
      <c r="B9" s="35"/>
      <c r="C9" s="36"/>
      <c r="D9" s="35"/>
      <c r="E9" s="12"/>
      <c r="F9" s="35"/>
      <c r="G9" s="37"/>
      <c r="H9" s="35"/>
      <c r="I9" s="35"/>
      <c r="J9" s="12"/>
      <c r="K9" s="12"/>
      <c r="L9" s="38"/>
      <c r="M9" s="18"/>
      <c r="N9" s="19"/>
    </row>
    <row r="10" spans="1:19" ht="96" x14ac:dyDescent="0.45">
      <c r="A10" s="39" t="s">
        <v>21</v>
      </c>
      <c r="B10" s="39" t="s">
        <v>22</v>
      </c>
      <c r="C10" s="40" t="s">
        <v>23</v>
      </c>
      <c r="D10" s="39" t="s">
        <v>24</v>
      </c>
      <c r="E10" s="39" t="s">
        <v>25</v>
      </c>
      <c r="F10" s="41" t="s">
        <v>26</v>
      </c>
      <c r="G10" s="39" t="s">
        <v>27</v>
      </c>
      <c r="H10" s="41" t="s">
        <v>28</v>
      </c>
      <c r="I10" s="42" t="s">
        <v>29</v>
      </c>
      <c r="J10" s="42" t="s">
        <v>30</v>
      </c>
      <c r="K10" s="42" t="s">
        <v>31</v>
      </c>
      <c r="L10" s="43" t="s">
        <v>32</v>
      </c>
      <c r="M10" s="43" t="s">
        <v>33</v>
      </c>
      <c r="N10" s="41" t="s">
        <v>34</v>
      </c>
      <c r="R10" s="34"/>
      <c r="S10" s="34"/>
    </row>
    <row r="11" spans="1:19" ht="118.5" customHeight="1" x14ac:dyDescent="0.45">
      <c r="A11" s="90" t="s">
        <v>35</v>
      </c>
      <c r="B11" s="90"/>
      <c r="C11" s="46" t="s">
        <v>36</v>
      </c>
      <c r="D11" s="47" t="s">
        <v>37</v>
      </c>
      <c r="E11" s="90" t="s">
        <v>38</v>
      </c>
      <c r="F11" s="47" t="s">
        <v>37</v>
      </c>
      <c r="G11" s="48" t="s">
        <v>39</v>
      </c>
      <c r="H11" s="49" t="s">
        <v>40</v>
      </c>
      <c r="I11" s="100">
        <f>'DETAIL QUANTITY _ WOMEN'!E4+'DETAIL QUANTITY _ WOMEN'!E6</f>
        <v>1586</v>
      </c>
      <c r="J11" s="44">
        <v>0</v>
      </c>
      <c r="K11" s="44">
        <f t="shared" ref="K11" si="0">I11-J11</f>
        <v>1586</v>
      </c>
      <c r="L11" s="91">
        <v>650</v>
      </c>
      <c r="M11" s="45">
        <f>K11*L11</f>
        <v>1030900</v>
      </c>
      <c r="N11" s="101"/>
    </row>
    <row r="12" spans="1:19" ht="118.5" customHeight="1" x14ac:dyDescent="0.45">
      <c r="A12" s="90" t="s">
        <v>35</v>
      </c>
      <c r="B12" s="90"/>
      <c r="C12" s="46" t="s">
        <v>36</v>
      </c>
      <c r="D12" s="47" t="s">
        <v>37</v>
      </c>
      <c r="E12" s="90" t="s">
        <v>38</v>
      </c>
      <c r="F12" s="47" t="s">
        <v>37</v>
      </c>
      <c r="G12" s="48" t="s">
        <v>41</v>
      </c>
      <c r="H12" s="49" t="s">
        <v>40</v>
      </c>
      <c r="I12" s="100">
        <f>'DETAIL QUANTITY _ MEN  '!E6</f>
        <v>2678</v>
      </c>
      <c r="J12" s="44">
        <v>0</v>
      </c>
      <c r="K12" s="44">
        <f t="shared" ref="K12" si="1">I12-J12</f>
        <v>2678</v>
      </c>
      <c r="L12" s="91">
        <v>650</v>
      </c>
      <c r="M12" s="45">
        <f>K12*L12</f>
        <v>1740700</v>
      </c>
      <c r="N12" s="102"/>
    </row>
    <row r="13" spans="1:19" ht="21.75" customHeight="1" x14ac:dyDescent="0.45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" customHeight="1" x14ac:dyDescent="0.45">
      <c r="A14" s="59"/>
      <c r="B14" s="59"/>
      <c r="C14" s="60"/>
      <c r="D14" s="59"/>
      <c r="E14" s="59"/>
      <c r="F14" s="59"/>
      <c r="G14" s="61"/>
      <c r="H14" s="73" t="s">
        <v>42</v>
      </c>
      <c r="I14" s="62">
        <f>SUM(I11:I13)</f>
        <v>4264</v>
      </c>
      <c r="J14" s="63"/>
      <c r="K14" s="62">
        <f>SUM(K11:K13)</f>
        <v>4264</v>
      </c>
      <c r="L14" s="64"/>
      <c r="M14" s="65">
        <f>SUM(M11:M13)</f>
        <v>2771600</v>
      </c>
      <c r="N14" s="66"/>
    </row>
    <row r="15" spans="1:19" ht="21.75" customHeight="1" x14ac:dyDescent="0.45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 x14ac:dyDescent="0.45">
      <c r="A16" s="128" t="s">
        <v>43</v>
      </c>
      <c r="B16" s="128"/>
      <c r="C16" s="72"/>
      <c r="D16" s="73"/>
      <c r="E16" s="129" t="s">
        <v>44</v>
      </c>
      <c r="F16" s="129"/>
      <c r="G16" s="129"/>
      <c r="H16" s="74"/>
      <c r="I16" s="75"/>
      <c r="J16" s="75"/>
      <c r="K16" s="75"/>
      <c r="L16" s="127" t="s">
        <v>45</v>
      </c>
      <c r="M16" s="127"/>
      <c r="N16" s="66"/>
    </row>
    <row r="17" spans="1:10" ht="21.75" customHeight="1" x14ac:dyDescent="0.45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 x14ac:dyDescent="0.45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 x14ac:dyDescent="0.45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 x14ac:dyDescent="0.45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 x14ac:dyDescent="0.45"/>
    <row r="22" spans="1:10" ht="21.75" customHeight="1" x14ac:dyDescent="0.45"/>
    <row r="23" spans="1:10" ht="21.75" customHeight="1" x14ac:dyDescent="0.45"/>
    <row r="24" spans="1:10" ht="21.75" customHeight="1" x14ac:dyDescent="0.45"/>
    <row r="25" spans="1:10" ht="21.75" customHeight="1" x14ac:dyDescent="0.45"/>
    <row r="26" spans="1:10" ht="21.75" customHeight="1" x14ac:dyDescent="0.45"/>
    <row r="27" spans="1:10" ht="21.75" customHeight="1" x14ac:dyDescent="0.45"/>
    <row r="28" spans="1:10" ht="21.75" customHeight="1" x14ac:dyDescent="0.45"/>
    <row r="29" spans="1:10" ht="21.75" customHeight="1" x14ac:dyDescent="0.45"/>
    <row r="30" spans="1:10" ht="21.75" customHeight="1" x14ac:dyDescent="0.45"/>
    <row r="31" spans="1:10" ht="21.75" customHeight="1" x14ac:dyDescent="0.45"/>
    <row r="32" spans="1:10" ht="21.75" customHeight="1" x14ac:dyDescent="0.45"/>
    <row r="33" ht="21.75" customHeight="1" x14ac:dyDescent="0.45"/>
    <row r="34" ht="21.75" customHeight="1" x14ac:dyDescent="0.45"/>
    <row r="35" ht="21.75" customHeight="1" x14ac:dyDescent="0.45"/>
    <row r="36" ht="21.75" customHeight="1" x14ac:dyDescent="0.45"/>
    <row r="37" ht="21.75" customHeight="1" x14ac:dyDescent="0.45"/>
    <row r="38" ht="21.75" customHeight="1" x14ac:dyDescent="0.45"/>
    <row r="39" ht="21.75" customHeight="1" x14ac:dyDescent="0.45"/>
    <row r="40" ht="21.75" customHeight="1" x14ac:dyDescent="0.45"/>
    <row r="41" ht="21.75" customHeight="1" x14ac:dyDescent="0.45"/>
    <row r="42" ht="21.75" customHeight="1" x14ac:dyDescent="0.45"/>
    <row r="43" ht="21.75" customHeight="1" x14ac:dyDescent="0.45"/>
    <row r="44" ht="21.75" customHeight="1" x14ac:dyDescent="0.45"/>
    <row r="45" ht="21.75" customHeight="1" x14ac:dyDescent="0.45"/>
    <row r="46" ht="21.75" customHeight="1" x14ac:dyDescent="0.45"/>
    <row r="47" ht="21.75" customHeight="1" x14ac:dyDescent="0.45"/>
    <row r="48" ht="21.75" customHeight="1" x14ac:dyDescent="0.45"/>
    <row r="49" ht="21.75" customHeight="1" x14ac:dyDescent="0.45"/>
    <row r="50" ht="21.75" customHeight="1" x14ac:dyDescent="0.45"/>
    <row r="51" ht="21.75" customHeight="1" x14ac:dyDescent="0.45"/>
    <row r="52" ht="21.75" customHeight="1" x14ac:dyDescent="0.45"/>
    <row r="53" ht="21.75" customHeight="1" x14ac:dyDescent="0.45"/>
    <row r="54" ht="21.75" customHeight="1" x14ac:dyDescent="0.45"/>
    <row r="55" ht="21.75" customHeight="1" x14ac:dyDescent="0.45"/>
    <row r="56" ht="21.75" customHeight="1" x14ac:dyDescent="0.45"/>
    <row r="57" ht="21.75" customHeight="1" x14ac:dyDescent="0.45"/>
    <row r="58" ht="23.25" customHeight="1" x14ac:dyDescent="0.45"/>
    <row r="59" ht="23.25" customHeight="1" x14ac:dyDescent="0.45"/>
    <row r="60" ht="23.25" customHeight="1" x14ac:dyDescent="0.45"/>
    <row r="61" ht="23.25" customHeight="1" x14ac:dyDescent="0.45"/>
  </sheetData>
  <mergeCells count="13"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O11"/>
  <sheetViews>
    <sheetView topLeftCell="B6" zoomScale="115" zoomScaleNormal="115" workbookViewId="0">
      <selection activeCell="E26" sqref="E26"/>
    </sheetView>
  </sheetViews>
  <sheetFormatPr defaultRowHeight="15" x14ac:dyDescent="0.25"/>
  <sheetData>
    <row r="1" spans="1:15" s="3" customFormat="1" ht="18.75" x14ac:dyDescent="0.3">
      <c r="A1" s="2"/>
      <c r="B1" s="116" t="s">
        <v>57</v>
      </c>
      <c r="C1" s="116"/>
      <c r="D1" s="116"/>
      <c r="E1" s="116"/>
      <c r="F1" s="116"/>
      <c r="G1" s="116"/>
      <c r="H1" s="116"/>
      <c r="I1" s="116"/>
      <c r="J1" s="116"/>
    </row>
    <row r="2" spans="1:15" x14ac:dyDescent="0.25">
      <c r="A2" s="1"/>
    </row>
    <row r="8" spans="1:15" x14ac:dyDescent="0.25">
      <c r="O8" s="117" t="s">
        <v>58</v>
      </c>
    </row>
    <row r="9" spans="1:15" x14ac:dyDescent="0.25">
      <c r="O9" s="117"/>
    </row>
    <row r="10" spans="1:15" x14ac:dyDescent="0.25">
      <c r="O10" s="117"/>
    </row>
    <row r="11" spans="1:15" x14ac:dyDescent="0.25">
      <c r="O11" s="117" t="s">
        <v>58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44A1-54B7-4A3B-BA9E-6F376B3A8AE6}">
  <dimension ref="A3:F6"/>
  <sheetViews>
    <sheetView zoomScale="85" zoomScaleNormal="85" workbookViewId="0">
      <selection activeCell="D16" sqref="D16"/>
    </sheetView>
  </sheetViews>
  <sheetFormatPr defaultColWidth="8.85546875" defaultRowHeight="15" x14ac:dyDescent="0.25"/>
  <cols>
    <col min="1" max="1" width="33" style="107" customWidth="1"/>
    <col min="2" max="2" width="82.140625" style="107" customWidth="1"/>
    <col min="3" max="3" width="27.140625" style="107" customWidth="1"/>
    <col min="4" max="5" width="13.7109375" style="111" customWidth="1"/>
    <col min="6" max="6" width="87.7109375" style="108" customWidth="1"/>
    <col min="7" max="16384" width="8.85546875" style="108"/>
  </cols>
  <sheetData>
    <row r="3" spans="1:6" x14ac:dyDescent="0.25">
      <c r="A3" s="103" t="s">
        <v>46</v>
      </c>
      <c r="B3" s="103" t="s">
        <v>47</v>
      </c>
      <c r="C3" s="103" t="s">
        <v>48</v>
      </c>
      <c r="D3" s="104" t="s">
        <v>49</v>
      </c>
      <c r="E3" s="105" t="s">
        <v>50</v>
      </c>
      <c r="F3" s="113" t="s">
        <v>53</v>
      </c>
    </row>
    <row r="4" spans="1:6" ht="21" customHeight="1" x14ac:dyDescent="0.25">
      <c r="A4" s="112" t="s">
        <v>60</v>
      </c>
      <c r="B4" s="114" t="s">
        <v>61</v>
      </c>
      <c r="C4" s="114" t="s">
        <v>41</v>
      </c>
      <c r="D4" s="106">
        <v>1450</v>
      </c>
      <c r="E4" s="106">
        <f t="shared" ref="E4:E5" si="0">D4+ROUNDUP(D4*5%,0)</f>
        <v>1523</v>
      </c>
      <c r="F4" s="131" t="s">
        <v>56</v>
      </c>
    </row>
    <row r="5" spans="1:6" ht="21" customHeight="1" x14ac:dyDescent="0.25">
      <c r="A5" s="112" t="s">
        <v>62</v>
      </c>
      <c r="B5" s="114" t="s">
        <v>63</v>
      </c>
      <c r="C5" s="114" t="s">
        <v>41</v>
      </c>
      <c r="D5" s="106">
        <v>1100</v>
      </c>
      <c r="E5" s="106">
        <f t="shared" si="0"/>
        <v>1155</v>
      </c>
      <c r="F5" s="115" t="s">
        <v>54</v>
      </c>
    </row>
    <row r="6" spans="1:6" x14ac:dyDescent="0.25">
      <c r="A6" s="109"/>
      <c r="B6" s="109"/>
      <c r="C6" s="109"/>
      <c r="D6" s="110"/>
      <c r="E6" s="110">
        <f>SUM(E4:E5)</f>
        <v>2678</v>
      </c>
      <c r="F6" s="132" t="s">
        <v>55</v>
      </c>
    </row>
  </sheetData>
  <autoFilter ref="A3:E6" xr:uid="{F86044A1-54B7-4A3B-BA9E-6F376B3A8AE6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5582-2EF4-4A13-A7BA-B869B2DBED21}">
  <dimension ref="A3:F12"/>
  <sheetViews>
    <sheetView tabSelected="1" zoomScale="85" zoomScaleNormal="85" workbookViewId="0">
      <selection activeCell="B13" sqref="B13"/>
    </sheetView>
  </sheetViews>
  <sheetFormatPr defaultColWidth="8.85546875" defaultRowHeight="15" x14ac:dyDescent="0.25"/>
  <cols>
    <col min="1" max="1" width="33" style="107" customWidth="1"/>
    <col min="2" max="2" width="82.140625" style="107" customWidth="1"/>
    <col min="3" max="3" width="27.140625" style="107" customWidth="1"/>
    <col min="4" max="5" width="13.7109375" style="111" customWidth="1"/>
    <col min="6" max="6" width="87.7109375" style="108" customWidth="1"/>
    <col min="7" max="16384" width="8.85546875" style="108"/>
  </cols>
  <sheetData>
    <row r="3" spans="1:6" x14ac:dyDescent="0.25">
      <c r="A3" s="103" t="s">
        <v>46</v>
      </c>
      <c r="B3" s="103" t="s">
        <v>47</v>
      </c>
      <c r="C3" s="103" t="s">
        <v>48</v>
      </c>
      <c r="D3" s="104" t="s">
        <v>49</v>
      </c>
      <c r="E3" s="105" t="s">
        <v>50</v>
      </c>
      <c r="F3" s="113" t="s">
        <v>53</v>
      </c>
    </row>
    <row r="4" spans="1:6" ht="59.25" customHeight="1" x14ac:dyDescent="0.25">
      <c r="A4" s="112" t="s">
        <v>64</v>
      </c>
      <c r="B4" s="114" t="s">
        <v>65</v>
      </c>
      <c r="C4" s="114" t="s">
        <v>39</v>
      </c>
      <c r="D4" s="106">
        <v>600</v>
      </c>
      <c r="E4" s="106">
        <f t="shared" ref="E4:E6" si="0">D4+ROUNDUP(D4*5%,0)</f>
        <v>630</v>
      </c>
      <c r="F4" s="138" t="s">
        <v>68</v>
      </c>
    </row>
    <row r="5" spans="1:6" ht="23.25" customHeight="1" x14ac:dyDescent="0.25">
      <c r="A5" s="133"/>
      <c r="B5" s="134"/>
      <c r="C5" s="134"/>
      <c r="D5" s="135"/>
      <c r="E5" s="136"/>
      <c r="F5" s="137"/>
    </row>
    <row r="6" spans="1:6" ht="59.25" customHeight="1" x14ac:dyDescent="0.25">
      <c r="A6" s="112" t="s">
        <v>66</v>
      </c>
      <c r="B6" s="114" t="s">
        <v>67</v>
      </c>
      <c r="C6" s="114" t="s">
        <v>39</v>
      </c>
      <c r="D6" s="106">
        <v>910</v>
      </c>
      <c r="E6" s="106">
        <f t="shared" si="0"/>
        <v>956</v>
      </c>
      <c r="F6" s="138" t="s">
        <v>68</v>
      </c>
    </row>
    <row r="7" spans="1:6" ht="23.25" customHeight="1" x14ac:dyDescent="0.25">
      <c r="A7" s="109"/>
      <c r="B7" s="109"/>
      <c r="C7" s="109"/>
      <c r="D7" s="110"/>
      <c r="E7" s="110"/>
      <c r="F7" s="137"/>
    </row>
    <row r="10" spans="1:6" x14ac:dyDescent="0.25">
      <c r="F10" s="139"/>
    </row>
    <row r="11" spans="1:6" x14ac:dyDescent="0.25">
      <c r="F11" s="139"/>
    </row>
    <row r="12" spans="1:6" x14ac:dyDescent="0.25">
      <c r="F12" s="139"/>
    </row>
  </sheetData>
  <autoFilter ref="A3:E7" xr:uid="{F86044A1-54B7-4A3B-BA9E-6F376B3A8AE6}"/>
  <mergeCells count="2">
    <mergeCell ref="F6:F7"/>
    <mergeCell ref="F4:F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acacb1a-d766-4a03-bc0c-a95b168db3c7">
      <UserInfo>
        <DisplayName/>
        <AccountId xsi:nil="true"/>
        <AccountType/>
      </UserInfo>
    </SharedWithUsers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D5DC5-FE89-4EA8-91A1-80FB886E67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F22111-2CA2-4A7A-BCC2-C0B940653DBF}">
  <ds:schemaRefs>
    <ds:schemaRef ds:uri="http://schemas.microsoft.com/office/2006/metadata/properties"/>
    <ds:schemaRef ds:uri="http://schemas.microsoft.com/office/infopath/2007/PartnerControls"/>
    <ds:schemaRef ds:uri="8acacb1a-d766-4a03-bc0c-a95b168db3c7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</vt:lpstr>
      <vt:lpstr>DETAIL QUANTITY _ MEN  </vt:lpstr>
      <vt:lpstr>DETAIL QUANTITY _ WOMEN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Chi Tran Thi Linh</cp:lastModifiedBy>
  <cp:revision/>
  <dcterms:created xsi:type="dcterms:W3CDTF">2020-11-11T02:21:38Z</dcterms:created>
  <dcterms:modified xsi:type="dcterms:W3CDTF">2025-02-19T10:44:04Z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0x010100860B5223DC73FB4F94B03CE9BB59FFEB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