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I:\HELEN P\Cross Costs\UNAVAILABLE\"/>
    </mc:Choice>
  </mc:AlternateContent>
  <xr:revisionPtr revIDLastSave="0" documentId="13_ncr:1_{AFDDE190-C144-493C-8003-4AEBA37BFBA8}" xr6:coauthVersionLast="47" xr6:coauthVersionMax="47" xr10:uidLastSave="{00000000-0000-0000-0000-000000000000}"/>
  <bookViews>
    <workbookView xWindow="-110" yWindow="-110" windowWidth="19420" windowHeight="10420" tabRatio="682" activeTab="1" xr2:uid="{00000000-000D-0000-FFFF-FFFF00000000}"/>
  </bookViews>
  <sheets>
    <sheet name="BOM MCLAREN LABELLING" sheetId="66" r:id="rId1"/>
    <sheet name="Design Front Sheet " sheetId="29" r:id="rId2"/>
    <sheet name="Design Detail" sheetId="46" r:id="rId3"/>
    <sheet name="Internals " sheetId="40" state="hidden" r:id="rId4"/>
    <sheet name="Stitching Details (shirts only)" sheetId="55" state="hidden" r:id="rId5"/>
    <sheet name="BOM - Colour XX" sheetId="65" r:id="rId6"/>
    <sheet name="PP2 Spec" sheetId="62" state="hidden" r:id="rId7"/>
    <sheet name="PP2 Comments " sheetId="32" state="hidden" r:id="rId8"/>
    <sheet name="GRADED SPEC" sheetId="47" r:id="rId9"/>
    <sheet name="Pre shipment Comments" sheetId="52" r:id="rId10"/>
    <sheet name="CARE LABEL " sheetId="67" r:id="rId11"/>
  </sheets>
  <externalReferences>
    <externalReference r:id="rId12"/>
    <externalReference r:id="rId13"/>
    <externalReference r:id="rId14"/>
  </externalReferences>
  <definedNames>
    <definedName name="DATA">[1]MASTER!$A$2:$G$24</definedName>
    <definedName name="HEADERS">[1]MASTER!$A$1:$G$1</definedName>
    <definedName name="_xlnm.Print_Area" localSheetId="5">'BOM - Colour XX'!$A$1:$I$19</definedName>
    <definedName name="_xlnm.Print_Area" localSheetId="0">'BOM MCLAREN LABELLING'!$A$1:$H$79</definedName>
    <definedName name="_xlnm.Print_Area" localSheetId="2">'Design Detail'!$A$1:$X$93</definedName>
    <definedName name="_xlnm.Print_Area" localSheetId="8">'GRADED SPEC'!$A$1:$M$67</definedName>
    <definedName name="_xlnm.Print_Area" localSheetId="3">'Internals '!$A$1:$L$53</definedName>
    <definedName name="_xlnm.Print_Area" localSheetId="7">'PP2 Comments '!$A$1:$L$133</definedName>
    <definedName name="_xlnm.Print_Area" localSheetId="6">'PP2 Spec'!$A$1:$L$67</definedName>
    <definedName name="_xlnm.Print_Area" localSheetId="9">'Pre shipment Comments'!$A$1:$X$60</definedName>
    <definedName name="_xlnm.Print_Area" localSheetId="4">'Stitching Details (shirts only)'!$A$1:$L$16</definedName>
  </definedNames>
  <calcPr calcId="191029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7" i="47" l="1"/>
  <c r="I66" i="47"/>
  <c r="I65" i="47"/>
  <c r="I64" i="47"/>
  <c r="I63" i="47"/>
  <c r="I62" i="47"/>
  <c r="I61" i="47"/>
  <c r="I60" i="47"/>
  <c r="I59" i="47"/>
  <c r="I58" i="47"/>
  <c r="I57" i="47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I31" i="47"/>
  <c r="I30" i="47"/>
  <c r="I29" i="47"/>
  <c r="I28" i="47"/>
  <c r="I27" i="47"/>
  <c r="I26" i="47"/>
  <c r="I25" i="47"/>
  <c r="I24" i="47"/>
  <c r="I23" i="47"/>
  <c r="I22" i="47"/>
  <c r="I21" i="47"/>
  <c r="I20" i="47"/>
  <c r="I19" i="47"/>
  <c r="I18" i="47"/>
  <c r="I17" i="47"/>
  <c r="I16" i="47"/>
  <c r="I15" i="47"/>
  <c r="I14" i="47"/>
  <c r="I13" i="47"/>
  <c r="I12" i="47"/>
  <c r="I11" i="47"/>
  <c r="I10" i="47"/>
  <c r="I9" i="47"/>
  <c r="I8" i="47"/>
  <c r="I7" i="47"/>
  <c r="R3" i="52" l="1"/>
  <c r="N3" i="52"/>
  <c r="R2" i="52"/>
  <c r="N2" i="52"/>
  <c r="V1" i="52"/>
  <c r="R1" i="52"/>
  <c r="N1" i="52"/>
  <c r="E3" i="65" l="1"/>
  <c r="I1" i="65" a="1"/>
  <c r="I1" i="65" s="1"/>
  <c r="B1" i="65"/>
  <c r="H30" i="47"/>
  <c r="G30" i="47" s="1"/>
  <c r="H29" i="47"/>
  <c r="G29" i="47" s="1"/>
  <c r="J29" i="47"/>
  <c r="K29" i="47" s="1"/>
  <c r="L29" i="47" s="1"/>
  <c r="M29" i="47" s="1"/>
  <c r="J30" i="47"/>
  <c r="K30" i="47" s="1"/>
  <c r="L30" i="47" s="1"/>
  <c r="M30" i="47" s="1"/>
  <c r="H45" i="47"/>
  <c r="G45" i="47" s="1"/>
  <c r="J45" i="47"/>
  <c r="K45" i="47" s="1"/>
  <c r="L45" i="47" s="1"/>
  <c r="M45" i="47" s="1"/>
  <c r="F2" i="62"/>
  <c r="F3" i="62"/>
  <c r="F1" i="62"/>
  <c r="B2" i="62"/>
  <c r="B3" i="62"/>
  <c r="B1" i="62"/>
  <c r="H8" i="47"/>
  <c r="G8" i="47" s="1"/>
  <c r="J8" i="47"/>
  <c r="K8" i="47" s="1"/>
  <c r="L8" i="47" s="1"/>
  <c r="M8" i="47" s="1"/>
  <c r="H7" i="47"/>
  <c r="G7" i="47" s="1"/>
  <c r="J7" i="47"/>
  <c r="K7" i="47" s="1"/>
  <c r="L7" i="47" s="1"/>
  <c r="M7" i="47" s="1"/>
  <c r="H6" i="47"/>
  <c r="G6" i="47" s="1"/>
  <c r="J6" i="47"/>
  <c r="K6" i="47" s="1"/>
  <c r="L6" i="47" s="1"/>
  <c r="M6" i="47" s="1"/>
  <c r="J26" i="47" l="1"/>
  <c r="K26" i="47" s="1"/>
  <c r="H26" i="47"/>
  <c r="H25" i="47"/>
  <c r="J25" i="47"/>
  <c r="K25" i="47" s="1"/>
  <c r="G67" i="62"/>
  <c r="G66" i="62"/>
  <c r="G65" i="62"/>
  <c r="G64" i="62"/>
  <c r="G63" i="62"/>
  <c r="G62" i="62"/>
  <c r="G61" i="62"/>
  <c r="G60" i="62"/>
  <c r="G59" i="62"/>
  <c r="G58" i="62"/>
  <c r="G57" i="62"/>
  <c r="G55" i="62"/>
  <c r="G54" i="62"/>
  <c r="G53" i="62"/>
  <c r="G52" i="62"/>
  <c r="G51" i="62"/>
  <c r="G49" i="62"/>
  <c r="G48" i="62"/>
  <c r="G47" i="62"/>
  <c r="G46" i="62"/>
  <c r="G45" i="62"/>
  <c r="G44" i="62"/>
  <c r="G43" i="62"/>
  <c r="G42" i="62"/>
  <c r="G41" i="62"/>
  <c r="G40" i="62"/>
  <c r="G39" i="62"/>
  <c r="G38" i="62"/>
  <c r="G37" i="62"/>
  <c r="G36" i="62"/>
  <c r="G35" i="62"/>
  <c r="G34" i="62"/>
  <c r="G33" i="62"/>
  <c r="G32" i="62"/>
  <c r="G31" i="62"/>
  <c r="G30" i="62"/>
  <c r="G29" i="62"/>
  <c r="G28" i="62"/>
  <c r="G27" i="62"/>
  <c r="G26" i="62"/>
  <c r="G25" i="62"/>
  <c r="G24" i="62"/>
  <c r="G23" i="62"/>
  <c r="G22" i="62"/>
  <c r="G21" i="62"/>
  <c r="G20" i="62"/>
  <c r="G19" i="62"/>
  <c r="G18" i="62"/>
  <c r="G17" i="62"/>
  <c r="G16" i="62"/>
  <c r="G15" i="62"/>
  <c r="G14" i="62"/>
  <c r="G13" i="62"/>
  <c r="G12" i="62"/>
  <c r="G11" i="62"/>
  <c r="G10" i="62"/>
  <c r="G9" i="62"/>
  <c r="G8" i="62"/>
  <c r="G7" i="62"/>
  <c r="G6" i="62"/>
  <c r="G25" i="47" l="1"/>
  <c r="L26" i="47"/>
  <c r="L25" i="47"/>
  <c r="G26" i="47"/>
  <c r="M25" i="47" l="1"/>
  <c r="M26" i="47"/>
  <c r="F2" i="55" l="1"/>
  <c r="F3" i="55"/>
  <c r="F1" i="55"/>
  <c r="J66" i="47"/>
  <c r="H66" i="47"/>
  <c r="J65" i="47"/>
  <c r="H65" i="47"/>
  <c r="J64" i="47"/>
  <c r="H64" i="47"/>
  <c r="J63" i="47"/>
  <c r="H63" i="47"/>
  <c r="J62" i="47"/>
  <c r="H62" i="47"/>
  <c r="K63" i="47" l="1"/>
  <c r="G64" i="47"/>
  <c r="K64" i="47"/>
  <c r="G65" i="47"/>
  <c r="G62" i="47"/>
  <c r="G66" i="47"/>
  <c r="K66" i="47"/>
  <c r="K65" i="47"/>
  <c r="K62" i="47"/>
  <c r="G63" i="47"/>
  <c r="J56" i="47"/>
  <c r="H56" i="47"/>
  <c r="J33" i="47"/>
  <c r="H33" i="47"/>
  <c r="J32" i="47"/>
  <c r="H32" i="47"/>
  <c r="J36" i="47"/>
  <c r="H36" i="47"/>
  <c r="J35" i="47"/>
  <c r="H35" i="47"/>
  <c r="H31" i="47"/>
  <c r="J18" i="47"/>
  <c r="H18" i="47"/>
  <c r="H13" i="47"/>
  <c r="J10" i="47"/>
  <c r="H10" i="47"/>
  <c r="G33" i="47" l="1"/>
  <c r="K33" i="47"/>
  <c r="L65" i="47"/>
  <c r="L63" i="47"/>
  <c r="G35" i="47"/>
  <c r="G56" i="47"/>
  <c r="K35" i="47"/>
  <c r="K56" i="47"/>
  <c r="G10" i="47"/>
  <c r="L64" i="47"/>
  <c r="G36" i="47"/>
  <c r="K10" i="47"/>
  <c r="K36" i="47"/>
  <c r="L66" i="47"/>
  <c r="G32" i="47"/>
  <c r="K18" i="47"/>
  <c r="G18" i="47"/>
  <c r="K32" i="47"/>
  <c r="L62" i="47"/>
  <c r="J24" i="47"/>
  <c r="J23" i="47"/>
  <c r="L18" i="47" l="1"/>
  <c r="L10" i="47"/>
  <c r="L56" i="47"/>
  <c r="L35" i="47"/>
  <c r="L33" i="47"/>
  <c r="L32" i="47"/>
  <c r="L36" i="47"/>
  <c r="K23" i="47"/>
  <c r="K24" i="47"/>
  <c r="J41" i="47"/>
  <c r="J40" i="47"/>
  <c r="M10" i="47" l="1"/>
  <c r="M56" i="47"/>
  <c r="M18" i="47"/>
  <c r="L23" i="47"/>
  <c r="K41" i="47"/>
  <c r="K40" i="47"/>
  <c r="L24" i="47"/>
  <c r="J67" i="47"/>
  <c r="H67" i="47"/>
  <c r="M23" i="47" l="1"/>
  <c r="M24" i="47"/>
  <c r="L40" i="47"/>
  <c r="L41" i="47"/>
  <c r="G67" i="47"/>
  <c r="K67" i="47"/>
  <c r="J19" i="47"/>
  <c r="H19" i="47"/>
  <c r="J13" i="47"/>
  <c r="J31" i="47"/>
  <c r="M41" i="47" l="1"/>
  <c r="M40" i="47"/>
  <c r="K31" i="47"/>
  <c r="K13" i="47"/>
  <c r="G19" i="47"/>
  <c r="G13" i="47"/>
  <c r="K19" i="47"/>
  <c r="G31" i="47"/>
  <c r="L67" i="47"/>
  <c r="J61" i="47"/>
  <c r="H61" i="47"/>
  <c r="J55" i="47"/>
  <c r="H55" i="47"/>
  <c r="J58" i="47"/>
  <c r="H58" i="47"/>
  <c r="J60" i="47"/>
  <c r="H60" i="47"/>
  <c r="J59" i="47"/>
  <c r="H59" i="47"/>
  <c r="J54" i="47"/>
  <c r="H54" i="47"/>
  <c r="J53" i="47"/>
  <c r="H53" i="47"/>
  <c r="J52" i="47"/>
  <c r="H52" i="47"/>
  <c r="J50" i="47"/>
  <c r="H50" i="47"/>
  <c r="M67" i="47" l="1"/>
  <c r="G59" i="47"/>
  <c r="G60" i="47"/>
  <c r="G58" i="47"/>
  <c r="G54" i="47"/>
  <c r="G52" i="47"/>
  <c r="G53" i="47"/>
  <c r="G50" i="47"/>
  <c r="K54" i="47"/>
  <c r="G55" i="47"/>
  <c r="K53" i="47"/>
  <c r="K55" i="47"/>
  <c r="L13" i="47"/>
  <c r="L19" i="47"/>
  <c r="K52" i="47"/>
  <c r="K50" i="47"/>
  <c r="L31" i="47"/>
  <c r="K58" i="47"/>
  <c r="K61" i="47"/>
  <c r="K60" i="47"/>
  <c r="K59" i="47"/>
  <c r="G61" i="47"/>
  <c r="J46" i="47"/>
  <c r="H46" i="47"/>
  <c r="J44" i="47"/>
  <c r="H44" i="47"/>
  <c r="J43" i="47"/>
  <c r="H43" i="47"/>
  <c r="J42" i="47"/>
  <c r="H42" i="47"/>
  <c r="H41" i="47"/>
  <c r="H40" i="47"/>
  <c r="J38" i="47"/>
  <c r="H38" i="47"/>
  <c r="J37" i="47"/>
  <c r="H37" i="47"/>
  <c r="J39" i="47"/>
  <c r="H39" i="47"/>
  <c r="J34" i="47"/>
  <c r="H34" i="47"/>
  <c r="J28" i="47"/>
  <c r="H28" i="47"/>
  <c r="L27" i="47"/>
  <c r="J27" i="47"/>
  <c r="H27" i="47"/>
  <c r="H24" i="47"/>
  <c r="H23" i="47"/>
  <c r="J22" i="47"/>
  <c r="H22" i="47"/>
  <c r="J20" i="47"/>
  <c r="H20" i="47"/>
  <c r="J21" i="47"/>
  <c r="H21" i="47"/>
  <c r="J15" i="47"/>
  <c r="H15" i="47"/>
  <c r="J17" i="47"/>
  <c r="H17" i="47"/>
  <c r="J16" i="47"/>
  <c r="H16" i="47"/>
  <c r="J14" i="47"/>
  <c r="H14" i="47"/>
  <c r="J12" i="47"/>
  <c r="M19" i="47" l="1"/>
  <c r="G17" i="47"/>
  <c r="G14" i="47"/>
  <c r="G41" i="47"/>
  <c r="G16" i="47"/>
  <c r="G23" i="47"/>
  <c r="G28" i="47"/>
  <c r="G39" i="47"/>
  <c r="G24" i="47"/>
  <c r="K42" i="47"/>
  <c r="G42" i="47"/>
  <c r="G37" i="47"/>
  <c r="K34" i="47"/>
  <c r="G40" i="47"/>
  <c r="G22" i="47"/>
  <c r="G34" i="47"/>
  <c r="K27" i="47"/>
  <c r="L55" i="47"/>
  <c r="L54" i="47"/>
  <c r="K12" i="47"/>
  <c r="K16" i="47"/>
  <c r="G15" i="47"/>
  <c r="K21" i="47"/>
  <c r="K38" i="47"/>
  <c r="G43" i="47"/>
  <c r="K44" i="47"/>
  <c r="K15" i="47"/>
  <c r="G20" i="47"/>
  <c r="K22" i="47"/>
  <c r="K37" i="47"/>
  <c r="K43" i="47"/>
  <c r="G46" i="47"/>
  <c r="L52" i="47"/>
  <c r="K28" i="47"/>
  <c r="K46" i="47"/>
  <c r="L50" i="47"/>
  <c r="K14" i="47"/>
  <c r="K17" i="47"/>
  <c r="G21" i="47"/>
  <c r="K20" i="47"/>
  <c r="G27" i="47"/>
  <c r="K39" i="47"/>
  <c r="G38" i="47"/>
  <c r="G44" i="47"/>
  <c r="L53" i="47"/>
  <c r="L59" i="47"/>
  <c r="L60" i="47"/>
  <c r="L58" i="47"/>
  <c r="L61" i="47"/>
  <c r="M50" i="47" l="1"/>
  <c r="M52" i="47"/>
  <c r="M58" i="47"/>
  <c r="M54" i="47"/>
  <c r="M60" i="47"/>
  <c r="M59" i="47"/>
  <c r="M53" i="47"/>
  <c r="L34" i="47"/>
  <c r="L42" i="47"/>
  <c r="L21" i="47"/>
  <c r="L17" i="47"/>
  <c r="L38" i="47"/>
  <c r="L39" i="47"/>
  <c r="L44" i="47"/>
  <c r="L12" i="47"/>
  <c r="L14" i="47"/>
  <c r="L46" i="47"/>
  <c r="L28" i="47"/>
  <c r="L37" i="47"/>
  <c r="L22" i="47"/>
  <c r="L15" i="47"/>
  <c r="L20" i="47"/>
  <c r="L43" i="47"/>
  <c r="L16" i="47"/>
  <c r="M12" i="47" l="1"/>
  <c r="M22" i="47"/>
  <c r="M17" i="47"/>
  <c r="M28" i="47"/>
  <c r="M16" i="47"/>
  <c r="M14" i="47"/>
  <c r="H12" i="47"/>
  <c r="J11" i="47"/>
  <c r="H11" i="47"/>
  <c r="J9" i="47"/>
  <c r="H9" i="47"/>
  <c r="G9" i="47" l="1"/>
  <c r="G12" i="47"/>
  <c r="G11" i="47"/>
  <c r="K11" i="47"/>
  <c r="K9" i="47"/>
  <c r="L9" i="47" l="1"/>
  <c r="L11" i="47"/>
  <c r="F3" i="52"/>
  <c r="B3" i="52"/>
  <c r="F2" i="52"/>
  <c r="B2" i="52"/>
  <c r="J1" i="52"/>
  <c r="F1" i="52"/>
  <c r="B1" i="52"/>
  <c r="M9" i="47" l="1"/>
  <c r="M11" i="47"/>
  <c r="F3" i="47"/>
  <c r="B3" i="47"/>
  <c r="F2" i="47"/>
  <c r="B2" i="47"/>
  <c r="F1" i="47"/>
  <c r="B1" i="47"/>
  <c r="F3" i="32"/>
  <c r="B3" i="32"/>
  <c r="J2" i="32"/>
  <c r="F2" i="32"/>
  <c r="B2" i="32"/>
  <c r="J1" i="32"/>
  <c r="F1" i="32"/>
  <c r="B1" i="32"/>
  <c r="J3" i="40"/>
  <c r="F3" i="40"/>
  <c r="B3" i="40"/>
  <c r="J2" i="40"/>
  <c r="F2" i="40"/>
  <c r="B2" i="40"/>
  <c r="J1" i="40"/>
  <c r="F1" i="40"/>
  <c r="B1" i="40"/>
  <c r="J3" i="46"/>
  <c r="V3" i="46" s="1"/>
  <c r="J2" i="46"/>
  <c r="V2" i="46" s="1"/>
  <c r="J1" i="46"/>
  <c r="V1" i="46" s="1"/>
  <c r="F2" i="46" l="1"/>
  <c r="R2" i="46" s="1"/>
  <c r="F3" i="46"/>
  <c r="R3" i="46" s="1"/>
  <c r="F1" i="46"/>
  <c r="R1" i="46" s="1"/>
  <c r="B2" i="46"/>
  <c r="N2" i="46" s="1"/>
  <c r="B3" i="46"/>
  <c r="N3" i="46" s="1"/>
  <c r="B1" i="46"/>
  <c r="N1" i="4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<sst xmlns="http://schemas.openxmlformats.org/spreadsheetml/2006/main" count="394" uniqueCount="187">
  <si>
    <t>DIFF</t>
  </si>
  <si>
    <t>NEW REQ</t>
  </si>
  <si>
    <t>FIXED GRADING POINTS ONLY</t>
  </si>
  <si>
    <t>TARGET</t>
  </si>
  <si>
    <t>Tol +/-</t>
  </si>
  <si>
    <t>Internals</t>
  </si>
  <si>
    <t>Main Fabric:</t>
  </si>
  <si>
    <t>tbc</t>
  </si>
  <si>
    <t>NEXT STAGE:</t>
  </si>
  <si>
    <t>FITTING DETAILS:</t>
  </si>
  <si>
    <t xml:space="preserve">Design Front Sheet </t>
  </si>
  <si>
    <t>Country:</t>
  </si>
  <si>
    <t xml:space="preserve">Block: </t>
  </si>
  <si>
    <t>Designer:</t>
  </si>
  <si>
    <t>Supplier:</t>
  </si>
  <si>
    <t>Materials &amp; Compositions</t>
  </si>
  <si>
    <t xml:space="preserve">Locations </t>
  </si>
  <si>
    <t xml:space="preserve">Supplier </t>
  </si>
  <si>
    <t>Size / Weight</t>
  </si>
  <si>
    <t xml:space="preserve">Approvals </t>
  </si>
  <si>
    <t xml:space="preserve">Design Details </t>
  </si>
  <si>
    <t>COMMENTS</t>
  </si>
  <si>
    <t>BOM COLOUR OPTIONS :</t>
  </si>
  <si>
    <t>Waist width</t>
  </si>
  <si>
    <t>Hem width</t>
  </si>
  <si>
    <t>Back neck drop</t>
  </si>
  <si>
    <t>Armhole - straight</t>
  </si>
  <si>
    <t>1/2 elbow width - 21 cm down from underarm</t>
  </si>
  <si>
    <t xml:space="preserve">1/2 cuff width </t>
  </si>
  <si>
    <t xml:space="preserve">Cuff depth </t>
  </si>
  <si>
    <t>Collar depth at CB</t>
  </si>
  <si>
    <t>M</t>
  </si>
  <si>
    <t>L</t>
  </si>
  <si>
    <t>S</t>
  </si>
  <si>
    <t>XS</t>
  </si>
  <si>
    <t>Hem Depth</t>
  </si>
  <si>
    <t>Chest - measured 2.5 cm down from underarm</t>
  </si>
  <si>
    <t>1/2 Bicep width -  2.5 cm down from underarm</t>
  </si>
  <si>
    <t>00.00.00</t>
  </si>
  <si>
    <t xml:space="preserve">Style name: </t>
  </si>
  <si>
    <t>Description:</t>
  </si>
  <si>
    <t>Season/group:</t>
  </si>
  <si>
    <t xml:space="preserve">Tech: </t>
  </si>
  <si>
    <t xml:space="preserve">Date: </t>
  </si>
  <si>
    <t xml:space="preserve">Sketch amended : </t>
  </si>
  <si>
    <t xml:space="preserve">Range: </t>
  </si>
  <si>
    <t xml:space="preserve">Colour: </t>
  </si>
  <si>
    <t>Article:</t>
  </si>
  <si>
    <t xml:space="preserve">Pre shipment Comments </t>
  </si>
  <si>
    <t xml:space="preserve">Collar point length </t>
  </si>
  <si>
    <t>X -Shoulder ( seam to seam )</t>
  </si>
  <si>
    <t>Front Raglan Depth</t>
  </si>
  <si>
    <t xml:space="preserve">Back Raglan Depth </t>
  </si>
  <si>
    <t xml:space="preserve">Neck trim Depth </t>
  </si>
  <si>
    <t>Distance between raglan seams at back neck</t>
  </si>
  <si>
    <t>(was forearm)</t>
  </si>
  <si>
    <t>Underarm length</t>
  </si>
  <si>
    <t>Sleeve length - Shoulder seam to cuff (SET IN /STAIGHT)</t>
  </si>
  <si>
    <t xml:space="preserve">APPROVED / REJECTED  </t>
  </si>
  <si>
    <t>SHIPMENT STATUS</t>
  </si>
  <si>
    <t>Collar stand depth at CB</t>
  </si>
  <si>
    <t>Collar stand depth at CF</t>
  </si>
  <si>
    <t xml:space="preserve">Collar circumfrence at the neck seam </t>
  </si>
  <si>
    <t xml:space="preserve">Collar circumfrence at leaf edge </t>
  </si>
  <si>
    <t xml:space="preserve">Position of Top Button </t>
  </si>
  <si>
    <t xml:space="preserve">Button Spacing </t>
  </si>
  <si>
    <t xml:space="preserve">Number of buttons </t>
  </si>
  <si>
    <t>XL</t>
  </si>
  <si>
    <t>XXL</t>
  </si>
  <si>
    <t>Top Pocket Position from CF</t>
  </si>
  <si>
    <t xml:space="preserve">Top Pocket Width </t>
  </si>
  <si>
    <t>Top Pocket Depth</t>
  </si>
  <si>
    <t>Top Pocket Trim Depth</t>
  </si>
  <si>
    <t>Lower Pocket Position from CF</t>
  </si>
  <si>
    <t xml:space="preserve">Lower Pocket Width </t>
  </si>
  <si>
    <t xml:space="preserve">Lower Pocket Depth </t>
  </si>
  <si>
    <t xml:space="preserve">Lower Pocket Trim Depth </t>
  </si>
  <si>
    <t>MINIMUM NECK STRETCH</t>
  </si>
  <si>
    <t>MINIMUM</t>
  </si>
  <si>
    <t>REISS - JERSEY</t>
  </si>
  <si>
    <t>TOP STITCHING</t>
  </si>
  <si>
    <t>MEDIUM</t>
  </si>
  <si>
    <t>STITCHING DETAILS</t>
  </si>
  <si>
    <t>CF Placket width</t>
  </si>
  <si>
    <t xml:space="preserve">CF Placket length </t>
  </si>
  <si>
    <t xml:space="preserve">Cuff placket length </t>
  </si>
  <si>
    <t xml:space="preserve">Cuff placket opening length </t>
  </si>
  <si>
    <t xml:space="preserve">Cuff placket width </t>
  </si>
  <si>
    <t>Cuff pleat depth</t>
  </si>
  <si>
    <t>Hood height at CF</t>
  </si>
  <si>
    <t>Hood circumfrence</t>
  </si>
  <si>
    <t>Hood Width at widest point</t>
  </si>
  <si>
    <t>HOOD TRIM DEPTH</t>
  </si>
  <si>
    <t xml:space="preserve">Tie length VISIBLE </t>
  </si>
  <si>
    <t>TAHSIN</t>
  </si>
  <si>
    <r>
      <t xml:space="preserve">Front length - </t>
    </r>
    <r>
      <rPr>
        <b/>
        <sz val="8"/>
        <rFont val="Arial"/>
        <family val="2"/>
      </rPr>
      <t xml:space="preserve">SNP </t>
    </r>
    <r>
      <rPr>
        <sz val="8"/>
        <rFont val="Arial"/>
        <family val="2"/>
      </rPr>
      <t>to bottom hem edge - straight</t>
    </r>
  </si>
  <si>
    <r>
      <t xml:space="preserve">Shoulder slope ( angle of shoulder between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&amp; armhole ) </t>
    </r>
  </si>
  <si>
    <r>
      <t xml:space="preserve">Position of Front raglan from </t>
    </r>
    <r>
      <rPr>
        <b/>
        <sz val="8"/>
        <rFont val="Arial"/>
        <family val="2"/>
      </rPr>
      <t xml:space="preserve">HSP </t>
    </r>
  </si>
  <si>
    <r>
      <t xml:space="preserve">Position of Back raglan from </t>
    </r>
    <r>
      <rPr>
        <b/>
        <sz val="8"/>
        <rFont val="Arial"/>
        <family val="2"/>
      </rPr>
      <t>HSP</t>
    </r>
  </si>
  <si>
    <r>
      <t>Front length -</t>
    </r>
    <r>
      <rPr>
        <b/>
        <sz val="8"/>
        <rFont val="Arial"/>
        <family val="2"/>
      </rPr>
      <t xml:space="preserve"> HSP</t>
    </r>
    <r>
      <rPr>
        <sz val="8"/>
        <rFont val="Arial"/>
        <family val="2"/>
      </rPr>
      <t xml:space="preserve"> to bottom hem edge - straight</t>
    </r>
  </si>
  <si>
    <r>
      <t xml:space="preserve">Back length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bottom hem edge - straight</t>
    </r>
  </si>
  <si>
    <r>
      <t xml:space="preserve">Waist position - below </t>
    </r>
    <r>
      <rPr>
        <b/>
        <sz val="8"/>
        <rFont val="Arial"/>
        <family val="2"/>
      </rPr>
      <t>HSP</t>
    </r>
  </si>
  <si>
    <r>
      <t>X Front - 15cm below</t>
    </r>
    <r>
      <rPr>
        <b/>
        <sz val="8"/>
        <rFont val="Arial"/>
        <family val="2"/>
      </rPr>
      <t xml:space="preserve"> HSP</t>
    </r>
  </si>
  <si>
    <r>
      <t xml:space="preserve">X Back - 15cm below </t>
    </r>
    <r>
      <rPr>
        <b/>
        <sz val="8"/>
        <rFont val="Arial"/>
        <family val="2"/>
      </rPr>
      <t>HSP</t>
    </r>
  </si>
  <si>
    <r>
      <t xml:space="preserve">Back neck width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straight</t>
    </r>
  </si>
  <si>
    <r>
      <t xml:space="preserve">Front neck drop - from </t>
    </r>
    <r>
      <rPr>
        <b/>
        <sz val="8"/>
        <rFont val="Arial"/>
        <family val="2"/>
      </rPr>
      <t xml:space="preserve">HSP </t>
    </r>
  </si>
  <si>
    <r>
      <t xml:space="preserve">Sleeve length - </t>
    </r>
    <r>
      <rPr>
        <b/>
        <sz val="8"/>
        <rFont val="Arial"/>
        <family val="2"/>
      </rPr>
      <t>SNP</t>
    </r>
    <r>
      <rPr>
        <sz val="8"/>
        <rFont val="Arial"/>
        <family val="2"/>
      </rPr>
      <t xml:space="preserve">  to cuff (RAGLAN)</t>
    </r>
  </si>
  <si>
    <r>
      <t xml:space="preserve">Top Pocket Position from </t>
    </r>
    <r>
      <rPr>
        <b/>
        <sz val="8"/>
        <color theme="1"/>
        <rFont val="Arial"/>
        <family val="2"/>
      </rPr>
      <t>SNP</t>
    </r>
  </si>
  <si>
    <r>
      <t xml:space="preserve">Top Pocket Position from </t>
    </r>
    <r>
      <rPr>
        <b/>
        <sz val="8"/>
        <color theme="1"/>
        <rFont val="Arial"/>
        <family val="2"/>
      </rPr>
      <t xml:space="preserve">HSP </t>
    </r>
  </si>
  <si>
    <r>
      <t>Lower Pocket Position from</t>
    </r>
    <r>
      <rPr>
        <b/>
        <sz val="8"/>
        <color theme="1"/>
        <rFont val="Arial"/>
        <family val="2"/>
      </rPr>
      <t xml:space="preserve"> SNP</t>
    </r>
  </si>
  <si>
    <r>
      <t xml:space="preserve">Lower Pocket Position from </t>
    </r>
    <r>
      <rPr>
        <b/>
        <sz val="8"/>
        <color theme="1"/>
        <rFont val="Arial"/>
        <family val="2"/>
      </rPr>
      <t xml:space="preserve">HSP </t>
    </r>
  </si>
  <si>
    <t xml:space="preserve">TAHSIN </t>
  </si>
  <si>
    <r>
      <t xml:space="preserve">Front length - </t>
    </r>
    <r>
      <rPr>
        <b/>
        <sz val="8"/>
        <rFont val="Arial"/>
        <family val="2"/>
      </rPr>
      <t>SNP</t>
    </r>
    <r>
      <rPr>
        <sz val="8"/>
        <rFont val="Arial"/>
        <family val="2"/>
      </rPr>
      <t xml:space="preserve"> to bottom hem edge - straight</t>
    </r>
  </si>
  <si>
    <r>
      <t xml:space="preserve">Front length - </t>
    </r>
    <r>
      <rPr>
        <b/>
        <sz val="8"/>
        <rFont val="Arial"/>
        <family val="2"/>
      </rPr>
      <t>HSP</t>
    </r>
    <r>
      <rPr>
        <sz val="8"/>
        <rFont val="Arial"/>
        <family val="2"/>
      </rPr>
      <t xml:space="preserve"> to bottom hem edge - straight</t>
    </r>
  </si>
  <si>
    <r>
      <t>Waist position - below</t>
    </r>
    <r>
      <rPr>
        <b/>
        <sz val="8"/>
        <rFont val="Arial"/>
        <family val="2"/>
      </rPr>
      <t xml:space="preserve"> HSP</t>
    </r>
  </si>
  <si>
    <r>
      <t xml:space="preserve">X Front - 15cm below </t>
    </r>
    <r>
      <rPr>
        <b/>
        <sz val="8"/>
        <rFont val="Arial"/>
        <family val="2"/>
      </rPr>
      <t>HSP</t>
    </r>
  </si>
  <si>
    <r>
      <t xml:space="preserve">Position of Front raglan from </t>
    </r>
    <r>
      <rPr>
        <b/>
        <sz val="8"/>
        <rFont val="Arial"/>
        <family val="2"/>
      </rPr>
      <t>HSP</t>
    </r>
  </si>
  <si>
    <r>
      <t xml:space="preserve">Lower Pocket Position from </t>
    </r>
    <r>
      <rPr>
        <b/>
        <sz val="8"/>
        <color theme="1"/>
        <rFont val="Arial"/>
        <family val="2"/>
      </rPr>
      <t>SNP</t>
    </r>
  </si>
  <si>
    <r>
      <t>Lower Pocket Position from</t>
    </r>
    <r>
      <rPr>
        <b/>
        <sz val="8"/>
        <color theme="1"/>
        <rFont val="Arial"/>
        <family val="2"/>
      </rPr>
      <t xml:space="preserve"> HSP </t>
    </r>
  </si>
  <si>
    <t xml:space="preserve">3XL </t>
  </si>
  <si>
    <t xml:space="preserve">PP2 Specifications </t>
  </si>
  <si>
    <t xml:space="preserve">PP2 Comments </t>
  </si>
  <si>
    <t>TBC</t>
  </si>
  <si>
    <t>Updated 09.02.24</t>
  </si>
  <si>
    <t>SS25</t>
  </si>
  <si>
    <t>OVAL</t>
  </si>
  <si>
    <t>LS Mclaren top</t>
  </si>
  <si>
    <t>NOVATEKS</t>
  </si>
  <si>
    <t>TURKEY</t>
  </si>
  <si>
    <t>DANNY</t>
  </si>
  <si>
    <t>19.06.24</t>
  </si>
  <si>
    <t>RE MCL HYPE WOV</t>
  </si>
  <si>
    <t>RE MCL HYPE MOV 16 NEW</t>
  </si>
  <si>
    <t>RE MCL ORANGE TURKEY ALPHA SIZING</t>
  </si>
  <si>
    <t xml:space="preserve">RE MCL ORANGE COO TURKEY </t>
  </si>
  <si>
    <t>RE MCL HYPE TKT 01 NEW</t>
  </si>
  <si>
    <t>SEAL ATTACHER</t>
  </si>
  <si>
    <t>MCLAREN HYPE SWING TICKET SET</t>
  </si>
  <si>
    <t>RE MCL NAVY TURKEY SZ XXS-3XL</t>
  </si>
  <si>
    <t>ORANGE</t>
  </si>
  <si>
    <t>BLACK</t>
  </si>
  <si>
    <t>WHITE</t>
  </si>
  <si>
    <t>TRS</t>
  </si>
  <si>
    <t>LS MCLAREN TOP</t>
  </si>
  <si>
    <t>TAHS</t>
  </si>
  <si>
    <t xml:space="preserve">COLOUR 1 </t>
  </si>
  <si>
    <t>COLOUR 2</t>
  </si>
  <si>
    <t xml:space="preserve">LABELING </t>
  </si>
  <si>
    <t xml:space="preserve">LABELLING </t>
  </si>
  <si>
    <t xml:space="preserve">BRAND LABEL </t>
  </si>
  <si>
    <t xml:space="preserve">RE MCL HYPE WOV 15 NEW </t>
  </si>
  <si>
    <t xml:space="preserve">SIZE PIP/  COO </t>
  </si>
  <si>
    <t>RE MCL ORANGE TURKEY SZ XXS - XL</t>
  </si>
  <si>
    <t>RE MCL ORANGE CHINA SZ XXS - XL</t>
  </si>
  <si>
    <t xml:space="preserve">SWING TICKET </t>
  </si>
  <si>
    <t xml:space="preserve">RE MCL HYPE TKT 01 NEW - SWING TICKET &amp; RE BARC 06 NEW - BARCODE </t>
  </si>
  <si>
    <t>SWING TICKET</t>
  </si>
  <si>
    <t xml:space="preserve">BARCODE STICKER </t>
  </si>
  <si>
    <t xml:space="preserve">HYPE BARCODE LABEL </t>
  </si>
  <si>
    <t xml:space="preserve">SIDE LABEL </t>
  </si>
  <si>
    <t xml:space="preserve"> </t>
  </si>
  <si>
    <t xml:space="preserve">CARE LABEL </t>
  </si>
  <si>
    <t>RE MCL CARE NEW WHITE / BLACK</t>
  </si>
  <si>
    <t>CARE LABEL</t>
  </si>
  <si>
    <t xml:space="preserve">CARE INSTRUCTIONS </t>
  </si>
  <si>
    <t>provisional subject to testing</t>
  </si>
  <si>
    <t xml:space="preserve">CARE INTRUCTIONS </t>
  </si>
  <si>
    <t>PROVISIONAL / CONFIRMED</t>
  </si>
  <si>
    <t>PACKAGING</t>
  </si>
  <si>
    <t>POLYBAG</t>
  </si>
  <si>
    <t>TISSUE</t>
  </si>
  <si>
    <t>FACTORY SOURCE - WHITE RECYCLED QUALITY</t>
  </si>
  <si>
    <t>TRIMS &amp; EMBROIDERY</t>
  </si>
  <si>
    <t xml:space="preserve">TRIM 1 </t>
  </si>
  <si>
    <t>TRIM 1</t>
  </si>
  <si>
    <t xml:space="preserve">TRIM 2 </t>
  </si>
  <si>
    <t>TRIM2</t>
  </si>
  <si>
    <t>MANETTI -size 320 X 390</t>
  </si>
  <si>
    <t xml:space="preserve">Designer: tahsin </t>
  </si>
  <si>
    <t>Tech: anna</t>
  </si>
  <si>
    <t>Date: 4.10.24</t>
  </si>
  <si>
    <t>21.11.24</t>
  </si>
  <si>
    <t xml:space="preserve">BLACK </t>
  </si>
  <si>
    <t>JACKIE</t>
  </si>
  <si>
    <t>31.12.24</t>
  </si>
  <si>
    <t>CHARLOTTE</t>
  </si>
  <si>
    <t>APPROVED TO 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</si>
</sst>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_ ;[Red]\-0.0\ "/>
    <numFmt numFmtId="165" formatCode="0.0"/>
    <numFmt numFmtId="167" formatCode="[Blue]\+0.0;[Red]\-0.0;0.0\ "/>
  </numFmts>
  <fonts count="2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color theme="1"/>
      <name val="Cambria"/>
      <family val="1"/>
      <scheme val="maj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>
      <alignment vertical="top"/>
    </xf>
    <xf numFmtId="0" fontId="4" fillId="0" borderId="0"/>
    <xf numFmtId="0" fontId="4" fillId="0" borderId="0"/>
  </cellStyleXfs>
  <cellXfs count="201">
    <xf numFmtId="0" fontId="0" fillId="0" borderId="0" xfId="0"/>
    <xf numFmtId="0" fontId="1" fillId="0" borderId="0" xfId="0" applyFont="1"/>
    <xf numFmtId="164" fontId="5" fillId="5" borderId="1" xfId="1" applyNumberFormat="1" applyFont="1" applyFill="1" applyBorder="1" applyAlignment="1" applyProtection="1">
      <alignment horizontal="center" vertical="center"/>
      <protection locked="0"/>
    </xf>
    <xf numFmtId="164" fontId="5" fillId="5" borderId="13" xfId="1" applyNumberFormat="1" applyFont="1" applyFill="1" applyBorder="1" applyAlignment="1" applyProtection="1">
      <alignment horizontal="center" vertical="center"/>
      <protection locked="0"/>
    </xf>
    <xf numFmtId="165" fontId="2" fillId="3" borderId="1" xfId="0" applyNumberFormat="1" applyFont="1" applyFill="1" applyBorder="1" applyAlignment="1">
      <alignment horizontal="center"/>
    </xf>
    <xf numFmtId="0" fontId="7" fillId="0" borderId="0" xfId="0" applyFont="1"/>
    <xf numFmtId="0" fontId="2" fillId="0" borderId="0" xfId="0" applyFont="1"/>
    <xf numFmtId="0" fontId="2" fillId="4" borderId="15" xfId="0" applyFont="1" applyFill="1" applyBorder="1" applyAlignment="1">
      <alignment horizontal="center"/>
    </xf>
    <xf numFmtId="49" fontId="6" fillId="0" borderId="0" xfId="0" applyNumberFormat="1" applyFont="1" applyAlignment="1">
      <alignment vertical="top" wrapText="1"/>
    </xf>
    <xf numFmtId="0" fontId="2" fillId="0" borderId="0" xfId="0" applyFont="1" applyAlignment="1">
      <alignment wrapText="1"/>
    </xf>
    <xf numFmtId="0" fontId="2" fillId="10" borderId="15" xfId="0" applyFont="1" applyFill="1" applyBorder="1" applyAlignment="1">
      <alignment horizontal="center"/>
    </xf>
    <xf numFmtId="165" fontId="2" fillId="10" borderId="1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/>
    </xf>
    <xf numFmtId="0" fontId="10" fillId="12" borderId="1" xfId="0" applyFont="1" applyFill="1" applyBorder="1"/>
    <xf numFmtId="0" fontId="8" fillId="12" borderId="2" xfId="0" applyFont="1" applyFill="1" applyBorder="1"/>
    <xf numFmtId="0" fontId="8" fillId="12" borderId="3" xfId="0" applyFont="1" applyFill="1" applyBorder="1"/>
    <xf numFmtId="0" fontId="8" fillId="12" borderId="1" xfId="0" applyFont="1" applyFill="1" applyBorder="1" applyAlignment="1">
      <alignment horizontal="center" vertical="center" wrapText="1"/>
    </xf>
    <xf numFmtId="165" fontId="4" fillId="14" borderId="19" xfId="0" applyNumberFormat="1" applyFont="1" applyFill="1" applyBorder="1" applyAlignment="1">
      <alignment horizontal="center" vertical="center"/>
    </xf>
    <xf numFmtId="165" fontId="4" fillId="14" borderId="20" xfId="0" applyNumberFormat="1" applyFont="1" applyFill="1" applyBorder="1" applyAlignment="1">
      <alignment horizontal="center" vertical="center"/>
    </xf>
    <xf numFmtId="0" fontId="4" fillId="0" borderId="13" xfId="2" applyBorder="1" applyAlignment="1">
      <alignment horizontal="center" vertical="center"/>
    </xf>
    <xf numFmtId="0" fontId="4" fillId="0" borderId="1" xfId="2" applyBorder="1" applyAlignment="1">
      <alignment horizontal="center" vertical="center"/>
    </xf>
    <xf numFmtId="0" fontId="4" fillId="0" borderId="12" xfId="2" applyBorder="1" applyAlignment="1">
      <alignment horizontal="center" vertical="center"/>
    </xf>
    <xf numFmtId="0" fontId="4" fillId="0" borderId="4" xfId="2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165" fontId="4" fillId="14" borderId="21" xfId="0" applyNumberFormat="1" applyFont="1" applyFill="1" applyBorder="1" applyAlignment="1">
      <alignment horizontal="center" vertical="center"/>
    </xf>
    <xf numFmtId="165" fontId="2" fillId="10" borderId="13" xfId="0" applyNumberFormat="1" applyFont="1" applyFill="1" applyBorder="1" applyAlignment="1">
      <alignment horizontal="center"/>
    </xf>
    <xf numFmtId="0" fontId="4" fillId="15" borderId="13" xfId="2" applyFill="1" applyBorder="1" applyAlignment="1">
      <alignment horizontal="center" vertical="center"/>
    </xf>
    <xf numFmtId="0" fontId="15" fillId="8" borderId="8" xfId="0" applyFont="1" applyFill="1" applyBorder="1" applyAlignment="1">
      <alignment horizontal="right"/>
    </xf>
    <xf numFmtId="0" fontId="15" fillId="8" borderId="2" xfId="0" applyFont="1" applyFill="1" applyBorder="1" applyAlignment="1">
      <alignment horizontal="right"/>
    </xf>
    <xf numFmtId="0" fontId="15" fillId="8" borderId="11" xfId="0" applyFont="1" applyFill="1" applyBorder="1" applyAlignment="1">
      <alignment horizontal="right"/>
    </xf>
    <xf numFmtId="0" fontId="1" fillId="8" borderId="0" xfId="0" applyFont="1" applyFill="1"/>
    <xf numFmtId="0" fontId="2" fillId="3" borderId="0" xfId="0" applyFont="1" applyFill="1" applyAlignment="1">
      <alignment horizontal="center" wrapText="1"/>
    </xf>
    <xf numFmtId="0" fontId="0" fillId="3" borderId="0" xfId="0" applyFill="1" applyAlignment="1">
      <alignment wrapText="1"/>
    </xf>
    <xf numFmtId="0" fontId="1" fillId="0" borderId="0" xfId="0" applyFont="1" applyAlignment="1">
      <alignment horizontal="center"/>
    </xf>
    <xf numFmtId="49" fontId="6" fillId="3" borderId="0" xfId="0" applyNumberFormat="1" applyFont="1" applyFill="1" applyAlignment="1">
      <alignment vertical="top" wrapText="1"/>
    </xf>
    <xf numFmtId="0" fontId="1" fillId="3" borderId="0" xfId="0" applyFont="1" applyFill="1"/>
    <xf numFmtId="0" fontId="1" fillId="3" borderId="7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164" fontId="2" fillId="16" borderId="1" xfId="0" applyNumberFormat="1" applyFont="1" applyFill="1" applyBorder="1" applyAlignment="1">
      <alignment horizontal="center"/>
    </xf>
    <xf numFmtId="164" fontId="2" fillId="16" borderId="13" xfId="0" applyNumberFormat="1" applyFont="1" applyFill="1" applyBorder="1" applyAlignment="1">
      <alignment horizontal="center"/>
    </xf>
    <xf numFmtId="0" fontId="0" fillId="6" borderId="0" xfId="0" applyFill="1"/>
    <xf numFmtId="167" fontId="21" fillId="3" borderId="13" xfId="0" applyNumberFormat="1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/>
    </xf>
    <xf numFmtId="164" fontId="2" fillId="3" borderId="3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 wrapText="1"/>
    </xf>
    <xf numFmtId="0" fontId="0" fillId="3" borderId="0" xfId="0" applyFill="1"/>
    <xf numFmtId="0" fontId="1" fillId="2" borderId="0" xfId="0" applyFont="1" applyFill="1" applyAlignment="1">
      <alignment horizontal="center"/>
    </xf>
    <xf numFmtId="0" fontId="4" fillId="3" borderId="13" xfId="2" applyFill="1" applyBorder="1" applyAlignment="1">
      <alignment horizontal="center" vertical="center"/>
    </xf>
    <xf numFmtId="0" fontId="4" fillId="9" borderId="13" xfId="2" applyFill="1" applyBorder="1" applyAlignment="1">
      <alignment horizontal="center" vertical="center"/>
    </xf>
    <xf numFmtId="0" fontId="15" fillId="8" borderId="0" xfId="0" applyFont="1" applyFill="1" applyAlignment="1">
      <alignment horizontal="left"/>
    </xf>
    <xf numFmtId="0" fontId="8" fillId="12" borderId="0" xfId="0" applyFont="1" applyFill="1" applyAlignment="1">
      <alignment horizontal="center" vertical="center" wrapText="1"/>
    </xf>
    <xf numFmtId="0" fontId="4" fillId="2" borderId="1" xfId="2" applyFill="1" applyBorder="1" applyAlignment="1">
      <alignment horizontal="center" vertical="center"/>
    </xf>
    <xf numFmtId="0" fontId="25" fillId="3" borderId="1" xfId="2" applyFont="1" applyFill="1" applyBorder="1" applyAlignment="1">
      <alignment horizontal="center" vertical="center"/>
    </xf>
    <xf numFmtId="0" fontId="0" fillId="0" borderId="3" xfId="0" applyBorder="1"/>
    <xf numFmtId="49" fontId="1" fillId="8" borderId="3" xfId="0" applyNumberFormat="1" applyFont="1" applyFill="1" applyBorder="1" applyAlignment="1">
      <alignment horizontal="center"/>
    </xf>
    <xf numFmtId="2" fontId="1" fillId="8" borderId="3" xfId="0" applyNumberFormat="1" applyFont="1" applyFill="1" applyBorder="1" applyAlignment="1">
      <alignment horizontal="center"/>
    </xf>
    <xf numFmtId="0" fontId="26" fillId="8" borderId="8" xfId="0" applyFont="1" applyFill="1" applyBorder="1" applyAlignment="1">
      <alignment horizontal="right"/>
    </xf>
    <xf numFmtId="49" fontId="27" fillId="8" borderId="1" xfId="0" applyNumberFormat="1" applyFont="1" applyFill="1" applyBorder="1"/>
    <xf numFmtId="0" fontId="26" fillId="8" borderId="2" xfId="0" applyFont="1" applyFill="1" applyBorder="1" applyAlignment="1">
      <alignment horizontal="right"/>
    </xf>
    <xf numFmtId="0" fontId="26" fillId="8" borderId="11" xfId="0" applyFont="1" applyFill="1" applyBorder="1" applyAlignment="1">
      <alignment horizontal="right"/>
    </xf>
    <xf numFmtId="0" fontId="27" fillId="2" borderId="15" xfId="0" applyFont="1" applyFill="1" applyBorder="1"/>
    <xf numFmtId="0" fontId="27" fillId="2" borderId="16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7" fillId="0" borderId="13" xfId="0" applyFont="1" applyBorder="1" applyAlignment="1">
      <alignment horizontal="center" vertical="top" wrapText="1"/>
    </xf>
    <xf numFmtId="0" fontId="27" fillId="0" borderId="13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left" vertical="top"/>
    </xf>
    <xf numFmtId="0" fontId="1" fillId="3" borderId="10" xfId="0" applyFont="1" applyFill="1" applyBorder="1"/>
    <xf numFmtId="0" fontId="1" fillId="3" borderId="6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10" borderId="2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8" borderId="3" xfId="0" applyFont="1" applyFill="1" applyBorder="1" applyAlignment="1">
      <alignment horizontal="center"/>
    </xf>
    <xf numFmtId="0" fontId="0" fillId="13" borderId="2" xfId="0" applyFill="1" applyBorder="1" applyAlignment="1">
      <alignment horizontal="right" vertical="center"/>
    </xf>
    <xf numFmtId="0" fontId="0" fillId="13" borderId="3" xfId="0" applyFill="1" applyBorder="1" applyAlignment="1">
      <alignment horizontal="right" vertical="center"/>
    </xf>
    <xf numFmtId="0" fontId="0" fillId="13" borderId="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2" fillId="3" borderId="0" xfId="0" applyFont="1" applyFill="1" applyAlignment="1">
      <alignment horizontal="center" wrapText="1"/>
    </xf>
    <xf numFmtId="0" fontId="9" fillId="8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7" borderId="2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16" fillId="0" borderId="0" xfId="0" applyFont="1"/>
    <xf numFmtId="0" fontId="16" fillId="0" borderId="5" xfId="0" applyFont="1" applyBorder="1"/>
    <xf numFmtId="0" fontId="0" fillId="0" borderId="3" xfId="0" applyBorder="1"/>
    <xf numFmtId="0" fontId="0" fillId="0" borderId="4" xfId="0" applyBorder="1"/>
    <xf numFmtId="0" fontId="15" fillId="8" borderId="3" xfId="0" applyFont="1" applyFill="1" applyBorder="1" applyAlignment="1">
      <alignment horizontal="center"/>
    </xf>
    <xf numFmtId="0" fontId="22" fillId="0" borderId="3" xfId="0" applyFont="1" applyBorder="1"/>
    <xf numFmtId="0" fontId="22" fillId="0" borderId="4" xfId="0" applyFont="1" applyBorder="1"/>
    <xf numFmtId="0" fontId="1" fillId="8" borderId="4" xfId="0" applyFont="1" applyFill="1" applyBorder="1" applyAlignment="1">
      <alignment horizontal="center"/>
    </xf>
    <xf numFmtId="49" fontId="1" fillId="8" borderId="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2" fontId="1" fillId="8" borderId="3" xfId="0" applyNumberFormat="1" applyFont="1" applyFill="1" applyBorder="1" applyAlignment="1">
      <alignment horizontal="center"/>
    </xf>
    <xf numFmtId="2" fontId="1" fillId="8" borderId="4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2" fontId="2" fillId="8" borderId="3" xfId="0" applyNumberFormat="1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13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top" wrapText="1"/>
    </xf>
    <xf numFmtId="0" fontId="23" fillId="3" borderId="1" xfId="0" applyFont="1" applyFill="1" applyBorder="1" applyAlignment="1">
      <alignment vertical="center" wrapText="1"/>
    </xf>
    <xf numFmtId="0" fontId="23" fillId="3" borderId="2" xfId="0" applyFont="1" applyFill="1" applyBorder="1" applyAlignment="1">
      <alignment vertical="center" wrapText="1"/>
    </xf>
    <xf numFmtId="164" fontId="2" fillId="3" borderId="2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9" fillId="3" borderId="1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164" fontId="2" fillId="3" borderId="3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2" fillId="3" borderId="4" xfId="0" applyFont="1" applyFill="1" applyBorder="1" applyAlignment="1">
      <alignment vertical="center"/>
    </xf>
    <xf numFmtId="0" fontId="12" fillId="3" borderId="11" xfId="0" applyFont="1" applyFill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4" fontId="2" fillId="3" borderId="1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2" fontId="14" fillId="9" borderId="3" xfId="0" applyNumberFormat="1" applyFont="1" applyFill="1" applyBorder="1" applyAlignment="1">
      <alignment horizontal="center"/>
    </xf>
    <xf numFmtId="2" fontId="14" fillId="9" borderId="4" xfId="0" applyNumberFormat="1" applyFont="1" applyFill="1" applyBorder="1" applyAlignment="1">
      <alignment horizontal="center"/>
    </xf>
    <xf numFmtId="0" fontId="3" fillId="10" borderId="15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3" xfId="0" applyFont="1" applyBorder="1" applyAlignment="1">
      <alignment horizontal="left" vertical="top" wrapText="1"/>
    </xf>
    <xf numFmtId="0" fontId="27" fillId="8" borderId="3" xfId="0" applyFont="1" applyFill="1" applyBorder="1" applyAlignment="1">
      <alignment horizontal="center"/>
    </xf>
    <xf numFmtId="0" fontId="27" fillId="0" borderId="3" xfId="0" applyFont="1" applyBorder="1"/>
    <xf numFmtId="0" fontId="27" fillId="0" borderId="4" xfId="0" applyFont="1" applyBorder="1"/>
    <xf numFmtId="0" fontId="27" fillId="8" borderId="4" xfId="0" applyFont="1" applyFill="1" applyBorder="1" applyAlignment="1">
      <alignment horizontal="center"/>
    </xf>
    <xf numFmtId="0" fontId="27" fillId="13" borderId="2" xfId="0" applyFont="1" applyFill="1" applyBorder="1" applyAlignment="1">
      <alignment horizontal="right" vertical="center"/>
    </xf>
    <xf numFmtId="0" fontId="27" fillId="13" borderId="3" xfId="0" applyFont="1" applyFill="1" applyBorder="1" applyAlignment="1">
      <alignment horizontal="right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4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left" wrapText="1"/>
    </xf>
    <xf numFmtId="0" fontId="13" fillId="0" borderId="0" xfId="0" applyFont="1" applyAlignment="1">
      <alignment horizontal="left" wrapText="1"/>
    </xf>
    <xf numFmtId="0" fontId="2" fillId="8" borderId="2" xfId="0" applyFont="1" applyFill="1" applyBorder="1" applyAlignment="1">
      <alignment horizontal="right" wrapText="1"/>
    </xf>
    <xf numFmtId="0" fontId="2" fillId="8" borderId="3" xfId="0" applyFont="1" applyFill="1" applyBorder="1" applyAlignment="1">
      <alignment horizontal="right" wrapText="1"/>
    </xf>
    <xf numFmtId="0" fontId="14" fillId="9" borderId="3" xfId="0" applyFont="1" applyFill="1" applyBorder="1" applyAlignment="1">
      <alignment horizontal="left" wrapText="1"/>
    </xf>
    <xf numFmtId="0" fontId="14" fillId="9" borderId="4" xfId="0" applyFont="1" applyFill="1" applyBorder="1" applyAlignment="1">
      <alignment horizontal="left" wrapText="1"/>
    </xf>
    <xf numFmtId="0" fontId="17" fillId="3" borderId="0" xfId="0" applyFont="1" applyFill="1" applyAlignment="1">
      <alignment horizontal="left" wrapText="1"/>
    </xf>
    <xf numFmtId="0" fontId="18" fillId="0" borderId="0" xfId="0" applyFont="1" applyAlignment="1">
      <alignment horizontal="left" wrapText="1"/>
    </xf>
    <xf numFmtId="0" fontId="13" fillId="3" borderId="0" xfId="0" applyFont="1" applyFill="1" applyAlignment="1">
      <alignment horizontal="left" wrapText="1"/>
    </xf>
    <xf numFmtId="0" fontId="8" fillId="12" borderId="8" xfId="0" applyFont="1" applyFill="1" applyBorder="1" applyAlignment="1">
      <alignment horizontal="center" vertical="center"/>
    </xf>
    <xf numFmtId="0" fontId="8" fillId="12" borderId="7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8" fillId="11" borderId="8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left" wrapText="1"/>
    </xf>
    <xf numFmtId="0" fontId="2" fillId="8" borderId="4" xfId="0" applyFont="1" applyFill="1" applyBorder="1" applyAlignment="1">
      <alignment horizontal="left" wrapText="1"/>
    </xf>
    <xf numFmtId="0" fontId="11" fillId="3" borderId="0" xfId="0" applyFont="1" applyFill="1" applyAlignment="1">
      <alignment horizontal="right" wrapText="1"/>
    </xf>
    <xf numFmtId="0" fontId="13" fillId="0" borderId="0" xfId="0" applyFont="1" applyAlignment="1">
      <alignment horizontal="right" wrapText="1"/>
    </xf>
    <xf numFmtId="0" fontId="15" fillId="8" borderId="1" xfId="0" applyFont="1" applyFill="1" applyBorder="1" applyAlignment="1">
      <alignment horizontal="left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9" fillId="3" borderId="22" xfId="0" applyFont="1" applyFill="1" applyBorder="1" applyAlignment="1">
      <alignment horizontal="left" vertical="center" wrapText="1"/>
    </xf>
    <xf numFmtId="0" fontId="10" fillId="13" borderId="8" xfId="0" applyFont="1" applyFill="1" applyBorder="1" applyAlignment="1">
      <alignment horizontal="center" vertical="center"/>
    </xf>
    <xf numFmtId="0" fontId="10" fillId="13" borderId="7" xfId="0" applyFont="1" applyFill="1" applyBorder="1" applyAlignment="1">
      <alignment horizontal="center" vertical="center"/>
    </xf>
    <xf numFmtId="0" fontId="10" fillId="13" borderId="9" xfId="0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right" wrapText="1"/>
    </xf>
    <xf numFmtId="0" fontId="20" fillId="8" borderId="3" xfId="0" applyFont="1" applyFill="1" applyBorder="1" applyAlignment="1">
      <alignment horizontal="right" wrapText="1"/>
    </xf>
    <xf numFmtId="14" fontId="14" fillId="9" borderId="3" xfId="0" applyNumberFormat="1" applyFont="1" applyFill="1" applyBorder="1" applyAlignment="1">
      <alignment horizontal="center"/>
    </xf>
    <xf numFmtId="14" fontId="14" fillId="9" borderId="4" xfId="0" applyNumberFormat="1" applyFont="1" applyFill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3" xr:uid="{00000000-0005-0000-0000-000002000000}"/>
    <cellStyle name="Normal_Jacket and coat  SPEC TEMPLATE" xfId="2" xr:uid="{00000000-0005-0000-0000-000003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0000FF"/>
      <color rgb="FF00FF00"/>
      <color rgb="FFFF00FF"/>
      <color rgb="FF00FFFF"/>
      <color rgb="FFFFFFCC"/>
      <color rgb="FFFFFF99"/>
      <color rgb="FFFF3399"/>
      <color rgb="FF3B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g"/><Relationship Id="rId3" Type="http://schemas.openxmlformats.org/officeDocument/2006/relationships/image" Target="../media/image25.jfif"/><Relationship Id="rId7" Type="http://schemas.openxmlformats.org/officeDocument/2006/relationships/image" Target="../media/image29.jpg"/><Relationship Id="rId2" Type="http://schemas.openxmlformats.org/officeDocument/2006/relationships/image" Target="../media/image24.jfif"/><Relationship Id="rId1" Type="http://schemas.openxmlformats.org/officeDocument/2006/relationships/image" Target="../media/image23.jfif"/><Relationship Id="rId6" Type="http://schemas.openxmlformats.org/officeDocument/2006/relationships/image" Target="../media/image28.jpg"/><Relationship Id="rId5" Type="http://schemas.openxmlformats.org/officeDocument/2006/relationships/image" Target="../media/image27.jpg"/><Relationship Id="rId4" Type="http://schemas.openxmlformats.org/officeDocument/2006/relationships/image" Target="../media/image26.jf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85045</xdr:colOff>
      <xdr:row>17</xdr:row>
      <xdr:rowOff>221117</xdr:rowOff>
    </xdr:from>
    <xdr:ext cx="2880179" cy="3282828"/>
    <xdr:pic>
      <xdr:nvPicPr>
        <xdr:cNvPr id="2" name="Picture 1">
          <a:extLst>
            <a:ext uri="{FF2B5EF4-FFF2-40B4-BE49-F238E27FC236}">
              <a16:creationId xmlns:a16="http://schemas.microsoft.com/office/drawing/2014/main" id="{69D14626-AE9E-4826-B435-C0F23010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45" y="4424817"/>
          <a:ext cx="2880179" cy="3282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62366</xdr:colOff>
      <xdr:row>37</xdr:row>
      <xdr:rowOff>107724</xdr:rowOff>
    </xdr:from>
    <xdr:to>
      <xdr:col>3</xdr:col>
      <xdr:colOff>816429</xdr:colOff>
      <xdr:row>37</xdr:row>
      <xdr:rowOff>555626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FFFD59-F371-4AF2-94F5-743DDA97A66F}"/>
            </a:ext>
          </a:extLst>
        </xdr:cNvPr>
        <xdr:cNvSpPr txBox="1"/>
      </xdr:nvSpPr>
      <xdr:spPr>
        <a:xfrm>
          <a:off x="62366" y="10483624"/>
          <a:ext cx="3268663" cy="4479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wording</a:t>
          </a:r>
          <a:r>
            <a:rPr lang="en-GB" sz="1100" baseline="0"/>
            <a:t> tbc - test as below. use white label on light colours &amp; black label on dark colours </a:t>
          </a:r>
          <a:endParaRPr lang="en-GB" sz="1100"/>
        </a:p>
      </xdr:txBody>
    </xdr:sp>
    <xdr:clientData/>
  </xdr:twoCellAnchor>
  <xdr:oneCellAnchor>
    <xdr:from>
      <xdr:col>0</xdr:col>
      <xdr:colOff>376833</xdr:colOff>
      <xdr:row>34</xdr:row>
      <xdr:rowOff>30205</xdr:rowOff>
    </xdr:from>
    <xdr:ext cx="2514688" cy="924930"/>
    <xdr:pic>
      <xdr:nvPicPr>
        <xdr:cNvPr id="4" name="Picture 3">
          <a:extLst>
            <a:ext uri="{FF2B5EF4-FFF2-40B4-BE49-F238E27FC236}">
              <a16:creationId xmlns:a16="http://schemas.microsoft.com/office/drawing/2014/main" id="{3D0862AF-5090-4122-94AD-BB57E269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1171712" y="8753976"/>
          <a:ext cx="924930" cy="251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1588</xdr:colOff>
      <xdr:row>12</xdr:row>
      <xdr:rowOff>90488</xdr:rowOff>
    </xdr:from>
    <xdr:ext cx="3231696" cy="1022458"/>
    <xdr:pic>
      <xdr:nvPicPr>
        <xdr:cNvPr id="5" name="Picture 4">
          <a:extLst>
            <a:ext uri="{FF2B5EF4-FFF2-40B4-BE49-F238E27FC236}">
              <a16:creationId xmlns:a16="http://schemas.microsoft.com/office/drawing/2014/main" id="{71C8D6A6-252C-4D7F-8CBA-F8C6A63AA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05188" y="2801938"/>
          <a:ext cx="3231696" cy="102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311831</xdr:colOff>
      <xdr:row>7</xdr:row>
      <xdr:rowOff>96384</xdr:rowOff>
    </xdr:from>
    <xdr:ext cx="2778926" cy="969509"/>
    <xdr:pic>
      <xdr:nvPicPr>
        <xdr:cNvPr id="6" name="Picture 5">
          <a:extLst>
            <a:ext uri="{FF2B5EF4-FFF2-40B4-BE49-F238E27FC236}">
              <a16:creationId xmlns:a16="http://schemas.microsoft.com/office/drawing/2014/main" id="{69C8C642-6BDF-4FE1-82AB-00EC47631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1831" y="1379084"/>
          <a:ext cx="2778926" cy="969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133802</xdr:colOff>
      <xdr:row>12</xdr:row>
      <xdr:rowOff>78694</xdr:rowOff>
    </xdr:from>
    <xdr:to>
      <xdr:col>3</xdr:col>
      <xdr:colOff>774629</xdr:colOff>
      <xdr:row>15</xdr:row>
      <xdr:rowOff>203427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B719F9-9BB3-42DF-86DC-E0F2F5EFF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3802" y="2790144"/>
          <a:ext cx="3155427" cy="98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720045</xdr:colOff>
      <xdr:row>29</xdr:row>
      <xdr:rowOff>62366</xdr:rowOff>
    </xdr:from>
    <xdr:to>
      <xdr:col>2</xdr:col>
      <xdr:colOff>711218</xdr:colOff>
      <xdr:row>32</xdr:row>
      <xdr:rowOff>204828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9240211-1A98-446C-BB6F-831F568B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045" y="8152266"/>
          <a:ext cx="1667573" cy="999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47</xdr:row>
      <xdr:rowOff>464</xdr:rowOff>
    </xdr:from>
    <xdr:to>
      <xdr:col>2</xdr:col>
      <xdr:colOff>127000</xdr:colOff>
      <xdr:row>51</xdr:row>
      <xdr:rowOff>463549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EBAD1B-F7A6-0DB6-8493-E771F912C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13551364"/>
          <a:ext cx="1708149" cy="234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9</xdr:row>
      <xdr:rowOff>88900</xdr:rowOff>
    </xdr:from>
    <xdr:to>
      <xdr:col>11</xdr:col>
      <xdr:colOff>210084</xdr:colOff>
      <xdr:row>34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B70F79-AAF1-66CD-CDAD-D0E6139D1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1752600"/>
          <a:ext cx="5728234" cy="3943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82550</xdr:colOff>
      <xdr:row>54</xdr:row>
      <xdr:rowOff>69850</xdr:rowOff>
    </xdr:from>
    <xdr:to>
      <xdr:col>7</xdr:col>
      <xdr:colOff>292217</xdr:colOff>
      <xdr:row>81</xdr:row>
      <xdr:rowOff>57370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36D295-F658-C943-F545-D85A6FCC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7050" y="8693150"/>
          <a:ext cx="2267067" cy="4273770"/>
        </a:xfrm>
        <a:prstGeom prst="rect">
          <a:avLst/>
        </a:prstGeom>
      </xdr:spPr>
    </xdr:pic>
    <xdr:clientData/>
  </xdr:twoCellAnchor>
  <xdr:twoCellAnchor editAs="oneCell">
    <xdr:from>
      <xdr:col>0</xdr:col>
      <xdr:colOff>772300</xdr:colOff>
      <xdr:row>10</xdr:row>
      <xdr:rowOff>156350</xdr:rowOff>
    </xdr:from>
    <xdr:to>
      <xdr:col>8</xdr:col>
      <xdr:colOff>1039225</xdr:colOff>
      <xdr:row>29</xdr:row>
      <xdr:rowOff>156505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A7FAC8-7A47-5F1A-599F-D0CF57AD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300" y="1794650"/>
          <a:ext cx="4381725" cy="30164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192463</xdr:colOff>
      <xdr:row>14</xdr:row>
      <xdr:rowOff>60325</xdr:rowOff>
    </xdr:from>
    <xdr:to>
      <xdr:col>1</xdr:col>
      <xdr:colOff>2218912</xdr:colOff>
      <xdr:row>14</xdr:row>
      <xdr:rowOff>844550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28614-6B63-4E53-B503-4442F4DD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58075" y="8522888"/>
          <a:ext cx="781050" cy="291227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5</xdr:row>
      <xdr:rowOff>42739</xdr:rowOff>
    </xdr:from>
    <xdr:to>
      <xdr:col>1</xdr:col>
      <xdr:colOff>2854812</xdr:colOff>
      <xdr:row>5</xdr:row>
      <xdr:rowOff>1126907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598165-A38F-4BA2-8951-9DE19151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855539"/>
          <a:ext cx="3578713" cy="1080993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273050</xdr:colOff>
      <xdr:row>17</xdr:row>
      <xdr:rowOff>57149</xdr:rowOff>
    </xdr:from>
    <xdr:to>
      <xdr:col>1</xdr:col>
      <xdr:colOff>476250</xdr:colOff>
      <xdr:row>17</xdr:row>
      <xdr:rowOff>1199905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F56CD3-FB20-47E9-812D-7890BB528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47772" y="12210927"/>
          <a:ext cx="114275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302358</xdr:colOff>
      <xdr:row>13</xdr:row>
      <xdr:rowOff>21009</xdr:rowOff>
    </xdr:from>
    <xdr:to>
      <xdr:col>1</xdr:col>
      <xdr:colOff>2315796</xdr:colOff>
      <xdr:row>13</xdr:row>
      <xdr:rowOff>873125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980E4-9DB2-45E5-9D39-BD98C1C3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25932" y="7608035"/>
          <a:ext cx="852116" cy="2899263"/>
        </a:xfrm>
        <a:prstGeom prst="rect">
          <a:avLst/>
        </a:prstGeom>
      </xdr:spPr>
    </xdr:pic>
    <xdr:clientData/>
  </xdr:twoCellAnchor>
  <xdr:twoCellAnchor editAs="oneCell">
    <xdr:from>
      <xdr:col>0</xdr:col>
      <xdr:colOff>482239</xdr:colOff>
      <xdr:row>8</xdr:row>
      <xdr:rowOff>39887</xdr:rowOff>
    </xdr:from>
    <xdr:to>
      <xdr:col>1</xdr:col>
      <xdr:colOff>1935283</xdr:colOff>
      <xdr:row>8</xdr:row>
      <xdr:rowOff>831300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148D0E-0FDD-4B56-89E3-52537D02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414" y="4021337"/>
          <a:ext cx="2335694" cy="791413"/>
        </a:xfrm>
        <a:prstGeom prst="rect">
          <a:avLst/>
        </a:prstGeom>
      </xdr:spPr>
    </xdr:pic>
    <xdr:clientData/>
  </xdr:twoCellAnchor>
  <xdr:twoCellAnchor editAs="oneCell">
    <xdr:from>
      <xdr:col>0</xdr:col>
      <xdr:colOff>85969</xdr:colOff>
      <xdr:row>7</xdr:row>
      <xdr:rowOff>31262</xdr:rowOff>
    </xdr:from>
    <xdr:to>
      <xdr:col>1</xdr:col>
      <xdr:colOff>2655031</xdr:colOff>
      <xdr:row>7</xdr:row>
      <xdr:rowOff>888141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BEA829-1D0D-41CB-806F-ABA30125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94" y="3066562"/>
          <a:ext cx="3458062" cy="860054"/>
        </a:xfrm>
        <a:prstGeom prst="rect">
          <a:avLst/>
        </a:prstGeom>
      </xdr:spPr>
    </xdr:pic>
    <xdr:clientData/>
  </xdr:twoCellAnchor>
  <xdr:twoCellAnchor editAs="oneCell">
    <xdr:from>
      <xdr:col>0</xdr:col>
      <xdr:colOff>347052</xdr:colOff>
      <xdr:row>10</xdr:row>
      <xdr:rowOff>16364</xdr:rowOff>
    </xdr:from>
    <xdr:to>
      <xdr:col>1</xdr:col>
      <xdr:colOff>1989015</xdr:colOff>
      <xdr:row>10</xdr:row>
      <xdr:rowOff>930764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D5A17A-C339-4D1E-9ECC-5768FFA2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227" y="5788514"/>
          <a:ext cx="252461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99159</xdr:colOff>
      <xdr:row>11</xdr:row>
      <xdr:rowOff>31861</xdr:rowOff>
    </xdr:from>
    <xdr:to>
      <xdr:col>1</xdr:col>
      <xdr:colOff>2807924</xdr:colOff>
      <xdr:row>11</xdr:row>
      <xdr:rowOff>829408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454BB3-2B2B-4C6B-A752-DF987183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497681" y="5357989"/>
          <a:ext cx="800722" cy="3591415"/>
        </a:xfrm>
        <a:prstGeom prst="rect">
          <a:avLst/>
        </a:prstGeom>
      </xdr:spPr>
    </xdr:pic>
    <xdr:clientData/>
  </xdr:twoCellAnchor>
  <xdr:twoCellAnchor editAs="oneCell">
    <xdr:from>
      <xdr:col>0</xdr:col>
      <xdr:colOff>61058</xdr:colOff>
      <xdr:row>9</xdr:row>
      <xdr:rowOff>24668</xdr:rowOff>
    </xdr:from>
    <xdr:to>
      <xdr:col>1</xdr:col>
      <xdr:colOff>2256288</xdr:colOff>
      <xdr:row>10</xdr:row>
      <xdr:rowOff>2441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625BF36-8083-4F3D-A89C-BC58E2CB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63436" y="3795915"/>
          <a:ext cx="879473" cy="3077880"/>
        </a:xfrm>
        <a:prstGeom prst="rect">
          <a:avLst/>
        </a:prstGeom>
      </xdr:spPr>
    </xdr:pic>
    <xdr:clientData/>
  </xdr:twoCellAnchor>
  <xdr:twoCellAnchor editAs="oneCell">
    <xdr:from>
      <xdr:col>0</xdr:col>
      <xdr:colOff>256956</xdr:colOff>
      <xdr:row>12</xdr:row>
      <xdr:rowOff>3805</xdr:rowOff>
    </xdr:from>
    <xdr:to>
      <xdr:col>1</xdr:col>
      <xdr:colOff>2211265</xdr:colOff>
      <xdr:row>12</xdr:row>
      <xdr:rowOff>955105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EDE9FB5-31EC-4877-8A5C-5C27A289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31" y="7617455"/>
          <a:ext cx="2836959" cy="9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15</xdr:row>
      <xdr:rowOff>41394</xdr:rowOff>
    </xdr:from>
    <xdr:to>
      <xdr:col>1</xdr:col>
      <xdr:colOff>2296501</xdr:colOff>
      <xdr:row>15</xdr:row>
      <xdr:rowOff>845389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1C3AE4-268E-45A7-B7CC-56F3D7E0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62435" y="9336322"/>
          <a:ext cx="800820" cy="3038963"/>
        </a:xfrm>
        <a:prstGeom prst="rect">
          <a:avLst/>
        </a:prstGeom>
      </xdr:spPr>
    </xdr:pic>
    <xdr:clientData/>
  </xdr:twoCellAnchor>
  <xdr:twoCellAnchor editAs="oneCell">
    <xdr:from>
      <xdr:col>0</xdr:col>
      <xdr:colOff>177068</xdr:colOff>
      <xdr:row>16</xdr:row>
      <xdr:rowOff>34751</xdr:rowOff>
    </xdr:from>
    <xdr:to>
      <xdr:col>1</xdr:col>
      <xdr:colOff>2365131</xdr:colOff>
      <xdr:row>16</xdr:row>
      <xdr:rowOff>779004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1544C30-8D5B-43F6-A7BB-73F852E3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41886" y="10185633"/>
          <a:ext cx="747428" cy="3070713"/>
        </a:xfrm>
        <a:prstGeom prst="rect">
          <a:avLst/>
        </a:prstGeom>
      </xdr:spPr>
    </xdr:pic>
    <xdr:clientData/>
  </xdr:twoCellAnchor>
  <xdr:twoCellAnchor editAs="oneCell">
    <xdr:from>
      <xdr:col>0</xdr:col>
      <xdr:colOff>91587</xdr:colOff>
      <xdr:row>18</xdr:row>
      <xdr:rowOff>32971</xdr:rowOff>
    </xdr:from>
    <xdr:to>
      <xdr:col>1</xdr:col>
      <xdr:colOff>2597150</xdr:colOff>
      <xdr:row>18</xdr:row>
      <xdr:rowOff>1210896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C692B6B-C3D7-4C23-A90E-64DB3FC86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12" y="13393371"/>
          <a:ext cx="3394563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26</xdr:row>
      <xdr:rowOff>66674</xdr:rowOff>
    </xdr:from>
    <xdr:to>
      <xdr:col>11</xdr:col>
      <xdr:colOff>257175</xdr:colOff>
      <xdr:row>44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B336AD-0255-440C-BC6B-115939F8169B}"/>
            </a:ext>
          </a:extLst>
        </xdr:cNvPr>
        <xdr:cNvSpPr txBox="1"/>
      </xdr:nvSpPr>
      <xdr:spPr>
        <a:xfrm>
          <a:off x="38100" y="4905374"/>
          <a:ext cx="6496050" cy="28765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0"/>
        </a:p>
      </xdr:txBody>
    </xdr:sp>
    <xdr:clientData/>
  </xdr:twoCellAnchor>
  <xdr:twoCellAnchor>
    <xdr:from>
      <xdr:col>0</xdr:col>
      <xdr:colOff>9525</xdr:colOff>
      <xdr:row>69</xdr:row>
      <xdr:rowOff>38101</xdr:rowOff>
    </xdr:from>
    <xdr:to>
      <xdr:col>11</xdr:col>
      <xdr:colOff>285750</xdr:colOff>
      <xdr:row>91</xdr:row>
      <xdr:rowOff>19051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D742C5F-2484-46B5-9FBB-52D310D23C46}"/>
            </a:ext>
          </a:extLst>
        </xdr:cNvPr>
        <xdr:cNvSpPr txBox="1"/>
      </xdr:nvSpPr>
      <xdr:spPr>
        <a:xfrm>
          <a:off x="9525" y="11839576"/>
          <a:ext cx="6553200" cy="3543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67</xdr:row>
      <xdr:rowOff>12700</xdr:rowOff>
    </xdr:from>
    <xdr:to>
      <xdr:col>10</xdr:col>
      <xdr:colOff>127000</xdr:colOff>
      <xdr:row>68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E5FDC9-7109-515A-EA53-B5519A0280A9}"/>
            </a:ext>
          </a:extLst>
        </xdr:cNvPr>
        <xdr:cNvSpPr txBox="1"/>
      </xdr:nvSpPr>
      <xdr:spPr>
        <a:xfrm>
          <a:off x="2374900" y="5111750"/>
          <a:ext cx="5168900" cy="260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UNISEX ONLY </a:t>
          </a:r>
          <a:r>
            <a:rPr lang="en-GB" sz="1100" baseline="0"/>
            <a:t> XS RAISED ON PO, FOLLOW ZAK AND NAKATA</a:t>
          </a:r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35</xdr:row>
      <xdr:rowOff>73025</xdr:rowOff>
    </xdr:from>
    <xdr:to>
      <xdr:col>11</xdr:col>
      <xdr:colOff>333375</xdr:colOff>
      <xdr:row>52</xdr:row>
      <xdr:rowOff>146050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5049650-D1CA-4391-A4DD-069A480C52D7}"/>
            </a:ext>
          </a:extLst>
        </xdr:cNvPr>
        <xdr:cNvSpPr txBox="1"/>
      </xdr:nvSpPr>
      <xdr:spPr>
        <a:xfrm>
          <a:off x="57150" y="5756275"/>
          <a:ext cx="6448425" cy="277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/>
            <a:t>ALL</a:t>
          </a:r>
          <a:r>
            <a:rPr lang="en-GB" sz="1100" b="0" baseline="0"/>
            <a:t> MEASUREMENTS ARE WITH IN TOLERENCE TO SPEC</a:t>
          </a:r>
        </a:p>
        <a:p>
          <a:endParaRPr lang="en-GB" sz="1100" b="0" baseline="0"/>
        </a:p>
        <a:p>
          <a:r>
            <a:rPr lang="en-GB" sz="1100" b="0" baseline="0"/>
            <a:t>BARCODE AND LABELLING APPROVED</a:t>
          </a:r>
        </a:p>
        <a:p>
          <a:endParaRPr lang="en-GB" sz="1100" b="0" baseline="0"/>
        </a:p>
        <a:p>
          <a:r>
            <a:rPr lang="en-GB" sz="1100" b="0" baseline="0"/>
            <a:t>CARE LABEL APPROVED</a:t>
          </a:r>
        </a:p>
        <a:p>
          <a:endParaRPr lang="en-GB" sz="1100" b="0" baseline="0"/>
        </a:p>
        <a:p>
          <a:r>
            <a:rPr lang="en-GB" sz="1100" b="0" baseline="0"/>
            <a:t>TESTING APPROVED</a:t>
          </a:r>
        </a:p>
        <a:p>
          <a:endParaRPr lang="en-GB" sz="1100" b="0" baseline="0"/>
        </a:p>
        <a:p>
          <a:r>
            <a:rPr lang="en-GB" sz="1100" b="0" baseline="0"/>
            <a:t>PACAKAGING- POLY BAG APPROVED</a:t>
          </a:r>
        </a:p>
        <a:p>
          <a:r>
            <a:rPr lang="en-GB" sz="1100" b="0" baseline="0"/>
            <a:t>FOLDING METHOD APPROVED</a:t>
          </a:r>
        </a:p>
        <a:p>
          <a:endParaRPr lang="en-GB" sz="1100" b="0" baseline="0"/>
        </a:p>
        <a:p>
          <a:r>
            <a:rPr lang="en-GB" sz="1100" b="0" baseline="0"/>
            <a:t>APPROVED TO SHIP</a:t>
          </a:r>
        </a:p>
        <a:p>
          <a:r>
            <a:rPr lang="en-GB" sz="1100" b="0" baseline="0"/>
            <a:t>PLEASE SEDN AQL REPORT ASAP</a:t>
          </a:r>
          <a:endParaRPr lang="en-GB" sz="1100" b="0"/>
        </a:p>
        <a:p>
          <a:endParaRPr lang="en-GB" sz="1100" b="1"/>
        </a:p>
        <a:p>
          <a:endParaRPr lang="en-GB" sz="1100" b="1"/>
        </a:p>
      </xdr:txBody>
    </xdr:sp>
    <xdr:clientData/>
  </xdr:twoCellAnchor>
  <xdr:twoCellAnchor editAs="oneCell">
    <xdr:from>
      <xdr:col>0</xdr:col>
      <xdr:colOff>159203</xdr:colOff>
      <xdr:row>6</xdr:row>
      <xdr:rowOff>44450</xdr:rowOff>
    </xdr:from>
    <xdr:to>
      <xdr:col>3</xdr:col>
      <xdr:colOff>141310</xdr:colOff>
      <xdr:row>32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06301C-A530-A69B-11AD-0BE7B948B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160" t="13818" r="4779"/>
        <a:stretch/>
      </xdr:blipFill>
      <xdr:spPr>
        <a:xfrm>
          <a:off x="159203" y="996950"/>
          <a:ext cx="1966482" cy="42735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6</xdr:row>
      <xdr:rowOff>101600</xdr:rowOff>
    </xdr:from>
    <xdr:to>
      <xdr:col>11</xdr:col>
      <xdr:colOff>228601</xdr:colOff>
      <xdr:row>32</xdr:row>
      <xdr:rowOff>1642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BC3CD3-FFB6-95B7-EFEC-937010520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025" t="16311" r="4057"/>
        <a:stretch/>
      </xdr:blipFill>
      <xdr:spPr>
        <a:xfrm>
          <a:off x="4457701" y="1054100"/>
          <a:ext cx="1943100" cy="4154542"/>
        </a:xfrm>
        <a:prstGeom prst="rect">
          <a:avLst/>
        </a:prstGeom>
      </xdr:spPr>
    </xdr:pic>
    <xdr:clientData/>
  </xdr:twoCellAnchor>
  <xdr:twoCellAnchor editAs="oneCell">
    <xdr:from>
      <xdr:col>4</xdr:col>
      <xdr:colOff>78237</xdr:colOff>
      <xdr:row>6</xdr:row>
      <xdr:rowOff>50800</xdr:rowOff>
    </xdr:from>
    <xdr:to>
      <xdr:col>6</xdr:col>
      <xdr:colOff>409576</xdr:colOff>
      <xdr:row>32</xdr:row>
      <xdr:rowOff>68273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1D6168-509B-8A3A-9C0F-4F28EA777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686" t="15010" r="15780"/>
        <a:stretch/>
      </xdr:blipFill>
      <xdr:spPr>
        <a:xfrm>
          <a:off x="2592837" y="1003300"/>
          <a:ext cx="1572764" cy="4268798"/>
        </a:xfrm>
        <a:prstGeom prst="rect">
          <a:avLst/>
        </a:prstGeom>
      </xdr:spPr>
    </xdr:pic>
    <xdr:clientData/>
  </xdr:twoCellAnchor>
  <xdr:twoCellAnchor editAs="oneCell">
    <xdr:from>
      <xdr:col>7</xdr:col>
      <xdr:colOff>231774</xdr:colOff>
      <xdr:row>33</xdr:row>
      <xdr:rowOff>63500</xdr:rowOff>
    </xdr:from>
    <xdr:to>
      <xdr:col>11</xdr:col>
      <xdr:colOff>238124</xdr:colOff>
      <xdr:row>49</xdr:row>
      <xdr:rowOff>76200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99B50B0-BE2A-6E01-D664-B476D155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8974" y="5429250"/>
          <a:ext cx="1914525" cy="2552700"/>
        </a:xfrm>
        <a:prstGeom prst="rect">
          <a:avLst/>
        </a:prstGeom>
      </xdr:spPr>
    </xdr:pic>
    <xdr:clientData/>
  </xdr:twoCellAnchor>
  <xdr:twoCellAnchor>
    <xdr:from>
      <xdr:col>12</xdr:col>
      <xdr:colOff>171451</xdr:colOff>
      <xdr:row>27</xdr:row>
      <xdr:rowOff>85725</xdr:rowOff>
    </xdr:from>
    <xdr:to>
      <xdr:col>23</xdr:col>
      <xdr:colOff>177801</xdr:colOff>
      <xdr:row>43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A040430-8E96-437B-B4BD-703C8128E373}"/>
            </a:ext>
          </a:extLst>
        </xdr:cNvPr>
        <xdr:cNvSpPr txBox="1"/>
      </xdr:nvSpPr>
      <xdr:spPr>
        <a:xfrm>
          <a:off x="6715126" y="4581525"/>
          <a:ext cx="6159500" cy="2647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/>
            <a:t>THERE ARE SOMEMEASUREMENTS AT MAX TOLERANCE HIGHLIGHTED IN YELLOW. X BACK IS EXCEEDING TOLERANCE AT - 1.5CM. TAKE</a:t>
          </a:r>
          <a:r>
            <a:rPr lang="en-GB" sz="1100" b="0" baseline="0"/>
            <a:t> CARE TO ENSURE BULK PRODUCTION IS MEASURING TO SPEC</a:t>
          </a:r>
        </a:p>
        <a:p>
          <a:endParaRPr lang="en-GB" sz="1100" b="0" baseline="0"/>
        </a:p>
        <a:p>
          <a:r>
            <a:rPr lang="en-GB" sz="1100" b="0" baseline="0"/>
            <a:t>BARCODE AND LABELLING APPROVED</a:t>
          </a:r>
        </a:p>
        <a:p>
          <a:endParaRPr lang="en-GB" sz="1100" b="0" baseline="0"/>
        </a:p>
        <a:p>
          <a:r>
            <a:rPr lang="en-GB" sz="1100" b="0" baseline="0"/>
            <a:t>CARE LABEL APPROVED</a:t>
          </a:r>
        </a:p>
        <a:p>
          <a:endParaRPr lang="en-GB" sz="1100" b="0" baseline="0"/>
        </a:p>
        <a:p>
          <a:r>
            <a:rPr lang="en-GB" sz="1100" b="0" baseline="0"/>
            <a:t>TESTING APPROVED</a:t>
          </a:r>
        </a:p>
        <a:p>
          <a:endParaRPr lang="en-GB" sz="1100" b="0" baseline="0"/>
        </a:p>
        <a:p>
          <a:r>
            <a:rPr lang="en-GB" sz="1100" b="0" baseline="0"/>
            <a:t>PACAKAGING- POLY BAG APPROVED</a:t>
          </a:r>
        </a:p>
        <a:p>
          <a:r>
            <a:rPr lang="en-GB" sz="1100" b="0" baseline="0"/>
            <a:t>FOLDING METHOD APPROVED</a:t>
          </a:r>
        </a:p>
        <a:p>
          <a:endParaRPr lang="en-GB" sz="1100" b="0" baseline="0"/>
        </a:p>
        <a:p>
          <a:r>
            <a:rPr lang="en-GB" sz="1100" b="0" baseline="0"/>
            <a:t>APPROVED TO SHIP</a:t>
          </a:r>
        </a:p>
        <a:p>
          <a:r>
            <a:rPr lang="en-GB" sz="1100" b="0" baseline="0"/>
            <a:t>PLEASE SEND AQL REPORT ASAP</a:t>
          </a:r>
          <a:endParaRPr lang="en-GB" sz="1100" b="0"/>
        </a:p>
        <a:p>
          <a:endParaRPr lang="en-GB" sz="1100" b="1"/>
        </a:p>
        <a:p>
          <a:endParaRPr lang="en-GB" sz="1100" b="1"/>
        </a:p>
      </xdr:txBody>
    </xdr:sp>
    <xdr:clientData/>
  </xdr:twoCellAnchor>
  <xdr:twoCellAnchor>
    <xdr:from>
      <xdr:col>12</xdr:col>
      <xdr:colOff>161925</xdr:colOff>
      <xdr:row>6</xdr:row>
      <xdr:rowOff>173001</xdr:rowOff>
    </xdr:from>
    <xdr:to>
      <xdr:col>23</xdr:col>
      <xdr:colOff>209551</xdr:colOff>
      <xdr:row>26</xdr:row>
      <xdr:rowOff>101006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42974D10-6CC1-F7B3-31BD-662011F336BF}"/>
            </a:ext>
          </a:extLst>
        </xdr:cNvPr>
        <xdr:cNvGrpSpPr/>
      </xdr:nvGrpSpPr>
      <xdr:grpSpPr>
        <a:xfrm>
          <a:off x="6727825" y="1125501"/>
          <a:ext cx="6219826" cy="3230005"/>
          <a:chOff x="6708774" y="1144550"/>
          <a:chExt cx="6797676" cy="3608749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0595D06-8AFB-57B9-E436-8E91A8CD3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17868" t="13168" r="14382" b="8324"/>
          <a:stretch/>
        </xdr:blipFill>
        <xdr:spPr>
          <a:xfrm>
            <a:off x="6708774" y="1155699"/>
            <a:ext cx="2330450" cy="3596825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9316B37F-7E43-F9A7-F393-7FE17CAA0B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5507" t="11521" r="21450" b="6095"/>
          <a:stretch/>
        </xdr:blipFill>
        <xdr:spPr>
          <a:xfrm>
            <a:off x="9207500" y="1153299"/>
            <a:ext cx="1743075" cy="360000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AF9AF37C-4569-8A23-4336-1D8B303276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11252" t="14395" r="22851" b="10276"/>
          <a:stretch/>
        </xdr:blipFill>
        <xdr:spPr>
          <a:xfrm>
            <a:off x="11144251" y="1144550"/>
            <a:ext cx="2362199" cy="3596825"/>
          </a:xfrm>
          <a:prstGeom prst="rect">
            <a:avLst/>
          </a:prstGeom>
        </xdr:spPr>
      </xdr:pic>
    </xdr:grpSp>
    <xdr:clientData/>
  </xdr:twoCellAnchor>
  <xdr:twoCellAnchor editAs="oneCell">
    <xdr:from>
      <xdr:col>16</xdr:col>
      <xdr:colOff>250824</xdr:colOff>
      <xdr:row>31</xdr:row>
      <xdr:rowOff>53975</xdr:rowOff>
    </xdr:from>
    <xdr:to>
      <xdr:col>23</xdr:col>
      <xdr:colOff>44450</xdr:colOff>
      <xdr:row>52</xdr:row>
      <xdr:rowOff>47625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B830AAC-DD95-B43B-8BFB-F36FD12BC8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624" t="30853" r="8559" b="7556"/>
        <a:stretch/>
      </xdr:blipFill>
      <xdr:spPr>
        <a:xfrm>
          <a:off x="9299574" y="5197475"/>
          <a:ext cx="3441701" cy="3394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95250</xdr:rowOff>
    </xdr:from>
    <xdr:to>
      <xdr:col>3</xdr:col>
      <xdr:colOff>447390</xdr:colOff>
      <xdr:row>36</xdr:row>
      <xdr:rowOff>62790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83B94-D625-6EF5-70F0-28801A79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16000"/>
          <a:ext cx="2276190" cy="5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389638</xdr:colOff>
      <xdr:row>2</xdr:row>
      <xdr:rowOff>69795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0C33C8-8AE2-515F-FD28-6D248DC21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0"/>
          <a:ext cx="7095238" cy="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292100</xdr:colOff>
      <xdr:row>5</xdr:row>
      <xdr:rowOff>177800</xdr:rowOff>
    </xdr:from>
    <xdr:to>
      <xdr:col>7</xdr:col>
      <xdr:colOff>349014</xdr:colOff>
      <xdr:row>34</xdr:row>
      <xdr:rowOff>113640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2C3A25-6CBE-6828-71A8-805060FE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0500" y="1098550"/>
          <a:ext cx="1885714" cy="52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sa.tang\Desktop\996%20REPORT%20WC%2020.9.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MENSWEAR\SS25%20MENS\BOUGHT%20STYLES\MCLAREN\MENSWEAR\COTTONS\SS25%20MENS%20MONACO%20T%20SHIRT&#61480;\MONACO-T-SHIRT.xlsx" TargetMode="External"/><Relationship Id="rId1" Type="http://schemas.openxmlformats.org/officeDocument/2006/relationships/externalLinkPath" Target="/MENSWEAR/SS25%20MENS/BOUGHT%20STYLES/MCLAREN/MENSWEAR/COTTONS/SS25%20MENS%20MONACO%20T%20SHIRT&#61480;/MONACO-T-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MENSWEAR\SS25%20MENS\BOUGHT%20STYLES\MCLAREN\MENSWEAR\COTTONS\OVAL-LONG%20SLEEVE&#61480;\OVAL%20-%20L.S%20MCLAREN%20TOP.xlsx" TargetMode="External"/><Relationship Id="rId1" Type="http://schemas.openxmlformats.org/officeDocument/2006/relationships/externalLinkPath" Target="/MENSWEAR/SS25%20MENS/BOUGHT%20STYLES/MCLAREN/MENSWEAR/COTTONS/OVAL-LONG%20SLEEVE&#61480;/OVAL%20-%20L.S%20MCLAREN%20TO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6.9.19"/>
      <sheetName val="20.9.19 (2)"/>
      <sheetName val="MASTER"/>
      <sheetName val="Sheet3"/>
      <sheetName val="DO NOT USE"/>
    </sheetNames>
    <sheetDataSet>
      <sheetData sheetId="0"/>
      <sheetData sheetId="1"/>
      <sheetData sheetId="2"/>
      <sheetData sheetId="3">
        <row r="1">
          <cell r="A1" t="str">
            <v xml:space="preserve">STYLES </v>
          </cell>
          <cell r="B1" t="str">
            <v xml:space="preserve">DESCRIPTION </v>
          </cell>
          <cell r="C1" t="str">
            <v>QTY'S</v>
          </cell>
          <cell r="D1"/>
          <cell r="E1"/>
          <cell r="F1"/>
          <cell r="G1" t="str">
            <v>NOTES</v>
          </cell>
        </row>
        <row r="2">
          <cell r="A2">
            <v>11408868</v>
          </cell>
          <cell r="B2" t="str">
            <v>MELLOWED B-DB PEAK PINK</v>
          </cell>
          <cell r="C2">
            <v>79</v>
          </cell>
          <cell r="D2">
            <v>0</v>
          </cell>
          <cell r="E2">
            <v>25675</v>
          </cell>
          <cell r="F2">
            <v>4266.1400000000003</v>
          </cell>
          <cell r="G2" t="str">
            <v>SUPPLIER HAVE PICKED UP ON 16/9/19</v>
          </cell>
        </row>
        <row r="3">
          <cell r="A3">
            <v>14504351</v>
          </cell>
          <cell r="B3" t="str">
            <v>CONLEY-WORKER JACKET KHAKI</v>
          </cell>
          <cell r="C3">
            <v>679</v>
          </cell>
          <cell r="D3">
            <v>0</v>
          </cell>
          <cell r="E3">
            <v>118825</v>
          </cell>
          <cell r="F3">
            <v>17416.84</v>
          </cell>
          <cell r="G3" t="str">
            <v>THE MAKE ARE NOT GOOD, POCKET ARE UP AND DOWN (NOT LEVEL)</v>
          </cell>
        </row>
        <row r="4">
          <cell r="A4">
            <v>17501120</v>
          </cell>
          <cell r="B4" t="str">
            <v>BELLE-SHEARLING AVIATOR BLACK</v>
          </cell>
          <cell r="C4">
            <v>3</v>
          </cell>
          <cell r="D4">
            <v>0</v>
          </cell>
          <cell r="E4">
            <v>2685</v>
          </cell>
          <cell r="F4">
            <v>654</v>
          </cell>
          <cell r="G4" t="str">
            <v>WAITING FOR THE CARE LABEL TO ARRIVED W/C 16/9/19</v>
          </cell>
        </row>
        <row r="5">
          <cell r="A5">
            <v>24202751</v>
          </cell>
          <cell r="B5" t="str">
            <v>WICKET-CASUAL CHINO SHORT NEW SAGE</v>
          </cell>
          <cell r="C5">
            <v>1</v>
          </cell>
          <cell r="D5">
            <v>0</v>
          </cell>
          <cell r="E5">
            <v>35</v>
          </cell>
          <cell r="F5">
            <v>8.35</v>
          </cell>
          <cell r="G5" t="str">
            <v>WAITING FOR SUPPLIER TO PICK UP</v>
          </cell>
        </row>
        <row r="6">
          <cell r="A6">
            <v>24204003</v>
          </cell>
          <cell r="B6" t="str">
            <v>OE WICKET-CASUAL CHINO SH STONE</v>
          </cell>
          <cell r="C6">
            <v>59</v>
          </cell>
          <cell r="D6">
            <v>0</v>
          </cell>
          <cell r="E6">
            <v>2360</v>
          </cell>
          <cell r="F6">
            <v>469.34</v>
          </cell>
          <cell r="G6" t="str">
            <v>WAITING FOR SUPPLIER TO PICK UP</v>
          </cell>
        </row>
        <row r="7">
          <cell r="A7">
            <v>24204032</v>
          </cell>
          <cell r="B7" t="str">
            <v>OE WICKET-CASUAL CHINO SH AIRFORCE BLUE</v>
          </cell>
          <cell r="C7">
            <v>30</v>
          </cell>
          <cell r="D7">
            <v>0</v>
          </cell>
          <cell r="E7">
            <v>1200</v>
          </cell>
          <cell r="F7">
            <v>238.65</v>
          </cell>
          <cell r="G7" t="str">
            <v>WAITING FOR SUPPLIER TO PICK UP</v>
          </cell>
        </row>
        <row r="8">
          <cell r="A8">
            <v>24204052</v>
          </cell>
          <cell r="B8" t="str">
            <v>OE WICKET-CASUAL CHINO SH GREEN</v>
          </cell>
          <cell r="C8">
            <v>56</v>
          </cell>
          <cell r="D8">
            <v>0</v>
          </cell>
          <cell r="E8">
            <v>2240</v>
          </cell>
          <cell r="F8">
            <v>445.47</v>
          </cell>
          <cell r="G8" t="str">
            <v>WAITING FOR SUPPLIER TO PICK UP</v>
          </cell>
        </row>
        <row r="9">
          <cell r="A9">
            <v>25503730</v>
          </cell>
          <cell r="B9" t="str">
            <v>HARTLEY WIDE LEG-TEXTURED NAVY</v>
          </cell>
          <cell r="C9">
            <v>714</v>
          </cell>
          <cell r="D9">
            <v>0</v>
          </cell>
          <cell r="E9">
            <v>89250</v>
          </cell>
          <cell r="F9">
            <v>13275.2</v>
          </cell>
          <cell r="G9" t="str">
            <v>Gone back to Supplier for repaire</v>
          </cell>
        </row>
        <row r="10">
          <cell r="A10">
            <v>29404732</v>
          </cell>
          <cell r="B10" t="str">
            <v>JUNE-LACE DRESS TEAL</v>
          </cell>
          <cell r="C10">
            <v>1</v>
          </cell>
          <cell r="D10">
            <v>0</v>
          </cell>
          <cell r="E10">
            <v>175</v>
          </cell>
          <cell r="F10">
            <v>101.83</v>
          </cell>
          <cell r="G10" t="str">
            <v xml:space="preserve">WASN'T HERE LAST WEEK </v>
          </cell>
        </row>
        <row r="11">
          <cell r="A11">
            <v>29430651</v>
          </cell>
          <cell r="B11" t="str">
            <v>OTTOLINE-SPOT PRINT MINI  KHAKI</v>
          </cell>
          <cell r="C11">
            <v>176</v>
          </cell>
          <cell r="D11">
            <v>0</v>
          </cell>
          <cell r="E11">
            <v>29040</v>
          </cell>
          <cell r="F11">
            <v>4503.57</v>
          </cell>
          <cell r="G11" t="str">
            <v>RICHARD TO AMEND THE BREADKOWN- TO GARY COUNTS</v>
          </cell>
        </row>
        <row r="12">
          <cell r="A12">
            <v>29517220</v>
          </cell>
          <cell r="B12" t="str">
            <v>CATHLEEN-PLACEMENT FLORAL BLACK/MULTI</v>
          </cell>
          <cell r="C12">
            <v>3</v>
          </cell>
          <cell r="D12">
            <v>0</v>
          </cell>
          <cell r="E12">
            <v>675</v>
          </cell>
          <cell r="F12">
            <v>116.18</v>
          </cell>
          <cell r="G12" t="str">
            <v xml:space="preserve">WASN'T HERE LAST WEEK </v>
          </cell>
        </row>
        <row r="13">
          <cell r="A13">
            <v>29518752</v>
          </cell>
          <cell r="B13" t="str">
            <v>HILDA-HALTER BODYCON LIME</v>
          </cell>
          <cell r="C13">
            <v>8</v>
          </cell>
          <cell r="D13">
            <v>0</v>
          </cell>
          <cell r="E13">
            <v>1800</v>
          </cell>
          <cell r="F13">
            <v>237.54</v>
          </cell>
          <cell r="G13" t="str">
            <v xml:space="preserve">8 units with Head office </v>
          </cell>
        </row>
        <row r="14">
          <cell r="A14">
            <v>29522752</v>
          </cell>
          <cell r="B14" t="str">
            <v>KATIE-SHIRT DRESS GREEN</v>
          </cell>
          <cell r="C14">
            <v>1</v>
          </cell>
          <cell r="D14">
            <v>0</v>
          </cell>
          <cell r="E14">
            <v>195</v>
          </cell>
          <cell r="F14">
            <v>28.09</v>
          </cell>
          <cell r="G14" t="str">
            <v xml:space="preserve">ANNE TO ASK GRAHMA TO REMOVE OFF THE SYSTEMS </v>
          </cell>
        </row>
        <row r="15">
          <cell r="A15">
            <v>29535320</v>
          </cell>
          <cell r="B15" t="str">
            <v>JULIA-ZIG ZAG PRINT PLUGE BLACK</v>
          </cell>
          <cell r="C15">
            <v>2188</v>
          </cell>
          <cell r="D15">
            <v>0</v>
          </cell>
          <cell r="E15">
            <v>361020</v>
          </cell>
          <cell r="F15">
            <v>59389.09</v>
          </cell>
          <cell r="G15" t="str">
            <v>DRESS ARE TO MADE SHORTER</v>
          </cell>
        </row>
        <row r="16">
          <cell r="A16">
            <v>29536320</v>
          </cell>
          <cell r="B16" t="str">
            <v>ARABELLA-SPOT SHORT FLIPP BLACK</v>
          </cell>
          <cell r="C16">
            <v>7</v>
          </cell>
          <cell r="D16">
            <v>0</v>
          </cell>
          <cell r="E16">
            <v>1155</v>
          </cell>
          <cell r="F16">
            <v>197.26</v>
          </cell>
          <cell r="G16"/>
        </row>
        <row r="17">
          <cell r="A17">
            <v>29537730</v>
          </cell>
          <cell r="B17" t="str">
            <v>LILIA-ABSTRACT FEATHER MI NAVY</v>
          </cell>
          <cell r="C17">
            <v>2</v>
          </cell>
          <cell r="D17">
            <v>0</v>
          </cell>
          <cell r="E17">
            <v>330</v>
          </cell>
          <cell r="F17">
            <v>50.16</v>
          </cell>
          <cell r="G17"/>
        </row>
        <row r="18">
          <cell r="A18">
            <v>41510223</v>
          </cell>
          <cell r="B18" t="str">
            <v>DALSTON-LS BUTTON THROUGH LIGHT GREY MELA</v>
          </cell>
          <cell r="C18">
            <v>1284</v>
          </cell>
          <cell r="D18">
            <v>8</v>
          </cell>
          <cell r="E18">
            <v>173340</v>
          </cell>
          <cell r="F18">
            <v>25859.759999999998</v>
          </cell>
          <cell r="G18" t="str">
            <v>Rejected, waiting for Head office to advise RTS or not</v>
          </cell>
        </row>
        <row r="19">
          <cell r="A19">
            <v>81300515</v>
          </cell>
          <cell r="B19" t="str">
            <v>LEICESTER-DOUBLE MONK TOE DARK BROWN</v>
          </cell>
          <cell r="C19">
            <v>5</v>
          </cell>
          <cell r="D19">
            <v>0</v>
          </cell>
          <cell r="E19">
            <v>450</v>
          </cell>
          <cell r="F19">
            <v>178.48</v>
          </cell>
          <cell r="G19"/>
        </row>
        <row r="20">
          <cell r="A20">
            <v>81300520</v>
          </cell>
          <cell r="B20" t="str">
            <v>LEICESTER-DOUBLE MONK TOE BLACK</v>
          </cell>
          <cell r="C20">
            <v>6</v>
          </cell>
          <cell r="D20">
            <v>0</v>
          </cell>
          <cell r="E20">
            <v>660</v>
          </cell>
          <cell r="F20">
            <v>214</v>
          </cell>
          <cell r="G20"/>
        </row>
        <row r="21">
          <cell r="A21">
            <v>98302301</v>
          </cell>
          <cell r="B21" t="str">
            <v>CONWAY-LOCK CLOSURE SHOUL OFF WHITE</v>
          </cell>
          <cell r="C21">
            <v>20</v>
          </cell>
          <cell r="D21">
            <v>0</v>
          </cell>
          <cell r="E21">
            <v>1900</v>
          </cell>
          <cell r="F21">
            <v>859.71</v>
          </cell>
          <cell r="G21" t="str">
            <v>Going to Charity</v>
          </cell>
        </row>
        <row r="22">
          <cell r="A22">
            <v>98302362</v>
          </cell>
          <cell r="B22" t="str">
            <v>CONWAY-LOCK CLOSURE SHOUL GRAPE</v>
          </cell>
          <cell r="C22">
            <v>14</v>
          </cell>
          <cell r="D22">
            <v>0</v>
          </cell>
          <cell r="E22">
            <v>1260</v>
          </cell>
          <cell r="F22">
            <v>601.25</v>
          </cell>
          <cell r="G22" t="str">
            <v>Going to Charity</v>
          </cell>
        </row>
        <row r="23">
          <cell r="A23">
            <v>98302366</v>
          </cell>
          <cell r="B23" t="str">
            <v>CONWAY-LOCK CLOSURE SHOUL ROSEWOOD</v>
          </cell>
          <cell r="C23">
            <v>18</v>
          </cell>
          <cell r="D23">
            <v>0</v>
          </cell>
          <cell r="E23">
            <v>1530</v>
          </cell>
          <cell r="F23">
            <v>773.45</v>
          </cell>
          <cell r="G23" t="str">
            <v>Going to Charity</v>
          </cell>
        </row>
        <row r="24">
          <cell r="A24">
            <v>98302620</v>
          </cell>
          <cell r="B24" t="str">
            <v>MARLEY-TOTE BAG BLACK</v>
          </cell>
          <cell r="C24">
            <v>18</v>
          </cell>
          <cell r="D24">
            <v>0</v>
          </cell>
          <cell r="E24">
            <v>1530</v>
          </cell>
          <cell r="F24">
            <v>1068.9100000000001</v>
          </cell>
          <cell r="G24" t="str">
            <v>Going to Charity</v>
          </cell>
        </row>
      </sheetData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sign Front Sheet "/>
      <sheetName val="Design Detail"/>
      <sheetName val="Internals "/>
      <sheetName val="Stitching Details (shirts only)"/>
      <sheetName val="BOM - Colour XX  "/>
      <sheetName val="Proto Spec"/>
      <sheetName val="Proto Comments"/>
      <sheetName val=" PP1 Spec"/>
      <sheetName val="PP1 Comments "/>
      <sheetName val="PP2 Spec"/>
      <sheetName val="PP2 Comments "/>
      <sheetName val="GOLD SEAL (in bulk) Spec"/>
      <sheetName val="GOLD SEAL(in bulk) comments "/>
      <sheetName val="GRADED SPEC"/>
      <sheetName val="Pre-shipment Spec"/>
      <sheetName val="Pre shipment Comments"/>
      <sheetName val="AQL (Warehouse) "/>
    </sheetNames>
    <sheetDataSet>
      <sheetData sheetId="0">
        <row r="3">
          <cell r="B3" t="str">
            <v>SS25</v>
          </cell>
          <cell r="J3" t="str">
            <v>TAHSIN</v>
          </cell>
        </row>
        <row r="5">
          <cell r="F5" t="str">
            <v>TBC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M MCLAREN LABELLING"/>
      <sheetName val="Design Front Sheet "/>
      <sheetName val="Design Detail"/>
      <sheetName val="Internals "/>
      <sheetName val="Stitching Details (shirts only)"/>
      <sheetName val="Design Spec"/>
      <sheetName val="BOM - Colour XX"/>
      <sheetName val="Proto Spec"/>
      <sheetName val="Proto Comments"/>
      <sheetName val="PP1 Spec"/>
      <sheetName val="PP1 Comments "/>
      <sheetName val="PP2 Spec"/>
      <sheetName val="PP2 Comments "/>
      <sheetName val="GOLD SEAL (in bulk) Spec"/>
      <sheetName val="GOLD SEAL(in bulk) comments "/>
      <sheetName val="GRADED SPEC"/>
      <sheetName val="Pre-shipment Spec"/>
      <sheetName val="Pre shipment Comments"/>
      <sheetName val="AQL (Warehouse) "/>
      <sheetName val="CARE LABE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H7">
            <v>76</v>
          </cell>
        </row>
        <row r="8">
          <cell r="H8">
            <v>76</v>
          </cell>
        </row>
        <row r="9">
          <cell r="H9">
            <v>59</v>
          </cell>
        </row>
        <row r="10">
          <cell r="H10">
            <v>47</v>
          </cell>
        </row>
        <row r="11">
          <cell r="H11">
            <v>58</v>
          </cell>
        </row>
        <row r="12">
          <cell r="H12">
            <v>58</v>
          </cell>
        </row>
        <row r="13">
          <cell r="H13">
            <v>2</v>
          </cell>
        </row>
        <row r="14">
          <cell r="H14">
            <v>52.5</v>
          </cell>
        </row>
        <row r="15">
          <cell r="H15">
            <v>7.5</v>
          </cell>
        </row>
        <row r="16">
          <cell r="H16">
            <v>46.5</v>
          </cell>
        </row>
        <row r="17">
          <cell r="H17">
            <v>48</v>
          </cell>
        </row>
        <row r="18">
          <cell r="H18">
            <v>19</v>
          </cell>
        </row>
        <row r="19">
          <cell r="H19">
            <v>10.5</v>
          </cell>
        </row>
        <row r="20">
          <cell r="H20">
            <v>2.2000000000000002</v>
          </cell>
        </row>
        <row r="21">
          <cell r="H21">
            <v>2</v>
          </cell>
        </row>
        <row r="22">
          <cell r="H22">
            <v>26</v>
          </cell>
        </row>
        <row r="25">
          <cell r="H25">
            <v>63</v>
          </cell>
        </row>
        <row r="28">
          <cell r="H28">
            <v>23.5</v>
          </cell>
        </row>
        <row r="29">
          <cell r="H29">
            <v>18.5</v>
          </cell>
        </row>
        <row r="30">
          <cell r="H30">
            <v>13</v>
          </cell>
        </row>
        <row r="31">
          <cell r="H31">
            <v>2</v>
          </cell>
        </row>
        <row r="67">
          <cell r="H67">
            <v>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4C26-D2BF-4013-ACA5-953B5C48FAF8}">
  <sheetPr>
    <tabColor rgb="FF00B050"/>
  </sheetPr>
  <dimension ref="A1:L79"/>
  <sheetViews>
    <sheetView view="pageBreakPreview" zoomScaleNormal="100" zoomScaleSheetLayoutView="100" workbookViewId="0">
      <selection activeCell="D49" sqref="D49"/>
    </sheetView>
  </sheetViews>
  <sheetFormatPr defaultColWidth="6" defaultRowHeight="12.75" customHeight="1" x14ac:dyDescent="0.25"/>
  <cols>
    <col min="1" max="3" width="12" style="1" customWidth="1"/>
    <col min="4" max="4" width="12.7265625" style="1" customWidth="1"/>
    <col min="5" max="8" width="12" style="1" customWidth="1"/>
    <col min="9" max="9" width="8.1796875" style="1" customWidth="1"/>
    <col min="10" max="10" width="6.6328125" style="1" customWidth="1"/>
    <col min="11" max="16384" width="6" style="1"/>
  </cols>
  <sheetData>
    <row r="1" spans="1:8" ht="12.75" customHeight="1" x14ac:dyDescent="0.35">
      <c r="A1" s="27" t="s">
        <v>41</v>
      </c>
      <c r="B1" s="84" t="s">
        <v>124</v>
      </c>
      <c r="C1" s="84"/>
      <c r="D1" s="27" t="s">
        <v>14</v>
      </c>
      <c r="E1" s="54" t="s">
        <v>127</v>
      </c>
      <c r="F1" s="27" t="s">
        <v>13</v>
      </c>
      <c r="G1" s="56" t="s">
        <v>144</v>
      </c>
      <c r="H1" s="30"/>
    </row>
    <row r="2" spans="1:8" ht="12.75" customHeight="1" x14ac:dyDescent="0.35">
      <c r="A2" s="28" t="s">
        <v>39</v>
      </c>
      <c r="B2" s="84"/>
      <c r="C2" s="84"/>
      <c r="D2" s="28" t="s">
        <v>11</v>
      </c>
      <c r="E2" s="54" t="s">
        <v>128</v>
      </c>
      <c r="F2" s="28" t="s">
        <v>42</v>
      </c>
      <c r="G2" s="56"/>
      <c r="H2" s="30"/>
    </row>
    <row r="3" spans="1:8" ht="12.75" customHeight="1" x14ac:dyDescent="0.35">
      <c r="A3" s="29" t="s">
        <v>40</v>
      </c>
      <c r="B3" s="84"/>
      <c r="C3" s="84"/>
      <c r="D3" s="29" t="s">
        <v>12</v>
      </c>
      <c r="E3" s="54"/>
      <c r="F3" s="29" t="s">
        <v>43</v>
      </c>
      <c r="G3" s="55"/>
      <c r="H3" s="30"/>
    </row>
    <row r="4" spans="1:8" ht="12.75" customHeight="1" x14ac:dyDescent="0.25">
      <c r="A4" s="85"/>
      <c r="B4" s="86"/>
      <c r="C4" s="86"/>
      <c r="D4" s="86"/>
      <c r="E4" s="87"/>
      <c r="F4" s="87"/>
      <c r="G4" s="87"/>
      <c r="H4" s="88"/>
    </row>
    <row r="5" spans="1:8" ht="16" customHeight="1" x14ac:dyDescent="0.25">
      <c r="A5" s="83" t="s">
        <v>145</v>
      </c>
      <c r="B5" s="83"/>
      <c r="C5" s="83"/>
      <c r="D5" s="83"/>
      <c r="E5" s="83" t="s">
        <v>146</v>
      </c>
      <c r="F5" s="83"/>
      <c r="G5" s="83"/>
      <c r="H5" s="83"/>
    </row>
    <row r="6" spans="1:8" ht="14" customHeight="1" x14ac:dyDescent="0.25">
      <c r="A6" s="72" t="s">
        <v>147</v>
      </c>
      <c r="B6" s="73"/>
      <c r="C6" s="73"/>
      <c r="D6" s="74"/>
      <c r="E6" s="72" t="s">
        <v>148</v>
      </c>
      <c r="F6" s="73"/>
      <c r="G6" s="73"/>
      <c r="H6" s="74"/>
    </row>
    <row r="7" spans="1:8" ht="21" customHeight="1" x14ac:dyDescent="0.25">
      <c r="A7" s="70" t="s">
        <v>149</v>
      </c>
      <c r="B7" s="70"/>
      <c r="C7" s="70" t="s">
        <v>150</v>
      </c>
      <c r="D7" s="70"/>
      <c r="E7" s="70" t="s">
        <v>149</v>
      </c>
      <c r="F7" s="70"/>
      <c r="G7" s="70"/>
      <c r="H7" s="70"/>
    </row>
    <row r="8" spans="1:8" ht="22.5" customHeight="1" x14ac:dyDescent="0.25">
      <c r="A8" s="68"/>
      <c r="B8" s="35"/>
      <c r="C8" s="35"/>
      <c r="D8" s="69"/>
      <c r="E8" s="68"/>
      <c r="F8" s="35"/>
      <c r="G8" s="35"/>
      <c r="H8" s="69"/>
    </row>
    <row r="9" spans="1:8" ht="22.5" customHeight="1" x14ac:dyDescent="0.25">
      <c r="A9" s="68"/>
      <c r="B9" s="35"/>
      <c r="C9" s="35"/>
      <c r="D9" s="69"/>
      <c r="E9" s="68"/>
      <c r="F9" s="35"/>
      <c r="G9" s="35"/>
      <c r="H9" s="69"/>
    </row>
    <row r="10" spans="1:8" ht="22.5" customHeight="1" x14ac:dyDescent="0.25">
      <c r="A10" s="68"/>
      <c r="B10" s="35"/>
      <c r="C10" s="35"/>
      <c r="D10" s="69"/>
      <c r="E10" s="68"/>
      <c r="F10" s="35"/>
      <c r="G10" s="35"/>
      <c r="H10" s="69"/>
    </row>
    <row r="11" spans="1:8" ht="22.5" customHeight="1" x14ac:dyDescent="0.25">
      <c r="A11" s="68"/>
      <c r="B11" s="35"/>
      <c r="C11" s="35"/>
      <c r="D11" s="69"/>
      <c r="E11" s="68"/>
      <c r="F11" s="35"/>
      <c r="G11" s="35"/>
      <c r="H11" s="69"/>
    </row>
    <row r="12" spans="1:8" ht="22.5" customHeight="1" x14ac:dyDescent="0.25">
      <c r="A12" s="70" t="s">
        <v>151</v>
      </c>
      <c r="B12" s="70"/>
      <c r="C12" s="70" t="s">
        <v>152</v>
      </c>
      <c r="D12" s="70"/>
      <c r="E12" s="70" t="s">
        <v>151</v>
      </c>
      <c r="F12" s="70"/>
      <c r="G12" s="70" t="s">
        <v>153</v>
      </c>
      <c r="H12" s="70"/>
    </row>
    <row r="13" spans="1:8" ht="22.5" customHeight="1" x14ac:dyDescent="0.25">
      <c r="A13" s="68"/>
      <c r="B13" s="35"/>
      <c r="C13" s="35"/>
      <c r="D13" s="69"/>
      <c r="E13" s="68"/>
      <c r="F13" s="35"/>
      <c r="G13" s="35"/>
      <c r="H13" s="69"/>
    </row>
    <row r="14" spans="1:8" ht="22.5" customHeight="1" x14ac:dyDescent="0.25">
      <c r="A14" s="68"/>
      <c r="B14" s="35"/>
      <c r="C14" s="35"/>
      <c r="D14" s="69"/>
      <c r="E14" s="68"/>
      <c r="F14" s="35"/>
      <c r="G14" s="35"/>
      <c r="H14" s="69"/>
    </row>
    <row r="15" spans="1:8" ht="22.5" customHeight="1" x14ac:dyDescent="0.25">
      <c r="A15" s="68"/>
      <c r="B15" s="35"/>
      <c r="C15" s="35"/>
      <c r="D15" s="69"/>
      <c r="E15" s="68"/>
      <c r="F15" s="35"/>
      <c r="G15" s="35"/>
      <c r="H15" s="69"/>
    </row>
    <row r="16" spans="1:8" ht="22.5" customHeight="1" x14ac:dyDescent="0.25">
      <c r="A16" s="68"/>
      <c r="B16" s="35"/>
      <c r="C16" s="35"/>
      <c r="D16" s="69"/>
      <c r="E16" s="68"/>
      <c r="F16" s="35"/>
      <c r="G16" s="35"/>
      <c r="H16" s="69"/>
    </row>
    <row r="17" spans="1:12" ht="27.5" customHeight="1" x14ac:dyDescent="0.25">
      <c r="A17" s="70" t="s">
        <v>154</v>
      </c>
      <c r="B17" s="70"/>
      <c r="C17" s="71" t="s">
        <v>155</v>
      </c>
      <c r="D17" s="71"/>
      <c r="E17" s="70" t="s">
        <v>156</v>
      </c>
      <c r="F17" s="70"/>
      <c r="G17" s="70"/>
      <c r="H17" s="70"/>
    </row>
    <row r="18" spans="1:12" ht="22.5" customHeight="1" x14ac:dyDescent="0.25">
      <c r="A18" s="68"/>
      <c r="B18" s="35"/>
      <c r="C18" s="35"/>
      <c r="D18" s="69"/>
      <c r="E18" s="68"/>
      <c r="F18" s="35"/>
      <c r="G18" s="35"/>
      <c r="H18" s="69"/>
    </row>
    <row r="19" spans="1:12" ht="22.5" customHeight="1" x14ac:dyDescent="0.25">
      <c r="A19" s="68"/>
      <c r="B19" s="35"/>
      <c r="C19" s="35"/>
      <c r="D19" s="69"/>
      <c r="E19" s="68"/>
      <c r="F19" s="35"/>
      <c r="G19" s="35"/>
      <c r="H19" s="69"/>
    </row>
    <row r="20" spans="1:12" ht="22.5" customHeight="1" x14ac:dyDescent="0.25">
      <c r="A20" s="68"/>
      <c r="B20" s="35"/>
      <c r="C20" s="35"/>
      <c r="D20" s="69"/>
      <c r="E20" s="68"/>
      <c r="F20" s="35"/>
      <c r="G20" s="35"/>
      <c r="H20" s="69"/>
    </row>
    <row r="21" spans="1:12" ht="22.5" customHeight="1" x14ac:dyDescent="0.25">
      <c r="A21" s="68"/>
      <c r="B21" s="35"/>
      <c r="C21" s="35"/>
      <c r="D21" s="69"/>
      <c r="E21" s="68"/>
      <c r="F21" s="35"/>
      <c r="G21" s="35"/>
      <c r="H21" s="69"/>
    </row>
    <row r="22" spans="1:12" ht="22.5" customHeight="1" x14ac:dyDescent="0.25">
      <c r="A22" s="68"/>
      <c r="B22" s="35"/>
      <c r="C22" s="35"/>
      <c r="D22" s="69"/>
      <c r="E22" s="68"/>
      <c r="F22" s="35"/>
      <c r="G22" s="35"/>
      <c r="H22" s="69"/>
    </row>
    <row r="23" spans="1:12" ht="22.5" customHeight="1" x14ac:dyDescent="0.25">
      <c r="A23" s="68"/>
      <c r="B23" s="35"/>
      <c r="C23" s="35"/>
      <c r="D23" s="69"/>
      <c r="E23" s="68"/>
      <c r="F23" s="35"/>
      <c r="G23" s="35"/>
      <c r="H23" s="69"/>
    </row>
    <row r="24" spans="1:12" ht="22.5" customHeight="1" x14ac:dyDescent="0.25">
      <c r="A24" s="68"/>
      <c r="B24" s="35"/>
      <c r="C24" s="35"/>
      <c r="D24" s="69"/>
      <c r="E24" s="68"/>
      <c r="F24" s="35"/>
      <c r="G24" s="35"/>
      <c r="H24" s="69"/>
    </row>
    <row r="25" spans="1:12" ht="22.5" customHeight="1" x14ac:dyDescent="0.25">
      <c r="A25" s="68"/>
      <c r="B25" s="35"/>
      <c r="C25" s="35"/>
      <c r="D25" s="69"/>
      <c r="E25" s="68"/>
      <c r="F25" s="35"/>
      <c r="G25" s="35"/>
      <c r="H25" s="69"/>
    </row>
    <row r="26" spans="1:12" ht="22.5" customHeight="1" x14ac:dyDescent="0.25">
      <c r="A26" s="68"/>
      <c r="B26" s="35"/>
      <c r="C26" s="35"/>
      <c r="D26" s="69"/>
      <c r="E26" s="68"/>
      <c r="F26" s="35"/>
      <c r="G26" s="35"/>
      <c r="H26" s="69"/>
    </row>
    <row r="27" spans="1:12" ht="22.5" customHeight="1" x14ac:dyDescent="0.25">
      <c r="A27" s="68"/>
      <c r="B27" s="35"/>
      <c r="C27" s="35"/>
      <c r="D27" s="69"/>
      <c r="E27" s="68"/>
      <c r="F27" s="35"/>
      <c r="G27" s="35"/>
      <c r="H27" s="69"/>
    </row>
    <row r="28" spans="1:12" ht="58.5" customHeight="1" x14ac:dyDescent="0.25">
      <c r="A28" s="68"/>
      <c r="B28" s="35"/>
      <c r="C28" s="35"/>
      <c r="D28" s="69"/>
      <c r="E28" s="68"/>
      <c r="F28" s="35"/>
      <c r="G28" s="35"/>
      <c r="H28" s="69"/>
    </row>
    <row r="29" spans="1:12" ht="22.5" customHeight="1" x14ac:dyDescent="0.25">
      <c r="A29" s="70" t="s">
        <v>157</v>
      </c>
      <c r="B29" s="70"/>
      <c r="C29" s="70" t="s">
        <v>158</v>
      </c>
      <c r="D29" s="70"/>
      <c r="E29" s="70" t="s">
        <v>159</v>
      </c>
      <c r="F29" s="70"/>
      <c r="G29" s="70"/>
      <c r="H29" s="70"/>
      <c r="L29" s="1" t="s">
        <v>160</v>
      </c>
    </row>
    <row r="30" spans="1:12" ht="22.5" customHeight="1" x14ac:dyDescent="0.25">
      <c r="A30" s="68"/>
      <c r="B30" s="35"/>
      <c r="C30" s="35"/>
      <c r="D30" s="69"/>
      <c r="E30" s="68"/>
      <c r="F30" s="35"/>
      <c r="G30" s="35"/>
      <c r="H30" s="69"/>
    </row>
    <row r="31" spans="1:12" ht="22.5" customHeight="1" x14ac:dyDescent="0.25">
      <c r="A31" s="68"/>
      <c r="B31" s="35"/>
      <c r="C31" s="35"/>
      <c r="D31" s="69"/>
      <c r="E31" s="68"/>
      <c r="F31" s="35"/>
      <c r="G31" s="35"/>
      <c r="H31" s="69"/>
    </row>
    <row r="32" spans="1:12" ht="22.5" customHeight="1" x14ac:dyDescent="0.25">
      <c r="A32" s="68"/>
      <c r="B32" s="35"/>
      <c r="C32" s="35"/>
      <c r="D32" s="69"/>
      <c r="E32" s="68"/>
      <c r="F32" s="35"/>
      <c r="G32" s="35"/>
      <c r="H32" s="69"/>
    </row>
    <row r="33" spans="1:8" ht="22.5" customHeight="1" x14ac:dyDescent="0.25">
      <c r="A33" s="68"/>
      <c r="B33" s="35"/>
      <c r="C33" s="35"/>
      <c r="D33" s="69"/>
      <c r="E33" s="68"/>
      <c r="F33" s="35"/>
      <c r="G33" s="35"/>
      <c r="H33" s="69"/>
    </row>
    <row r="34" spans="1:8" ht="22.5" customHeight="1" x14ac:dyDescent="0.25">
      <c r="A34" s="75" t="s">
        <v>161</v>
      </c>
      <c r="B34" s="76"/>
      <c r="C34" s="70" t="s">
        <v>162</v>
      </c>
      <c r="D34" s="70"/>
      <c r="E34" s="75" t="s">
        <v>163</v>
      </c>
      <c r="F34" s="76"/>
      <c r="G34" s="70"/>
      <c r="H34" s="70"/>
    </row>
    <row r="35" spans="1:8" ht="22.5" customHeight="1" x14ac:dyDescent="0.25">
      <c r="A35" s="68"/>
      <c r="B35" s="35"/>
      <c r="C35" s="35"/>
      <c r="D35" s="69"/>
      <c r="E35" s="68"/>
      <c r="F35" s="35"/>
      <c r="G35" s="35"/>
      <c r="H35" s="69"/>
    </row>
    <row r="36" spans="1:8" ht="22.5" customHeight="1" x14ac:dyDescent="0.25">
      <c r="A36" s="68"/>
      <c r="B36" s="35"/>
      <c r="C36" s="35"/>
      <c r="D36" s="69"/>
      <c r="E36" s="68"/>
      <c r="F36" s="35"/>
      <c r="G36" s="35"/>
      <c r="H36" s="69"/>
    </row>
    <row r="37" spans="1:8" ht="22.5" customHeight="1" x14ac:dyDescent="0.25">
      <c r="A37" s="68"/>
      <c r="B37" s="35"/>
      <c r="C37" s="35"/>
      <c r="D37" s="69"/>
      <c r="E37" s="68"/>
      <c r="F37" s="35"/>
      <c r="G37" s="35"/>
      <c r="H37" s="69"/>
    </row>
    <row r="38" spans="1:8" ht="47.5" customHeight="1" x14ac:dyDescent="0.25">
      <c r="A38" s="68"/>
      <c r="B38" s="35"/>
      <c r="C38" s="35"/>
      <c r="D38" s="69"/>
      <c r="E38" s="68"/>
      <c r="F38" s="35"/>
      <c r="G38" s="35"/>
      <c r="H38" s="69"/>
    </row>
    <row r="39" spans="1:8" ht="22.5" customHeight="1" x14ac:dyDescent="0.25">
      <c r="A39" s="75" t="s">
        <v>164</v>
      </c>
      <c r="B39" s="76"/>
      <c r="C39" s="70" t="s">
        <v>165</v>
      </c>
      <c r="D39" s="70"/>
      <c r="E39" s="75" t="s">
        <v>166</v>
      </c>
      <c r="F39" s="76"/>
      <c r="G39" s="70" t="s">
        <v>167</v>
      </c>
      <c r="H39" s="70"/>
    </row>
    <row r="40" spans="1:8" ht="22.5" customHeight="1" x14ac:dyDescent="0.25">
      <c r="A40" s="77"/>
      <c r="B40" s="78"/>
      <c r="C40" s="78"/>
      <c r="D40" s="79"/>
      <c r="E40" s="77"/>
      <c r="F40" s="78"/>
      <c r="G40" s="78"/>
      <c r="H40" s="79"/>
    </row>
    <row r="41" spans="1:8" ht="22.5" customHeight="1" x14ac:dyDescent="0.25">
      <c r="A41" s="80"/>
      <c r="B41" s="81"/>
      <c r="C41" s="81"/>
      <c r="D41" s="82"/>
      <c r="E41" s="80"/>
      <c r="F41" s="81"/>
      <c r="G41" s="81"/>
      <c r="H41" s="82"/>
    </row>
    <row r="42" spans="1:8" ht="22.5" customHeight="1" x14ac:dyDescent="0.25">
      <c r="A42" s="80"/>
      <c r="B42" s="81"/>
      <c r="C42" s="81"/>
      <c r="D42" s="82"/>
      <c r="E42" s="80"/>
      <c r="F42" s="81"/>
      <c r="G42" s="81"/>
      <c r="H42" s="82"/>
    </row>
    <row r="43" spans="1:8" ht="22.5" customHeight="1" x14ac:dyDescent="0.25">
      <c r="A43" s="80"/>
      <c r="B43" s="81"/>
      <c r="C43" s="81"/>
      <c r="D43" s="82"/>
      <c r="E43" s="80"/>
      <c r="F43" s="81"/>
      <c r="G43" s="81"/>
      <c r="H43" s="82"/>
    </row>
    <row r="44" spans="1:8" ht="22.5" customHeight="1" x14ac:dyDescent="0.25">
      <c r="A44" s="80"/>
      <c r="B44" s="81"/>
      <c r="C44" s="81"/>
      <c r="D44" s="82"/>
      <c r="E44" s="80"/>
      <c r="F44" s="81"/>
      <c r="G44" s="81"/>
      <c r="H44" s="82"/>
    </row>
    <row r="45" spans="1:8" ht="22.5" customHeight="1" x14ac:dyDescent="0.25">
      <c r="A45" s="80"/>
      <c r="B45" s="81"/>
      <c r="C45" s="81"/>
      <c r="D45" s="82"/>
      <c r="E45" s="80"/>
      <c r="F45" s="81"/>
      <c r="G45" s="81"/>
      <c r="H45" s="82"/>
    </row>
    <row r="46" spans="1:8" ht="22.5" customHeight="1" x14ac:dyDescent="0.25">
      <c r="A46" s="72" t="s">
        <v>168</v>
      </c>
      <c r="B46" s="73"/>
      <c r="C46" s="73"/>
      <c r="D46" s="74"/>
      <c r="E46" s="72" t="s">
        <v>168</v>
      </c>
      <c r="F46" s="73"/>
      <c r="G46" s="73"/>
      <c r="H46" s="74"/>
    </row>
    <row r="47" spans="1:8" ht="22.5" customHeight="1" x14ac:dyDescent="0.25">
      <c r="A47" s="70" t="s">
        <v>169</v>
      </c>
      <c r="B47" s="70"/>
      <c r="C47" s="70" t="s">
        <v>177</v>
      </c>
      <c r="D47" s="70"/>
      <c r="E47" s="70" t="s">
        <v>169</v>
      </c>
      <c r="F47" s="70"/>
      <c r="G47" s="71"/>
      <c r="H47" s="71"/>
    </row>
    <row r="48" spans="1:8" ht="37" customHeight="1" x14ac:dyDescent="0.35">
      <c r="A48" s="68"/>
      <c r="B48"/>
      <c r="C48" s="35"/>
      <c r="D48" s="69"/>
      <c r="E48" s="68"/>
      <c r="F48" s="35"/>
      <c r="G48" s="35"/>
      <c r="H48" s="69"/>
    </row>
    <row r="49" spans="1:8" ht="37" customHeight="1" x14ac:dyDescent="0.35">
      <c r="A49"/>
      <c r="B49" s="35"/>
      <c r="C49" s="35"/>
      <c r="D49" s="69"/>
      <c r="E49" s="68"/>
      <c r="F49" s="35"/>
      <c r="G49" s="35"/>
      <c r="H49" s="69"/>
    </row>
    <row r="50" spans="1:8" ht="37" customHeight="1" x14ac:dyDescent="0.25">
      <c r="A50" s="68"/>
      <c r="B50" s="35"/>
      <c r="C50" s="35"/>
      <c r="D50" s="69"/>
      <c r="E50" s="68"/>
      <c r="F50" s="35"/>
      <c r="G50" s="35"/>
      <c r="H50" s="69"/>
    </row>
    <row r="51" spans="1:8" ht="37" customHeight="1" x14ac:dyDescent="0.25">
      <c r="A51" s="68"/>
      <c r="B51" s="35"/>
      <c r="C51" s="35"/>
      <c r="D51" s="69"/>
      <c r="E51" s="68"/>
      <c r="F51" s="35"/>
      <c r="G51" s="35"/>
      <c r="H51" s="69"/>
    </row>
    <row r="52" spans="1:8" ht="37" customHeight="1" x14ac:dyDescent="0.25">
      <c r="A52" s="68"/>
      <c r="B52" s="35"/>
      <c r="C52" s="35"/>
      <c r="D52" s="69"/>
      <c r="E52" s="68"/>
      <c r="F52" s="35"/>
      <c r="G52" s="35"/>
      <c r="H52" s="69"/>
    </row>
    <row r="53" spans="1:8" ht="22.5" customHeight="1" x14ac:dyDescent="0.25">
      <c r="A53" s="70" t="s">
        <v>170</v>
      </c>
      <c r="B53" s="70"/>
      <c r="C53" s="71" t="s">
        <v>171</v>
      </c>
      <c r="D53" s="71"/>
      <c r="E53" s="70" t="s">
        <v>170</v>
      </c>
      <c r="F53" s="70"/>
      <c r="G53" s="70"/>
      <c r="H53" s="70"/>
    </row>
    <row r="54" spans="1:8" ht="22.5" customHeight="1" x14ac:dyDescent="0.25">
      <c r="A54" s="68"/>
      <c r="B54" s="35"/>
      <c r="C54" s="35"/>
      <c r="D54" s="69"/>
      <c r="E54" s="68"/>
      <c r="F54" s="35"/>
      <c r="G54" s="35"/>
      <c r="H54" s="69"/>
    </row>
    <row r="55" spans="1:8" ht="22.5" customHeight="1" x14ac:dyDescent="0.25">
      <c r="A55" s="68"/>
      <c r="B55" s="35"/>
      <c r="C55" s="35"/>
      <c r="D55" s="69"/>
      <c r="E55" s="68"/>
      <c r="F55" s="35"/>
      <c r="G55" s="35"/>
      <c r="H55" s="69"/>
    </row>
    <row r="56" spans="1:8" ht="22.5" customHeight="1" x14ac:dyDescent="0.25">
      <c r="A56" s="68"/>
      <c r="B56" s="35"/>
      <c r="C56" s="35"/>
      <c r="D56" s="69"/>
      <c r="E56" s="68"/>
      <c r="F56" s="35"/>
      <c r="G56" s="35"/>
      <c r="H56" s="69"/>
    </row>
    <row r="57" spans="1:8" ht="22.5" customHeight="1" x14ac:dyDescent="0.25">
      <c r="A57" s="68"/>
      <c r="B57" s="35"/>
      <c r="C57" s="35"/>
      <c r="D57" s="69"/>
      <c r="E57" s="68"/>
      <c r="F57" s="35"/>
      <c r="G57" s="35"/>
      <c r="H57" s="69"/>
    </row>
    <row r="58" spans="1:8" ht="22.5" customHeight="1" x14ac:dyDescent="0.25">
      <c r="A58" s="68"/>
      <c r="B58" s="35"/>
      <c r="C58" s="35"/>
      <c r="D58" s="69"/>
      <c r="E58" s="68"/>
      <c r="F58" s="35"/>
      <c r="G58" s="35"/>
      <c r="H58" s="69"/>
    </row>
    <row r="59" spans="1:8" ht="22.5" customHeight="1" x14ac:dyDescent="0.25">
      <c r="A59" s="72" t="s">
        <v>172</v>
      </c>
      <c r="B59" s="73"/>
      <c r="C59" s="73"/>
      <c r="D59" s="74"/>
      <c r="E59" s="72" t="s">
        <v>172</v>
      </c>
      <c r="F59" s="73"/>
      <c r="G59" s="73"/>
      <c r="H59" s="74"/>
    </row>
    <row r="60" spans="1:8" ht="22.5" customHeight="1" x14ac:dyDescent="0.25">
      <c r="A60" s="70" t="s">
        <v>173</v>
      </c>
      <c r="B60" s="70"/>
      <c r="C60" s="70"/>
      <c r="D60" s="70"/>
      <c r="E60" s="70" t="s">
        <v>174</v>
      </c>
      <c r="F60" s="70"/>
      <c r="G60" s="70"/>
      <c r="H60" s="70"/>
    </row>
    <row r="61" spans="1:8" ht="22.5" customHeight="1" x14ac:dyDescent="0.25">
      <c r="A61" s="68"/>
      <c r="B61" s="35"/>
      <c r="C61" s="35"/>
      <c r="D61" s="69"/>
      <c r="E61" s="68"/>
      <c r="F61" s="35"/>
      <c r="G61" s="35"/>
      <c r="H61" s="69"/>
    </row>
    <row r="62" spans="1:8" ht="22.5" customHeight="1" x14ac:dyDescent="0.25">
      <c r="A62" s="68"/>
      <c r="B62" s="35"/>
      <c r="C62" s="35"/>
      <c r="D62" s="69"/>
      <c r="E62" s="68"/>
      <c r="F62" s="35"/>
      <c r="G62" s="35"/>
      <c r="H62" s="69"/>
    </row>
    <row r="63" spans="1:8" ht="22.5" customHeight="1" x14ac:dyDescent="0.25">
      <c r="A63" s="68"/>
      <c r="B63" s="35"/>
      <c r="C63" s="35"/>
      <c r="D63" s="69"/>
      <c r="E63" s="68"/>
      <c r="F63" s="35"/>
      <c r="G63" s="35"/>
      <c r="H63" s="69"/>
    </row>
    <row r="64" spans="1:8" ht="22.5" customHeight="1" x14ac:dyDescent="0.25">
      <c r="A64" s="68"/>
      <c r="B64" s="35"/>
      <c r="C64" s="35"/>
      <c r="D64" s="69"/>
      <c r="E64" s="68"/>
      <c r="F64" s="35"/>
      <c r="G64" s="35"/>
      <c r="H64" s="69"/>
    </row>
    <row r="65" spans="1:8" ht="22.5" customHeight="1" x14ac:dyDescent="0.25">
      <c r="A65" s="68"/>
      <c r="B65" s="35"/>
      <c r="C65" s="35"/>
      <c r="D65" s="69"/>
      <c r="E65" s="68"/>
      <c r="F65" s="35"/>
      <c r="G65" s="35"/>
      <c r="H65" s="69"/>
    </row>
    <row r="66" spans="1:8" ht="22.5" customHeight="1" x14ac:dyDescent="0.25">
      <c r="A66" s="70" t="s">
        <v>175</v>
      </c>
      <c r="B66" s="70"/>
      <c r="C66" s="70"/>
      <c r="D66" s="70"/>
      <c r="E66" s="70" t="s">
        <v>176</v>
      </c>
      <c r="F66" s="70"/>
      <c r="G66" s="70"/>
      <c r="H66" s="70"/>
    </row>
    <row r="67" spans="1:8" ht="22.5" customHeight="1" x14ac:dyDescent="0.25">
      <c r="A67" s="68"/>
      <c r="B67" s="35"/>
      <c r="C67" s="35"/>
      <c r="D67" s="69"/>
      <c r="E67" s="68"/>
      <c r="F67" s="35"/>
      <c r="G67" s="35"/>
      <c r="H67" s="69"/>
    </row>
    <row r="68" spans="1:8" ht="22.5" customHeight="1" x14ac:dyDescent="0.25">
      <c r="A68" s="68"/>
      <c r="B68" s="35"/>
      <c r="C68" s="35"/>
      <c r="D68" s="69"/>
      <c r="E68" s="68"/>
      <c r="F68" s="35"/>
      <c r="G68" s="35"/>
      <c r="H68" s="69"/>
    </row>
    <row r="69" spans="1:8" ht="22.5" customHeight="1" x14ac:dyDescent="0.25">
      <c r="A69" s="68"/>
      <c r="B69" s="35"/>
      <c r="C69" s="35"/>
      <c r="D69" s="69"/>
      <c r="E69" s="68"/>
      <c r="F69" s="35"/>
      <c r="G69" s="35"/>
      <c r="H69" s="69"/>
    </row>
    <row r="70" spans="1:8" ht="22.5" customHeight="1" x14ac:dyDescent="0.25">
      <c r="A70" s="68"/>
      <c r="B70" s="35"/>
      <c r="C70" s="35"/>
      <c r="D70" s="69"/>
      <c r="E70" s="68"/>
      <c r="F70" s="35"/>
      <c r="G70" s="35"/>
      <c r="H70" s="69"/>
    </row>
    <row r="71" spans="1:8" ht="22.5" customHeight="1" x14ac:dyDescent="0.25">
      <c r="A71" s="68"/>
      <c r="B71" s="35"/>
      <c r="C71" s="35"/>
      <c r="D71" s="69"/>
      <c r="E71" s="68"/>
      <c r="F71" s="35"/>
      <c r="G71" s="35"/>
      <c r="H71" s="69"/>
    </row>
    <row r="72" spans="1:8" ht="22.5" customHeight="1" x14ac:dyDescent="0.25">
      <c r="A72" s="68"/>
      <c r="B72" s="35"/>
      <c r="C72" s="35"/>
      <c r="D72" s="69"/>
      <c r="E72" s="68"/>
      <c r="F72" s="35"/>
      <c r="G72" s="35"/>
      <c r="H72" s="69"/>
    </row>
    <row r="73" spans="1:8" ht="22.5" customHeight="1" x14ac:dyDescent="0.25">
      <c r="A73" s="70" t="s">
        <v>175</v>
      </c>
      <c r="B73" s="70"/>
      <c r="C73" s="70"/>
      <c r="D73" s="70"/>
      <c r="E73" s="70" t="s">
        <v>176</v>
      </c>
      <c r="F73" s="70"/>
      <c r="G73" s="70"/>
      <c r="H73" s="70"/>
    </row>
    <row r="74" spans="1:8" ht="22.5" customHeight="1" x14ac:dyDescent="0.25">
      <c r="A74" s="68"/>
      <c r="B74" s="35"/>
      <c r="C74" s="35"/>
      <c r="D74" s="69"/>
      <c r="E74" s="68"/>
      <c r="F74" s="35"/>
      <c r="G74" s="35"/>
      <c r="H74" s="69"/>
    </row>
    <row r="75" spans="1:8" ht="22.5" customHeight="1" x14ac:dyDescent="0.25">
      <c r="A75" s="68"/>
      <c r="B75" s="35"/>
      <c r="C75" s="35"/>
      <c r="D75" s="69"/>
      <c r="E75" s="68"/>
      <c r="F75" s="35"/>
      <c r="G75" s="35"/>
      <c r="H75" s="69"/>
    </row>
    <row r="76" spans="1:8" ht="22.5" customHeight="1" x14ac:dyDescent="0.25">
      <c r="A76" s="68"/>
      <c r="B76" s="35"/>
      <c r="C76" s="35"/>
      <c r="D76" s="69"/>
      <c r="E76" s="68"/>
      <c r="F76" s="35"/>
      <c r="G76" s="35"/>
      <c r="H76" s="69"/>
    </row>
    <row r="77" spans="1:8" ht="22.5" customHeight="1" x14ac:dyDescent="0.25">
      <c r="A77" s="68"/>
      <c r="B77" s="35"/>
      <c r="C77" s="35"/>
      <c r="D77" s="69"/>
      <c r="E77" s="68"/>
      <c r="F77" s="35"/>
      <c r="G77" s="35"/>
      <c r="H77" s="69"/>
    </row>
    <row r="78" spans="1:8" ht="22.5" customHeight="1" x14ac:dyDescent="0.25">
      <c r="A78" s="68"/>
      <c r="B78" s="35"/>
      <c r="C78" s="35"/>
      <c r="D78" s="69"/>
      <c r="E78" s="68"/>
      <c r="F78" s="35"/>
      <c r="G78" s="35"/>
      <c r="H78" s="69"/>
    </row>
    <row r="79" spans="1:8" ht="22.5" customHeight="1" x14ac:dyDescent="0.25">
      <c r="A79" s="68"/>
      <c r="B79" s="35"/>
      <c r="C79" s="35"/>
      <c r="D79" s="69"/>
      <c r="E79" s="68"/>
      <c r="F79" s="35"/>
      <c r="G79" s="35"/>
      <c r="H79" s="69"/>
    </row>
  </sheetData>
  <mergeCells count="59">
    <mergeCell ref="A5:D5"/>
    <mergeCell ref="E5:H5"/>
    <mergeCell ref="B1:C1"/>
    <mergeCell ref="B2:C2"/>
    <mergeCell ref="B3:C3"/>
    <mergeCell ref="A4:D4"/>
    <mergeCell ref="E4:H4"/>
    <mergeCell ref="A6:D6"/>
    <mergeCell ref="E6:H6"/>
    <mergeCell ref="A7:B7"/>
    <mergeCell ref="C7:D7"/>
    <mergeCell ref="E7:F7"/>
    <mergeCell ref="G7:H7"/>
    <mergeCell ref="A12:B12"/>
    <mergeCell ref="C12:D12"/>
    <mergeCell ref="E12:F12"/>
    <mergeCell ref="G12:H12"/>
    <mergeCell ref="A17:B17"/>
    <mergeCell ref="C17:D17"/>
    <mergeCell ref="E17:F17"/>
    <mergeCell ref="G17:H17"/>
    <mergeCell ref="A29:B29"/>
    <mergeCell ref="C29:D29"/>
    <mergeCell ref="E29:F29"/>
    <mergeCell ref="G29:H29"/>
    <mergeCell ref="A34:B34"/>
    <mergeCell ref="C34:D34"/>
    <mergeCell ref="E34:F34"/>
    <mergeCell ref="G34:H34"/>
    <mergeCell ref="A39:B39"/>
    <mergeCell ref="C39:D39"/>
    <mergeCell ref="E39:F39"/>
    <mergeCell ref="G39:H39"/>
    <mergeCell ref="A40:D45"/>
    <mergeCell ref="E40:H45"/>
    <mergeCell ref="A46:D46"/>
    <mergeCell ref="E46:H46"/>
    <mergeCell ref="A47:B47"/>
    <mergeCell ref="C47:D47"/>
    <mergeCell ref="E47:F47"/>
    <mergeCell ref="G47:H47"/>
    <mergeCell ref="A53:B53"/>
    <mergeCell ref="C53:D53"/>
    <mergeCell ref="E53:F53"/>
    <mergeCell ref="G53:H53"/>
    <mergeCell ref="A59:D59"/>
    <mergeCell ref="E59:H59"/>
    <mergeCell ref="A73:B73"/>
    <mergeCell ref="C73:D73"/>
    <mergeCell ref="E73:F73"/>
    <mergeCell ref="G73:H73"/>
    <mergeCell ref="A60:B60"/>
    <mergeCell ref="C60:D60"/>
    <mergeCell ref="E60:F60"/>
    <mergeCell ref="G60:H60"/>
    <mergeCell ref="A66:B66"/>
    <mergeCell ref="C66:D66"/>
    <mergeCell ref="E66:F66"/>
    <mergeCell ref="G66:H66"/>
  </mergeCells>
  <conditionalFormatting sqref="G3">
    <cfRule type="containsText" dxfId="11" priority="1" operator="containsText" text=" ">
      <formula>NOT(ISERROR(SEARCH(" ",G3)))</formula>
    </cfRule>
  </conditionalFormatting>
  <pageMargins left="0.7" right="0.7" top="0.75" bottom="0.75" header="0.3" footer="0.3"/>
  <pageSetup scale="67" fitToHeight="2" orientation="portrait" r:id="rId1"/>
  <rowBreaks count="1" manualBreakCount="1">
    <brk id="45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C121"/>
  <sheetViews>
    <sheetView showZeros="0" view="pageBreakPreview" topLeftCell="A4" zoomScaleNormal="115" zoomScaleSheetLayoutView="100" workbookViewId="0">
      <selection activeCell="M25" sqref="M25:X25"/>
    </sheetView>
  </sheetViews>
  <sheetFormatPr defaultColWidth="6" defaultRowHeight="12.75" customHeight="1" x14ac:dyDescent="0.25"/>
  <cols>
    <col min="1" max="1" width="13.36328125" style="1" customWidth="1"/>
    <col min="2" max="4" width="7.54296875" style="1" customWidth="1"/>
    <col min="5" max="5" width="10.36328125" style="1" customWidth="1"/>
    <col min="6" max="8" width="7.36328125" style="1" customWidth="1"/>
    <col min="9" max="9" width="8.6328125" style="1" customWidth="1"/>
    <col min="10" max="12" width="5.6328125" style="1" customWidth="1"/>
    <col min="13" max="13" width="13.36328125" style="1" customWidth="1"/>
    <col min="14" max="16" width="7.54296875" style="1" customWidth="1"/>
    <col min="17" max="17" width="10.36328125" style="1" customWidth="1"/>
    <col min="18" max="20" width="7.36328125" style="1" customWidth="1"/>
    <col min="21" max="21" width="8.6328125" style="1" customWidth="1"/>
    <col min="22" max="24" width="5.6328125" style="1" customWidth="1"/>
    <col min="25" max="25" width="8.36328125" style="1" customWidth="1"/>
    <col min="26" max="26" width="6.6328125" style="1" customWidth="1"/>
    <col min="27" max="16384" width="6" style="1"/>
  </cols>
  <sheetData>
    <row r="1" spans="1:29" ht="12.75" customHeight="1" x14ac:dyDescent="0.35">
      <c r="A1" s="27" t="s">
        <v>41</v>
      </c>
      <c r="B1" s="84" t="str">
        <f>'Design Front Sheet '!B3:D3</f>
        <v>SS25</v>
      </c>
      <c r="C1" s="84"/>
      <c r="D1" s="107"/>
      <c r="E1" s="27" t="s">
        <v>14</v>
      </c>
      <c r="F1" s="84">
        <f>'Design Front Sheet '!F3:H3</f>
        <v>0</v>
      </c>
      <c r="G1" s="102"/>
      <c r="H1" s="103"/>
      <c r="I1" s="27" t="s">
        <v>13</v>
      </c>
      <c r="J1" s="110" t="str">
        <f>'Design Front Sheet '!J3</f>
        <v>TAHSIN</v>
      </c>
      <c r="K1" s="110"/>
      <c r="L1" s="111"/>
      <c r="M1" s="27" t="s">
        <v>41</v>
      </c>
      <c r="N1" s="84">
        <f>'Design Front Sheet '!N3:P3</f>
        <v>0</v>
      </c>
      <c r="O1" s="84"/>
      <c r="P1" s="107"/>
      <c r="Q1" s="27" t="s">
        <v>14</v>
      </c>
      <c r="R1" s="84">
        <f>'Design Front Sheet '!R3:T3</f>
        <v>0</v>
      </c>
      <c r="S1" s="102"/>
      <c r="T1" s="103"/>
      <c r="U1" s="27" t="s">
        <v>13</v>
      </c>
      <c r="V1" s="110">
        <f>'Design Front Sheet '!V3</f>
        <v>0</v>
      </c>
      <c r="W1" s="110"/>
      <c r="X1" s="111"/>
    </row>
    <row r="2" spans="1:29" ht="12.75" customHeight="1" x14ac:dyDescent="0.35">
      <c r="A2" s="28" t="s">
        <v>39</v>
      </c>
      <c r="B2" s="84" t="str">
        <f>'Design Front Sheet '!B4:D4</f>
        <v>OVAL</v>
      </c>
      <c r="C2" s="84"/>
      <c r="D2" s="107"/>
      <c r="E2" s="28" t="s">
        <v>11</v>
      </c>
      <c r="F2" s="84">
        <f>'Design Front Sheet '!F4:H4</f>
        <v>0</v>
      </c>
      <c r="G2" s="102"/>
      <c r="H2" s="103"/>
      <c r="I2" s="28" t="s">
        <v>42</v>
      </c>
      <c r="J2" s="110" t="s">
        <v>183</v>
      </c>
      <c r="K2" s="110"/>
      <c r="L2" s="111"/>
      <c r="M2" s="28" t="s">
        <v>39</v>
      </c>
      <c r="N2" s="84">
        <f>'Design Front Sheet '!N4:P4</f>
        <v>0</v>
      </c>
      <c r="O2" s="84"/>
      <c r="P2" s="107"/>
      <c r="Q2" s="28" t="s">
        <v>11</v>
      </c>
      <c r="R2" s="84">
        <f>'Design Front Sheet '!R4:T4</f>
        <v>0</v>
      </c>
      <c r="S2" s="102"/>
      <c r="T2" s="103"/>
      <c r="U2" s="28" t="s">
        <v>42</v>
      </c>
      <c r="V2" s="110" t="s">
        <v>185</v>
      </c>
      <c r="W2" s="110"/>
      <c r="X2" s="111"/>
    </row>
    <row r="3" spans="1:29" ht="12.75" customHeight="1" x14ac:dyDescent="0.35">
      <c r="A3" s="29" t="s">
        <v>40</v>
      </c>
      <c r="B3" s="84" t="str">
        <f>'Design Front Sheet '!B5:D5</f>
        <v>LS Mclaren top</v>
      </c>
      <c r="C3" s="84"/>
      <c r="D3" s="107"/>
      <c r="E3" s="29" t="s">
        <v>12</v>
      </c>
      <c r="F3" s="84" t="str">
        <f>'Design Front Sheet '!F5:H5</f>
        <v>TBC</v>
      </c>
      <c r="G3" s="102"/>
      <c r="H3" s="103"/>
      <c r="I3" s="29" t="s">
        <v>43</v>
      </c>
      <c r="J3" s="156" t="s">
        <v>184</v>
      </c>
      <c r="K3" s="156"/>
      <c r="L3" s="157"/>
      <c r="M3" s="29" t="s">
        <v>40</v>
      </c>
      <c r="N3" s="84">
        <f>'Design Front Sheet '!N5:P5</f>
        <v>0</v>
      </c>
      <c r="O3" s="84"/>
      <c r="P3" s="107"/>
      <c r="Q3" s="29" t="s">
        <v>12</v>
      </c>
      <c r="R3" s="84">
        <f>'Design Front Sheet '!R5:T5</f>
        <v>0</v>
      </c>
      <c r="S3" s="102"/>
      <c r="T3" s="103"/>
      <c r="U3" s="29" t="s">
        <v>43</v>
      </c>
      <c r="V3" s="199">
        <v>45672</v>
      </c>
      <c r="W3" s="199"/>
      <c r="X3" s="200"/>
    </row>
    <row r="4" spans="1:29" ht="12.75" customHeight="1" x14ac:dyDescent="0.25">
      <c r="A4" s="194" t="s">
        <v>48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6"/>
      <c r="M4" s="194" t="s">
        <v>48</v>
      </c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6"/>
    </row>
    <row r="5" spans="1:29" ht="12.75" customHeight="1" x14ac:dyDescent="0.25">
      <c r="A5" s="197" t="s">
        <v>58</v>
      </c>
      <c r="B5" s="198"/>
      <c r="C5" s="175"/>
      <c r="D5" s="175"/>
      <c r="E5" s="175"/>
      <c r="F5" s="175"/>
      <c r="G5" s="175"/>
      <c r="H5" s="175"/>
      <c r="I5" s="175"/>
      <c r="J5" s="175"/>
      <c r="K5" s="175"/>
      <c r="L5" s="176"/>
      <c r="M5" s="197" t="s">
        <v>58</v>
      </c>
      <c r="N5" s="198"/>
      <c r="O5" s="175" t="s">
        <v>186</v>
      </c>
      <c r="P5" s="175"/>
      <c r="Q5" s="175"/>
      <c r="R5" s="175"/>
      <c r="S5" s="175"/>
      <c r="T5" s="175"/>
      <c r="U5" s="175"/>
      <c r="V5" s="175"/>
      <c r="W5" s="175"/>
      <c r="X5" s="176"/>
    </row>
    <row r="6" spans="1:29" ht="12.75" customHeight="1" x14ac:dyDescent="0.25">
      <c r="A6" s="197" t="s">
        <v>59</v>
      </c>
      <c r="B6" s="198"/>
      <c r="C6" s="186"/>
      <c r="D6" s="186"/>
      <c r="E6" s="186"/>
      <c r="F6" s="186"/>
      <c r="G6" s="186"/>
      <c r="H6" s="186"/>
      <c r="I6" s="186"/>
      <c r="J6" s="186"/>
      <c r="K6" s="186"/>
      <c r="L6" s="187"/>
      <c r="M6" s="197" t="s">
        <v>59</v>
      </c>
      <c r="N6" s="198"/>
      <c r="O6" s="186"/>
      <c r="P6" s="186"/>
      <c r="Q6" s="186"/>
      <c r="R6" s="186"/>
      <c r="S6" s="186"/>
      <c r="T6" s="186"/>
      <c r="U6" s="186"/>
      <c r="V6" s="186"/>
      <c r="W6" s="186"/>
      <c r="X6" s="187"/>
    </row>
    <row r="7" spans="1:29" ht="14.25" customHeight="1" x14ac:dyDescent="0.3">
      <c r="A7" s="171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1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9" ht="16.5" customHeight="1" x14ac:dyDescent="0.3">
      <c r="A8" s="188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8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</row>
    <row r="9" spans="1:29" ht="12.75" customHeight="1" x14ac:dyDescent="0.3">
      <c r="A9" s="171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1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9" ht="12.75" customHeight="1" x14ac:dyDescent="0.3">
      <c r="A10" s="171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1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</row>
    <row r="11" spans="1:29" ht="12.75" customHeight="1" x14ac:dyDescent="0.3">
      <c r="A11" s="177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7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AC11" s="5"/>
    </row>
    <row r="12" spans="1:29" ht="12.75" customHeight="1" x14ac:dyDescent="0.3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</row>
    <row r="13" spans="1:29" ht="14.25" customHeight="1" x14ac:dyDescent="0.3">
      <c r="A13" s="171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1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</row>
    <row r="14" spans="1:29" ht="15.75" customHeight="1" x14ac:dyDescent="0.3">
      <c r="A14" s="171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1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</row>
    <row r="15" spans="1:29" ht="12.75" customHeight="1" x14ac:dyDescent="0.3">
      <c r="A15" s="171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1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</row>
    <row r="16" spans="1:29" ht="12.75" customHeight="1" x14ac:dyDescent="0.3">
      <c r="A16" s="171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1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</row>
    <row r="17" spans="1:24" ht="12.75" customHeight="1" x14ac:dyDescent="0.3">
      <c r="A17" s="171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1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</row>
    <row r="18" spans="1:24" ht="12.75" customHeight="1" x14ac:dyDescent="0.3">
      <c r="A18" s="171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1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</row>
    <row r="19" spans="1:24" ht="12.75" customHeight="1" x14ac:dyDescent="0.3">
      <c r="A19" s="171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1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</row>
    <row r="20" spans="1:24" ht="12.75" customHeight="1" x14ac:dyDescent="0.3">
      <c r="A20" s="171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1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</row>
    <row r="21" spans="1:24" ht="12.75" customHeight="1" x14ac:dyDescent="0.3">
      <c r="A21" s="171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1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</row>
    <row r="22" spans="1:24" ht="12.75" customHeight="1" x14ac:dyDescent="0.3">
      <c r="A22" s="171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1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</row>
    <row r="23" spans="1:24" ht="12.75" customHeight="1" x14ac:dyDescent="0.3">
      <c r="A23" s="171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1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</row>
    <row r="24" spans="1:24" ht="12.75" customHeight="1" x14ac:dyDescent="0.3">
      <c r="A24" s="171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1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</row>
    <row r="25" spans="1:24" ht="12.75" customHeight="1" x14ac:dyDescent="0.3">
      <c r="A25" s="171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1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</row>
    <row r="26" spans="1:24" ht="12.75" customHeight="1" x14ac:dyDescent="0.3">
      <c r="A26" s="171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1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</row>
    <row r="27" spans="1:24" ht="12.75" customHeight="1" x14ac:dyDescent="0.3">
      <c r="A27" s="171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1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</row>
    <row r="28" spans="1:24" ht="12.75" customHeight="1" x14ac:dyDescent="0.3">
      <c r="A28" s="171"/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1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</row>
    <row r="29" spans="1:24" ht="12.75" customHeight="1" x14ac:dyDescent="0.3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1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</row>
    <row r="30" spans="1:24" ht="12.75" customHeight="1" x14ac:dyDescent="0.3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1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</row>
    <row r="31" spans="1:24" ht="12.75" customHeight="1" x14ac:dyDescent="0.3">
      <c r="A31" s="171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1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</row>
    <row r="32" spans="1:24" ht="12.75" customHeight="1" x14ac:dyDescent="0.3">
      <c r="A32" s="171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1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</row>
    <row r="33" spans="1:24" ht="12.75" customHeight="1" x14ac:dyDescent="0.3">
      <c r="A33" s="171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1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</row>
    <row r="34" spans="1:24" ht="12.75" customHeight="1" x14ac:dyDescent="0.3">
      <c r="A34" s="171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1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</row>
    <row r="35" spans="1:24" ht="12.75" customHeight="1" x14ac:dyDescent="0.3">
      <c r="A35" s="171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1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</row>
    <row r="36" spans="1:24" ht="12.75" customHeight="1" x14ac:dyDescent="0.3">
      <c r="A36" s="171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1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</row>
    <row r="37" spans="1:24" ht="12.75" customHeight="1" x14ac:dyDescent="0.3">
      <c r="A37" s="171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1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</row>
    <row r="38" spans="1:24" ht="12.75" customHeight="1" x14ac:dyDescent="0.3">
      <c r="A38" s="171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1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</row>
    <row r="39" spans="1:24" ht="12.75" customHeight="1" x14ac:dyDescent="0.3">
      <c r="A39" s="171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1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</row>
    <row r="40" spans="1:24" ht="12.75" customHeight="1" x14ac:dyDescent="0.3">
      <c r="A40" s="171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1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</row>
    <row r="41" spans="1:24" ht="12.75" customHeight="1" x14ac:dyDescent="0.3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1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</row>
    <row r="42" spans="1:24" ht="12.75" customHeight="1" x14ac:dyDescent="0.3">
      <c r="A42" s="171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1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</row>
    <row r="43" spans="1:24" ht="12.75" customHeight="1" x14ac:dyDescent="0.3">
      <c r="A43" s="171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1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</row>
    <row r="44" spans="1:24" ht="12.75" customHeight="1" x14ac:dyDescent="0.3">
      <c r="A44" s="171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1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</row>
    <row r="45" spans="1:24" ht="12.75" customHeight="1" x14ac:dyDescent="0.3">
      <c r="A45" s="171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1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</row>
    <row r="46" spans="1:24" ht="12.75" customHeight="1" x14ac:dyDescent="0.3">
      <c r="A46" s="171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1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</row>
    <row r="47" spans="1:24" ht="12.75" customHeight="1" x14ac:dyDescent="0.3">
      <c r="A47" s="171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1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</row>
    <row r="48" spans="1:24" ht="12.75" customHeight="1" x14ac:dyDescent="0.3">
      <c r="A48" s="171"/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1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</row>
    <row r="49" spans="1:24" ht="12.75" customHeight="1" x14ac:dyDescent="0.3">
      <c r="A49" s="171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1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</row>
    <row r="50" spans="1:24" ht="12.75" customHeight="1" x14ac:dyDescent="0.3">
      <c r="A50" s="171"/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1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</row>
    <row r="51" spans="1:24" ht="12.75" customHeight="1" x14ac:dyDescent="0.3">
      <c r="A51" s="171"/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1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</row>
    <row r="52" spans="1:24" ht="12.75" customHeight="1" x14ac:dyDescent="0.3">
      <c r="A52" s="171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1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</row>
    <row r="53" spans="1:24" ht="12.75" customHeight="1" x14ac:dyDescent="0.3">
      <c r="A53" s="171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1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</row>
    <row r="54" spans="1:24" ht="12.75" customHeight="1" x14ac:dyDescent="0.3">
      <c r="A54" s="171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1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</row>
    <row r="55" spans="1:24" ht="12.75" customHeight="1" x14ac:dyDescent="0.3">
      <c r="A55" s="171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1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</row>
    <row r="56" spans="1:24" ht="12.75" customHeight="1" x14ac:dyDescent="0.3">
      <c r="A56" s="171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1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</row>
    <row r="57" spans="1:24" ht="12.75" customHeight="1" x14ac:dyDescent="0.3">
      <c r="A57" s="171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1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</row>
    <row r="58" spans="1:24" ht="12.75" customHeight="1" x14ac:dyDescent="0.3">
      <c r="A58" s="171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1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</row>
    <row r="59" spans="1:24" ht="12.75" customHeight="1" x14ac:dyDescent="0.3">
      <c r="A59" s="171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1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</row>
    <row r="60" spans="1:24" ht="12.75" customHeight="1" x14ac:dyDescent="0.3">
      <c r="A60" s="171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1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</row>
    <row r="61" spans="1:24" ht="12.75" customHeight="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</row>
    <row r="62" spans="1:24" ht="12.75" customHeight="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</row>
    <row r="63" spans="1:24" ht="12.75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</row>
    <row r="64" spans="1:24" ht="12.75" customHeight="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</row>
    <row r="65" spans="1:24" ht="12.75" customHeight="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</row>
    <row r="66" spans="1:24" ht="12.75" customHeight="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</row>
    <row r="67" spans="1:24" ht="12.75" customHeigh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</row>
    <row r="68" spans="1:24" ht="12.75" customHeight="1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</row>
    <row r="69" spans="1:24" ht="12.75" customHeight="1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</row>
    <row r="70" spans="1:24" ht="12.75" customHeight="1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</row>
    <row r="71" spans="1:24" ht="12.7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ht="12.7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ht="12.7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ht="12.7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ht="12.7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ht="12.7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ht="12.7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ht="12.7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ht="12.7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ht="12.7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24" ht="12.7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24" ht="12.7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24" ht="12.7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24" ht="12.7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24" ht="12.7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</row>
    <row r="86" spans="1:24" ht="12.7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</row>
    <row r="87" spans="1:24" ht="12.7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</row>
    <row r="88" spans="1:24" ht="12.7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</row>
    <row r="89" spans="1:24" ht="12.7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</row>
    <row r="90" spans="1:24" ht="12.7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</row>
    <row r="91" spans="1:24" ht="12.7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</row>
    <row r="92" spans="1:24" ht="12.7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</row>
    <row r="93" spans="1:24" ht="12.7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</row>
    <row r="94" spans="1:24" ht="12.7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</row>
    <row r="95" spans="1:24" ht="12.7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</row>
    <row r="96" spans="1:24" ht="12.7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</row>
    <row r="97" spans="1:24" ht="12.7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</row>
    <row r="98" spans="1:24" ht="12.7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</row>
    <row r="99" spans="1:24" ht="12.7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</row>
    <row r="100" spans="1:24" ht="12.7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</row>
    <row r="101" spans="1:24" ht="12.75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</row>
    <row r="102" spans="1:24" ht="12.75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</row>
    <row r="103" spans="1:24" ht="12.75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</row>
    <row r="104" spans="1:24" ht="12.75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</row>
    <row r="105" spans="1:24" ht="12.75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</row>
    <row r="106" spans="1:24" ht="12.75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</row>
    <row r="107" spans="1:24" ht="12.75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</row>
    <row r="108" spans="1:24" ht="12.75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</row>
    <row r="109" spans="1:24" ht="12.75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</row>
    <row r="110" spans="1:24" ht="12.75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</row>
    <row r="111" spans="1:24" ht="12.75" customHeigh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</row>
    <row r="112" spans="1:24" ht="12.75" customHeigh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</row>
    <row r="113" spans="1:24" ht="12.75" customHeigh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</row>
    <row r="114" spans="1:24" ht="12.75" customHeigh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</row>
    <row r="115" spans="1:24" ht="12.75" customHeigh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</row>
    <row r="116" spans="1:24" ht="12.75" customHeigh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</row>
    <row r="117" spans="1:24" ht="12.75" customHeigh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</row>
    <row r="118" spans="1:24" ht="12.75" customHeigh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</row>
    <row r="119" spans="1:24" ht="12.75" customHeigh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</row>
    <row r="120" spans="1:24" ht="12.75" customHeigh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</row>
    <row r="121" spans="1:24" ht="12.75" customHeigh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</row>
  </sheetData>
  <mergeCells count="136">
    <mergeCell ref="M60:X60"/>
    <mergeCell ref="M55:X55"/>
    <mergeCell ref="M56:X56"/>
    <mergeCell ref="M57:X57"/>
    <mergeCell ref="M58:X58"/>
    <mergeCell ref="M59:X59"/>
    <mergeCell ref="M50:X50"/>
    <mergeCell ref="M51:X51"/>
    <mergeCell ref="M52:X52"/>
    <mergeCell ref="M53:X53"/>
    <mergeCell ref="M54:X54"/>
    <mergeCell ref="M45:X45"/>
    <mergeCell ref="M46:X46"/>
    <mergeCell ref="M47:X47"/>
    <mergeCell ref="M48:X48"/>
    <mergeCell ref="M49:X49"/>
    <mergeCell ref="M40:X40"/>
    <mergeCell ref="M41:X41"/>
    <mergeCell ref="M42:X42"/>
    <mergeCell ref="M43:X43"/>
    <mergeCell ref="M44:X44"/>
    <mergeCell ref="M35:X35"/>
    <mergeCell ref="M36:X36"/>
    <mergeCell ref="M37:X37"/>
    <mergeCell ref="M38:X38"/>
    <mergeCell ref="M39:X39"/>
    <mergeCell ref="M30:X30"/>
    <mergeCell ref="M31:X31"/>
    <mergeCell ref="M32:X32"/>
    <mergeCell ref="M33:X33"/>
    <mergeCell ref="M34:X34"/>
    <mergeCell ref="M25:X25"/>
    <mergeCell ref="M26:X26"/>
    <mergeCell ref="M27:X27"/>
    <mergeCell ref="M28:X28"/>
    <mergeCell ref="M29:X29"/>
    <mergeCell ref="M20:X20"/>
    <mergeCell ref="M21:X21"/>
    <mergeCell ref="M22:X22"/>
    <mergeCell ref="M23:X23"/>
    <mergeCell ref="M24:X24"/>
    <mergeCell ref="M15:X15"/>
    <mergeCell ref="M16:X16"/>
    <mergeCell ref="M17:X17"/>
    <mergeCell ref="M18:X18"/>
    <mergeCell ref="M19:X19"/>
    <mergeCell ref="M10:X10"/>
    <mergeCell ref="M11:X11"/>
    <mergeCell ref="M12:X12"/>
    <mergeCell ref="M13:X13"/>
    <mergeCell ref="M14:X14"/>
    <mergeCell ref="M6:N6"/>
    <mergeCell ref="O6:X6"/>
    <mergeCell ref="M7:X7"/>
    <mergeCell ref="M8:X8"/>
    <mergeCell ref="M9:X9"/>
    <mergeCell ref="N3:P3"/>
    <mergeCell ref="R3:T3"/>
    <mergeCell ref="V3:X3"/>
    <mergeCell ref="M4:X4"/>
    <mergeCell ref="M5:N5"/>
    <mergeCell ref="O5:X5"/>
    <mergeCell ref="N1:P1"/>
    <mergeCell ref="R1:T1"/>
    <mergeCell ref="V1:X1"/>
    <mergeCell ref="N2:P2"/>
    <mergeCell ref="R2:T2"/>
    <mergeCell ref="V2:X2"/>
    <mergeCell ref="A59:L59"/>
    <mergeCell ref="A60:L60"/>
    <mergeCell ref="A58:L58"/>
    <mergeCell ref="A47:L47"/>
    <mergeCell ref="A48:L48"/>
    <mergeCell ref="A49:L49"/>
    <mergeCell ref="A50:L50"/>
    <mergeCell ref="A51:L51"/>
    <mergeCell ref="A52:L52"/>
    <mergeCell ref="A53:L53"/>
    <mergeCell ref="A54:L54"/>
    <mergeCell ref="A55:L55"/>
    <mergeCell ref="A56:L56"/>
    <mergeCell ref="A57:L57"/>
    <mergeCell ref="A46:L46"/>
    <mergeCell ref="A35:L35"/>
    <mergeCell ref="A36:L36"/>
    <mergeCell ref="A37:L37"/>
    <mergeCell ref="A38:L38"/>
    <mergeCell ref="A39:L39"/>
    <mergeCell ref="A40:L40"/>
    <mergeCell ref="A41:L41"/>
    <mergeCell ref="A42:L42"/>
    <mergeCell ref="A43:L43"/>
    <mergeCell ref="A44:L44"/>
    <mergeCell ref="A45:L45"/>
    <mergeCell ref="A34:L34"/>
    <mergeCell ref="A32:L32"/>
    <mergeCell ref="A33:L33"/>
    <mergeCell ref="A22:L22"/>
    <mergeCell ref="A11:L11"/>
    <mergeCell ref="A12:L12"/>
    <mergeCell ref="A13:L13"/>
    <mergeCell ref="A14:L14"/>
    <mergeCell ref="A15:L15"/>
    <mergeCell ref="A16:L16"/>
    <mergeCell ref="A17:L17"/>
    <mergeCell ref="A18:L18"/>
    <mergeCell ref="A19:L19"/>
    <mergeCell ref="A20:L20"/>
    <mergeCell ref="A21:L21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B1:D1"/>
    <mergeCell ref="F1:H1"/>
    <mergeCell ref="J1:L1"/>
    <mergeCell ref="B2:D2"/>
    <mergeCell ref="F2:H2"/>
    <mergeCell ref="J2:L2"/>
    <mergeCell ref="A10:L10"/>
    <mergeCell ref="B3:D3"/>
    <mergeCell ref="F3:H3"/>
    <mergeCell ref="J3:L3"/>
    <mergeCell ref="A4:L4"/>
    <mergeCell ref="A5:B5"/>
    <mergeCell ref="C5:L5"/>
    <mergeCell ref="A6:B6"/>
    <mergeCell ref="C6:L6"/>
    <mergeCell ref="A7:L7"/>
    <mergeCell ref="A8:L8"/>
    <mergeCell ref="A9:L9"/>
  </mergeCells>
  <conditionalFormatting sqref="K3:L3 W3:X3">
    <cfRule type="containsText" dxfId="0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A5722-CEF6-4246-9A60-F410B158DB7F}">
  <dimension ref="A1:G5"/>
  <sheetViews>
    <sheetView workbookViewId="0">
      <selection activeCell="N26" sqref="N26"/>
    </sheetView>
  </sheetViews>
  <sheetFormatPr defaultRowHeight="14.5" x14ac:dyDescent="0.35"/>
  <sheetData>
    <row r="1" spans="1:7" x14ac:dyDescent="0.35">
      <c r="A1" t="s">
        <v>181</v>
      </c>
    </row>
    <row r="5" spans="1:7" x14ac:dyDescent="0.35">
      <c r="B5" t="s">
        <v>141</v>
      </c>
      <c r="G5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Q109"/>
  <sheetViews>
    <sheetView tabSelected="1" view="pageBreakPreview" zoomScaleNormal="100" zoomScaleSheetLayoutView="100" workbookViewId="0">
      <selection activeCell="F4" sqref="F4:H4"/>
    </sheetView>
  </sheetViews>
  <sheetFormatPr defaultColWidth="6" defaultRowHeight="12.75" customHeight="1" x14ac:dyDescent="0.25"/>
  <cols>
    <col min="1" max="1" width="12.36328125" style="1" customWidth="1"/>
    <col min="2" max="4" width="7.6328125" style="1" customWidth="1"/>
    <col min="5" max="5" width="8" style="1" customWidth="1"/>
    <col min="6" max="8" width="5.6328125" style="1" customWidth="1"/>
    <col min="9" max="9" width="9.54296875" style="1" customWidth="1"/>
    <col min="10" max="12" width="5.36328125" style="1" customWidth="1"/>
    <col min="13" max="13" width="8.36328125" style="1" customWidth="1"/>
    <col min="14" max="14" width="6.6328125" style="1" customWidth="1"/>
    <col min="15" max="16384" width="6" style="1"/>
  </cols>
  <sheetData>
    <row r="1" spans="1:17" ht="12.75" customHeight="1" x14ac:dyDescent="0.25">
      <c r="A1" s="100" t="s">
        <v>79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7" ht="12.7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17" ht="13.5" customHeight="1" x14ac:dyDescent="0.35">
      <c r="A3" s="27" t="s">
        <v>41</v>
      </c>
      <c r="B3" s="84" t="s">
        <v>124</v>
      </c>
      <c r="C3" s="84"/>
      <c r="D3" s="107"/>
      <c r="E3" s="27" t="s">
        <v>14</v>
      </c>
      <c r="F3" s="84"/>
      <c r="G3" s="102"/>
      <c r="H3" s="103"/>
      <c r="I3" s="27" t="s">
        <v>13</v>
      </c>
      <c r="J3" s="108" t="s">
        <v>94</v>
      </c>
      <c r="K3" s="108"/>
      <c r="L3" s="109"/>
    </row>
    <row r="4" spans="1:17" ht="13.5" customHeight="1" x14ac:dyDescent="0.35">
      <c r="A4" s="28" t="s">
        <v>39</v>
      </c>
      <c r="B4" s="84" t="s">
        <v>125</v>
      </c>
      <c r="C4" s="84"/>
      <c r="D4" s="107"/>
      <c r="E4" s="28" t="s">
        <v>11</v>
      </c>
      <c r="F4" s="84"/>
      <c r="G4" s="102"/>
      <c r="H4" s="103"/>
      <c r="I4" s="28" t="s">
        <v>42</v>
      </c>
      <c r="J4" s="108" t="s">
        <v>129</v>
      </c>
      <c r="K4" s="108"/>
      <c r="L4" s="109"/>
    </row>
    <row r="5" spans="1:17" ht="13.5" customHeight="1" x14ac:dyDescent="0.35">
      <c r="A5" s="29" t="s">
        <v>40</v>
      </c>
      <c r="B5" s="84" t="s">
        <v>126</v>
      </c>
      <c r="C5" s="84"/>
      <c r="D5" s="107"/>
      <c r="E5" s="29" t="s">
        <v>12</v>
      </c>
      <c r="F5" s="104" t="s">
        <v>122</v>
      </c>
      <c r="G5" s="105"/>
      <c r="H5" s="106"/>
      <c r="I5" s="29" t="s">
        <v>43</v>
      </c>
      <c r="J5" s="108" t="s">
        <v>130</v>
      </c>
      <c r="K5" s="108"/>
      <c r="L5" s="109"/>
    </row>
    <row r="6" spans="1:17" ht="13.5" customHeight="1" x14ac:dyDescent="0.25">
      <c r="A6" s="98" t="s">
        <v>10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</row>
    <row r="7" spans="1:17" ht="26.25" customHeight="1" x14ac:dyDescent="0.25">
      <c r="A7" s="94" t="s">
        <v>6</v>
      </c>
      <c r="B7" s="95"/>
      <c r="C7" s="96"/>
      <c r="D7" s="97"/>
      <c r="E7" s="97"/>
      <c r="F7" s="97"/>
      <c r="G7" s="97"/>
      <c r="H7" s="97"/>
      <c r="I7" s="97"/>
      <c r="J7" s="97"/>
      <c r="K7" s="97"/>
      <c r="L7" s="97"/>
    </row>
    <row r="8" spans="1:17" ht="13.5" customHeight="1" x14ac:dyDescent="0.25">
      <c r="A8" s="94" t="s">
        <v>45</v>
      </c>
      <c r="B8" s="95"/>
      <c r="C8" s="96"/>
      <c r="D8" s="97"/>
      <c r="E8" s="97"/>
      <c r="F8" s="97"/>
      <c r="G8" s="97"/>
      <c r="H8" s="97"/>
      <c r="I8" s="97"/>
      <c r="J8" s="97"/>
      <c r="K8" s="97"/>
      <c r="L8" s="97"/>
    </row>
    <row r="9" spans="1:17" ht="12.75" customHeight="1" x14ac:dyDescent="0.25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</row>
    <row r="10" spans="1:17" ht="12.75" customHeight="1" x14ac:dyDescent="0.25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</row>
    <row r="11" spans="1:17" ht="12.75" customHeight="1" x14ac:dyDescent="0.25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</row>
    <row r="12" spans="1:17" ht="12.5" customHeight="1" x14ac:dyDescent="0.25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</row>
    <row r="13" spans="1:17" ht="12.75" customHeight="1" x14ac:dyDescent="0.25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</row>
    <row r="14" spans="1:17" ht="12.75" customHeight="1" x14ac:dyDescent="0.25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</row>
    <row r="15" spans="1:17" ht="12.75" customHeight="1" x14ac:dyDescent="0.25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Q15" s="5"/>
    </row>
    <row r="16" spans="1:17" ht="12.75" customHeight="1" x14ac:dyDescent="0.25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</row>
    <row r="17" spans="1:12" ht="12.75" customHeight="1" x14ac:dyDescent="0.25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</row>
    <row r="18" spans="1:12" ht="12.75" customHeight="1" x14ac:dyDescent="0.25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</row>
    <row r="19" spans="1:12" ht="12.75" customHeight="1" x14ac:dyDescent="0.25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</row>
    <row r="20" spans="1:12" ht="12.75" customHeight="1" x14ac:dyDescent="0.2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</row>
    <row r="21" spans="1:12" ht="12.75" customHeight="1" x14ac:dyDescent="0.2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</row>
    <row r="22" spans="1:12" ht="12.75" customHeight="1" x14ac:dyDescent="0.2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</row>
    <row r="23" spans="1:12" ht="12.75" customHeight="1" x14ac:dyDescent="0.2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</row>
    <row r="24" spans="1:12" ht="12.75" customHeight="1" x14ac:dyDescent="0.2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</row>
    <row r="25" spans="1:12" ht="12.75" customHeight="1" x14ac:dyDescent="0.2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</row>
    <row r="26" spans="1:12" ht="12.75" customHeight="1" x14ac:dyDescent="0.2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</row>
    <row r="27" spans="1:12" ht="12.75" customHeight="1" x14ac:dyDescent="0.2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</row>
    <row r="28" spans="1:12" ht="12.75" customHeight="1" x14ac:dyDescent="0.2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</row>
    <row r="29" spans="1:12" ht="12.75" customHeight="1" x14ac:dyDescent="0.2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</row>
    <row r="30" spans="1:12" ht="12.75" customHeight="1" x14ac:dyDescent="0.2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</row>
    <row r="31" spans="1:12" ht="12.75" customHeight="1" x14ac:dyDescent="0.2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</row>
    <row r="32" spans="1:12" ht="12.75" customHeight="1" x14ac:dyDescent="0.2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</row>
    <row r="33" spans="1:12" ht="12.75" customHeight="1" x14ac:dyDescent="0.2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</row>
    <row r="34" spans="1:12" ht="12.75" customHeight="1" x14ac:dyDescent="0.25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</row>
    <row r="35" spans="1:12" ht="12.75" customHeight="1" x14ac:dyDescent="0.25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</row>
    <row r="36" spans="1:12" ht="12.75" customHeight="1" x14ac:dyDescent="0.25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</row>
    <row r="37" spans="1:12" ht="12.75" customHeight="1" x14ac:dyDescent="0.25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</row>
    <row r="38" spans="1:12" ht="12.75" customHeight="1" x14ac:dyDescent="0.25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</row>
    <row r="39" spans="1:12" ht="12.75" customHeight="1" x14ac:dyDescent="0.25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</row>
    <row r="40" spans="1:12" ht="12.75" customHeight="1" x14ac:dyDescent="0.25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</row>
    <row r="41" spans="1:12" ht="12.75" customHeight="1" x14ac:dyDescent="0.25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</row>
    <row r="42" spans="1:12" ht="12.75" customHeight="1" x14ac:dyDescent="0.25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</row>
    <row r="43" spans="1:12" ht="12.75" customHeight="1" x14ac:dyDescent="0.25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</row>
    <row r="44" spans="1:12" ht="12.75" customHeight="1" x14ac:dyDescent="0.25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</row>
    <row r="45" spans="1:12" ht="12.75" customHeight="1" x14ac:dyDescent="0.2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</row>
    <row r="46" spans="1:12" ht="12.75" customHeight="1" x14ac:dyDescent="0.25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</row>
    <row r="47" spans="1:12" ht="12.75" customHeight="1" x14ac:dyDescent="0.25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</row>
    <row r="48" spans="1:12" ht="12.75" customHeight="1" x14ac:dyDescent="0.25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</row>
    <row r="49" spans="1:12" ht="12.75" customHeight="1" x14ac:dyDescent="0.25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</row>
    <row r="50" spans="1:12" ht="16.5" customHeight="1" x14ac:dyDescent="0.35">
      <c r="A50" s="91"/>
      <c r="B50" s="92"/>
      <c r="C50" s="92"/>
      <c r="D50" s="92"/>
      <c r="E50" s="92"/>
      <c r="F50" s="92"/>
      <c r="G50" s="92"/>
      <c r="H50" s="89" t="s">
        <v>44</v>
      </c>
      <c r="I50" s="89"/>
      <c r="J50" s="89"/>
      <c r="K50" s="90" t="s">
        <v>38</v>
      </c>
      <c r="L50" s="89"/>
    </row>
    <row r="51" spans="1:12" ht="12.75" customHeight="1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ht="12.7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</row>
    <row r="53" spans="1:12" ht="12.7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</row>
    <row r="54" spans="1:12" ht="12.7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12.7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ht="12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ht="12.7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12.7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12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12.7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12.7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12.7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12.7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  <row r="64" spans="1:12" ht="12.7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</row>
    <row r="65" spans="1:12" ht="12.7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</row>
    <row r="66" spans="1:12" ht="12.7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</row>
    <row r="67" spans="1:12" ht="12.7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</row>
    <row r="68" spans="1:12" ht="12.7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</row>
    <row r="69" spans="1:12" ht="12.7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12" ht="12.7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</row>
    <row r="71" spans="1:12" ht="12.7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</row>
    <row r="72" spans="1:12" ht="12.7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</row>
    <row r="73" spans="1:12" ht="12.7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</row>
    <row r="74" spans="1:12" ht="12.7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</row>
    <row r="75" spans="1:12" ht="12.7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</row>
    <row r="76" spans="1:12" ht="12.7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ht="12.7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ht="12.7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</row>
    <row r="79" spans="1:12" ht="12.7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</row>
    <row r="80" spans="1:12" ht="12.7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</row>
    <row r="81" spans="1:12" ht="12.7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</row>
    <row r="82" spans="1:12" ht="12.7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  <row r="83" spans="1:12" ht="12.7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2" ht="12.7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</row>
    <row r="85" spans="1:12" ht="12.7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ht="12.7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</row>
    <row r="87" spans="1:12" ht="12.7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</row>
    <row r="88" spans="1:12" ht="12.7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</row>
    <row r="89" spans="1:12" ht="12.7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</row>
    <row r="90" spans="1:12" ht="12.7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ht="12.7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2" ht="12.7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ht="12.7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</row>
    <row r="94" spans="1:12" ht="12.7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spans="1:12" ht="12.7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</row>
    <row r="96" spans="1:12" ht="12.7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</row>
    <row r="97" spans="1:12" ht="12.7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2" ht="12.7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ht="12.7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2" ht="12.7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ht="12.75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</row>
    <row r="102" spans="1:12" ht="12.75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</row>
    <row r="103" spans="1:12" ht="12.75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</row>
    <row r="104" spans="1:12" ht="12.75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</row>
    <row r="105" spans="1:12" ht="12.75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</row>
    <row r="106" spans="1:12" ht="12.75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</row>
    <row r="107" spans="1:12" ht="12.75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</row>
    <row r="108" spans="1:12" ht="12.75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</row>
    <row r="109" spans="1:12" ht="12.75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</row>
  </sheetData>
  <mergeCells count="19">
    <mergeCell ref="A6:L6"/>
    <mergeCell ref="A1:L2"/>
    <mergeCell ref="F3:H3"/>
    <mergeCell ref="F4:H4"/>
    <mergeCell ref="F5:H5"/>
    <mergeCell ref="B3:D3"/>
    <mergeCell ref="J3:L3"/>
    <mergeCell ref="B4:D4"/>
    <mergeCell ref="J4:L4"/>
    <mergeCell ref="B5:D5"/>
    <mergeCell ref="J5:L5"/>
    <mergeCell ref="H50:J50"/>
    <mergeCell ref="K50:L50"/>
    <mergeCell ref="A50:G50"/>
    <mergeCell ref="A9:L49"/>
    <mergeCell ref="A7:B7"/>
    <mergeCell ref="C7:L7"/>
    <mergeCell ref="C8:L8"/>
    <mergeCell ref="A8:B8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customProperties>
    <customPr name="layoutContext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X104"/>
  <sheetViews>
    <sheetView showZeros="0" view="pageBreakPreview" zoomScaleNormal="100" zoomScaleSheetLayoutView="100" workbookViewId="0">
      <selection activeCell="I75" sqref="I75"/>
    </sheetView>
  </sheetViews>
  <sheetFormatPr defaultColWidth="6" defaultRowHeight="12.75" customHeight="1" x14ac:dyDescent="0.25"/>
  <cols>
    <col min="1" max="1" width="11.453125" style="1" customWidth="1"/>
    <col min="2" max="4" width="6.54296875" style="1" customWidth="1"/>
    <col min="5" max="5" width="11.6328125" style="1" customWidth="1"/>
    <col min="6" max="7" width="5.6328125" style="1" customWidth="1"/>
    <col min="8" max="8" width="4.90625" style="1" customWidth="1"/>
    <col min="9" max="9" width="16" style="1" customWidth="1"/>
    <col min="10" max="11" width="4.6328125" style="1" customWidth="1"/>
    <col min="12" max="12" width="6.6328125" style="1" customWidth="1"/>
    <col min="13" max="13" width="12.36328125" style="1" customWidth="1"/>
    <col min="14" max="14" width="6.6328125" style="1" customWidth="1"/>
    <col min="15" max="16" width="6" style="1"/>
    <col min="17" max="17" width="9.54296875" style="1" customWidth="1"/>
    <col min="18" max="20" width="6" style="1"/>
    <col min="21" max="21" width="15.6328125" style="1" customWidth="1"/>
    <col min="22" max="22" width="4.6328125" style="1" customWidth="1"/>
    <col min="23" max="23" width="5.453125" style="1" customWidth="1"/>
    <col min="24" max="24" width="7.08984375" style="1" customWidth="1"/>
    <col min="25" max="16384" width="6" style="1"/>
  </cols>
  <sheetData>
    <row r="1" spans="1:24" ht="13.5" customHeight="1" x14ac:dyDescent="0.35">
      <c r="A1" s="27" t="s">
        <v>41</v>
      </c>
      <c r="B1" s="84" t="str">
        <f>'Design Front Sheet '!B3:D3</f>
        <v>SS25</v>
      </c>
      <c r="C1" s="84"/>
      <c r="D1" s="107"/>
      <c r="E1" s="27" t="s">
        <v>14</v>
      </c>
      <c r="F1" s="84">
        <f>'Design Front Sheet '!F3:H3</f>
        <v>0</v>
      </c>
      <c r="G1" s="102"/>
      <c r="H1" s="103"/>
      <c r="I1" s="27" t="s">
        <v>13</v>
      </c>
      <c r="J1" s="110" t="str">
        <f>'Design Front Sheet '!J3</f>
        <v>TAHSIN</v>
      </c>
      <c r="K1" s="110"/>
      <c r="L1" s="111"/>
      <c r="M1" s="27" t="s">
        <v>41</v>
      </c>
      <c r="N1" s="84" t="str">
        <f>B1</f>
        <v>SS25</v>
      </c>
      <c r="O1" s="84"/>
      <c r="P1" s="107"/>
      <c r="Q1" s="27" t="s">
        <v>14</v>
      </c>
      <c r="R1" s="84">
        <f>F1</f>
        <v>0</v>
      </c>
      <c r="S1" s="102"/>
      <c r="T1" s="103"/>
      <c r="U1" s="27" t="s">
        <v>13</v>
      </c>
      <c r="V1" s="110" t="str">
        <f>J1</f>
        <v>TAHSIN</v>
      </c>
      <c r="W1" s="110"/>
      <c r="X1" s="111"/>
    </row>
    <row r="2" spans="1:24" ht="13.5" customHeight="1" x14ac:dyDescent="0.35">
      <c r="A2" s="28" t="s">
        <v>39</v>
      </c>
      <c r="B2" s="84" t="str">
        <f>'Design Front Sheet '!B4:D4</f>
        <v>OVAL</v>
      </c>
      <c r="C2" s="84"/>
      <c r="D2" s="107"/>
      <c r="E2" s="28" t="s">
        <v>11</v>
      </c>
      <c r="F2" s="84">
        <f>'Design Front Sheet '!F4:H4</f>
        <v>0</v>
      </c>
      <c r="G2" s="102"/>
      <c r="H2" s="103"/>
      <c r="I2" s="28" t="s">
        <v>42</v>
      </c>
      <c r="J2" s="110" t="str">
        <f>'Design Front Sheet '!J4:L4</f>
        <v>DANNY</v>
      </c>
      <c r="K2" s="110"/>
      <c r="L2" s="111"/>
      <c r="M2" s="28" t="s">
        <v>39</v>
      </c>
      <c r="N2" s="84" t="str">
        <f>B2</f>
        <v>OVAL</v>
      </c>
      <c r="O2" s="84"/>
      <c r="P2" s="107"/>
      <c r="Q2" s="28" t="s">
        <v>11</v>
      </c>
      <c r="R2" s="84">
        <f>F2</f>
        <v>0</v>
      </c>
      <c r="S2" s="102"/>
      <c r="T2" s="103"/>
      <c r="U2" s="28" t="s">
        <v>42</v>
      </c>
      <c r="V2" s="110" t="str">
        <f>J2</f>
        <v>DANNY</v>
      </c>
      <c r="W2" s="110"/>
      <c r="X2" s="111"/>
    </row>
    <row r="3" spans="1:24" ht="13.5" customHeight="1" x14ac:dyDescent="0.35">
      <c r="A3" s="29" t="s">
        <v>40</v>
      </c>
      <c r="B3" s="84" t="str">
        <f>'Design Front Sheet '!B5:D5</f>
        <v>LS Mclaren top</v>
      </c>
      <c r="C3" s="84"/>
      <c r="D3" s="107"/>
      <c r="E3" s="29" t="s">
        <v>12</v>
      </c>
      <c r="F3" s="84" t="str">
        <f>'Design Front Sheet '!F5:H5</f>
        <v>TBC</v>
      </c>
      <c r="G3" s="102"/>
      <c r="H3" s="103"/>
      <c r="I3" s="29" t="s">
        <v>43</v>
      </c>
      <c r="J3" s="110" t="str">
        <f>'Design Front Sheet '!J5:L5</f>
        <v>19.06.24</v>
      </c>
      <c r="K3" s="110"/>
      <c r="L3" s="111"/>
      <c r="M3" s="29" t="s">
        <v>40</v>
      </c>
      <c r="N3" s="84" t="str">
        <f>B3</f>
        <v>LS Mclaren top</v>
      </c>
      <c r="O3" s="84"/>
      <c r="P3" s="107"/>
      <c r="Q3" s="29" t="s">
        <v>12</v>
      </c>
      <c r="R3" s="84" t="str">
        <f>F3</f>
        <v>TBC</v>
      </c>
      <c r="S3" s="102"/>
      <c r="T3" s="103"/>
      <c r="U3" s="29" t="s">
        <v>43</v>
      </c>
      <c r="V3" s="110" t="str">
        <f>J3</f>
        <v>19.06.24</v>
      </c>
      <c r="W3" s="110"/>
      <c r="X3" s="111"/>
    </row>
    <row r="4" spans="1:24" ht="13.5" customHeight="1" x14ac:dyDescent="0.25">
      <c r="A4" s="112" t="s">
        <v>20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 t="s">
        <v>20</v>
      </c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1:24" ht="12.75" customHeight="1" x14ac:dyDescent="0.3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ht="12.75" customHeight="1" x14ac:dyDescent="0.3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4" ht="12.7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</row>
    <row r="8" spans="1:24" ht="12.7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ht="12.7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</row>
    <row r="10" spans="1:24" ht="12.75" customHeight="1" x14ac:dyDescent="0.3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12.75" customHeight="1" x14ac:dyDescent="0.3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12.75" customHeight="1" x14ac:dyDescent="0.3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2.75" customHeight="1" x14ac:dyDescent="0.3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12.75" customHeight="1" x14ac:dyDescent="0.3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12.75" customHeight="1" x14ac:dyDescent="0.3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12.75" customHeight="1" x14ac:dyDescent="0.3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:24" ht="12.75" customHeight="1" x14ac:dyDescent="0.3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12.75" customHeight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12.75" customHeight="1" x14ac:dyDescent="0.3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12.75" customHeight="1" x14ac:dyDescent="0.3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12.75" customHeight="1" x14ac:dyDescent="0.3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12.75" customHeight="1" x14ac:dyDescent="0.3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1:24" ht="12.75" customHeight="1" x14ac:dyDescent="0.3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1:24" ht="12.75" customHeight="1" x14ac:dyDescent="0.3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1:24" ht="12.75" customHeight="1" x14ac:dyDescent="0.3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1:24" ht="12.75" customHeight="1" x14ac:dyDescent="0.3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1:24" ht="12.75" customHeight="1" x14ac:dyDescent="0.3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1:24" ht="12.75" customHeight="1" x14ac:dyDescent="0.3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  <row r="29" spans="1:24" ht="12.75" customHeight="1" x14ac:dyDescent="0.3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ht="12.75" customHeight="1" x14ac:dyDescent="0.3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12.75" customHeight="1" x14ac:dyDescent="0.3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</row>
    <row r="32" spans="1:24" ht="12.75" customHeight="1" x14ac:dyDescent="0.3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12.75" customHeight="1" x14ac:dyDescent="0.3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12.75" customHeight="1" x14ac:dyDescent="0.3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12.75" customHeight="1" x14ac:dyDescent="0.3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12.75" customHeight="1" x14ac:dyDescent="0.3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12.75" customHeight="1" x14ac:dyDescent="0.3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12.75" customHeight="1" x14ac:dyDescent="0.3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12.75" customHeight="1" x14ac:dyDescent="0.3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12.75" customHeight="1" x14ac:dyDescent="0.3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12.75" customHeight="1" x14ac:dyDescent="0.3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12.75" customHeight="1" x14ac:dyDescent="0.3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12.75" customHeight="1" x14ac:dyDescent="0.3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12.75" customHeight="1" x14ac:dyDescent="0.3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12.75" customHeight="1" x14ac:dyDescent="0.3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</row>
    <row r="46" spans="1:24" s="35" customFormat="1" ht="12.7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</row>
    <row r="47" spans="1:24" ht="12.75" customHeight="1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</row>
    <row r="48" spans="1:24" ht="12.75" customHeight="1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</row>
    <row r="49" spans="1:24" ht="12.75" customHeight="1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</row>
    <row r="50" spans="1:24" ht="12.75" customHeight="1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</row>
    <row r="51" spans="1:24" ht="12.75" customHeigh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</row>
    <row r="52" spans="1:24" ht="12.75" customHeight="1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</row>
    <row r="53" spans="1:24" ht="12.75" customHeight="1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</row>
    <row r="54" spans="1:24" ht="12.75" customHeight="1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</row>
    <row r="55" spans="1:24" ht="12.75" customHeight="1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</row>
    <row r="56" spans="1:24" ht="12.75" customHeight="1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</row>
    <row r="57" spans="1:24" ht="12.75" customHeight="1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</row>
    <row r="58" spans="1:24" ht="12.75" customHeight="1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</row>
    <row r="59" spans="1:24" ht="12.75" customHeight="1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</row>
    <row r="60" spans="1:24" ht="12.75" customHeight="1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</row>
    <row r="61" spans="1:24" ht="12.75" customHeight="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</row>
    <row r="62" spans="1:24" ht="12.75" customHeight="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</row>
    <row r="63" spans="1:24" ht="12.75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</row>
    <row r="64" spans="1:24" ht="12.75" customHeight="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</row>
    <row r="65" spans="1:24" ht="12.75" customHeight="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</row>
    <row r="66" spans="1:24" ht="12.75" customHeight="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</row>
    <row r="67" spans="1:24" ht="12.75" customHeigh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</row>
    <row r="68" spans="1:24" ht="12.75" customHeight="1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</row>
    <row r="69" spans="1:24" ht="12.75" customHeight="1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</row>
    <row r="70" spans="1:24" ht="12.75" customHeight="1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</row>
    <row r="71" spans="1:24" ht="12.75" customHeight="1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</row>
    <row r="72" spans="1:24" ht="12.75" customHeight="1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</row>
    <row r="73" spans="1:24" ht="12.75" customHeight="1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</row>
    <row r="74" spans="1:24" ht="12.75" customHeight="1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</row>
    <row r="75" spans="1:24" ht="12.75" customHeight="1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</row>
    <row r="76" spans="1:24" ht="12.75" customHeight="1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</row>
    <row r="77" spans="1:24" ht="12.75" customHeight="1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</row>
    <row r="78" spans="1:24" ht="12.75" customHeight="1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</row>
    <row r="79" spans="1:24" ht="12.75" customHeight="1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</row>
    <row r="80" spans="1:24" ht="12.75" customHeight="1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</row>
    <row r="81" spans="1:24" ht="12.75" customHeight="1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</row>
    <row r="82" spans="1:24" ht="12.75" customHeight="1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</row>
    <row r="83" spans="1:24" ht="12.75" customHeight="1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</row>
    <row r="84" spans="1:24" ht="12.75" customHeight="1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</row>
    <row r="85" spans="1:24" ht="12.75" customHeight="1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</row>
    <row r="86" spans="1:24" ht="12.75" customHeight="1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</row>
    <row r="87" spans="1:24" ht="12.75" customHeigh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</row>
    <row r="88" spans="1:24" ht="12.7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</row>
    <row r="89" spans="1:24" ht="12.7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</row>
    <row r="90" spans="1:24" ht="12.75" customHeight="1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</row>
    <row r="91" spans="1:24" ht="12.75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</row>
    <row r="92" spans="1:24" ht="12.7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</row>
    <row r="93" spans="1:24" ht="12.75" customHeight="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</row>
    <row r="94" spans="1:24" ht="12.7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spans="1:24" ht="12.7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</row>
    <row r="96" spans="1:24" ht="12.7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</row>
    <row r="97" spans="1:12" ht="12.7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2" ht="12.7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ht="12.7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2" ht="12.7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ht="12.75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</row>
    <row r="102" spans="1:12" ht="12.75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</row>
    <row r="103" spans="1:12" ht="12.75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</row>
    <row r="104" spans="1:12" ht="12.75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</row>
  </sheetData>
  <mergeCells count="20">
    <mergeCell ref="N1:P1"/>
    <mergeCell ref="R1:T1"/>
    <mergeCell ref="V1:X1"/>
    <mergeCell ref="N2:P2"/>
    <mergeCell ref="R2:T2"/>
    <mergeCell ref="V2:X2"/>
    <mergeCell ref="B1:D1"/>
    <mergeCell ref="F1:H1"/>
    <mergeCell ref="J1:L1"/>
    <mergeCell ref="B2:D2"/>
    <mergeCell ref="F2:H2"/>
    <mergeCell ref="J2:L2"/>
    <mergeCell ref="N3:P3"/>
    <mergeCell ref="R3:T3"/>
    <mergeCell ref="V3:X3"/>
    <mergeCell ref="M4:X4"/>
    <mergeCell ref="A4:L4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orientation="portrait" r:id="rId1"/>
  <headerFooter>
    <oddHeader>&amp;CREISS</oddHeader>
  </headerFooter>
  <rowBreaks count="1" manualBreakCount="1">
    <brk id="46" max="23" man="1"/>
  </rowBreaks>
  <colBreaks count="1" manualBreakCount="1">
    <brk id="12" max="1048575" man="1"/>
  </colBreaks>
  <customProperties>
    <customPr name="layoutContexts" r:id="rId2"/>
    <customPr name="SaveUndoMode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63"/>
  <sheetViews>
    <sheetView showZeros="0" view="pageBreakPreview" zoomScaleNormal="100" zoomScaleSheetLayoutView="100" workbookViewId="0">
      <selection activeCell="I31" sqref="I31"/>
    </sheetView>
  </sheetViews>
  <sheetFormatPr defaultColWidth="6" defaultRowHeight="12.75" customHeight="1" x14ac:dyDescent="0.25"/>
  <cols>
    <col min="1" max="1" width="12" style="1" customWidth="1"/>
    <col min="2" max="4" width="7.36328125" style="1" customWidth="1"/>
    <col min="5" max="5" width="9.453125" style="1" customWidth="1"/>
    <col min="6" max="8" width="6.54296875" style="1" customWidth="1"/>
    <col min="9" max="9" width="9.6328125" style="1" customWidth="1"/>
    <col min="10" max="11" width="8" style="1" customWidth="1"/>
    <col min="12" max="12" width="7.453125" style="1" customWidth="1"/>
    <col min="13" max="13" width="8.36328125" style="1" customWidth="1"/>
    <col min="14" max="14" width="6.6328125" style="1" customWidth="1"/>
    <col min="15" max="16384" width="6" style="1"/>
  </cols>
  <sheetData>
    <row r="1" spans="1:12" ht="12.75" customHeight="1" x14ac:dyDescent="0.35">
      <c r="A1" s="27" t="s">
        <v>41</v>
      </c>
      <c r="B1" s="84" t="str">
        <f>'Design Front Sheet '!B3:D3</f>
        <v>SS25</v>
      </c>
      <c r="C1" s="84"/>
      <c r="D1" s="107"/>
      <c r="E1" s="27" t="s">
        <v>14</v>
      </c>
      <c r="F1" s="84">
        <f>'Design Front Sheet '!F3:H3</f>
        <v>0</v>
      </c>
      <c r="G1" s="102"/>
      <c r="H1" s="103"/>
      <c r="I1" s="27" t="s">
        <v>13</v>
      </c>
      <c r="J1" s="110" t="str">
        <f>'Design Front Sheet '!J3</f>
        <v>TAHSIN</v>
      </c>
      <c r="K1" s="110"/>
      <c r="L1" s="111"/>
    </row>
    <row r="2" spans="1:12" ht="12.75" customHeight="1" x14ac:dyDescent="0.35">
      <c r="A2" s="28" t="s">
        <v>39</v>
      </c>
      <c r="B2" s="84" t="str">
        <f>'Design Front Sheet '!B4:D4</f>
        <v>OVAL</v>
      </c>
      <c r="C2" s="84"/>
      <c r="D2" s="107"/>
      <c r="E2" s="28" t="s">
        <v>11</v>
      </c>
      <c r="F2" s="84">
        <f>'Design Front Sheet '!F4:H4</f>
        <v>0</v>
      </c>
      <c r="G2" s="102"/>
      <c r="H2" s="103"/>
      <c r="I2" s="28" t="s">
        <v>42</v>
      </c>
      <c r="J2" s="110" t="str">
        <f>'Design Front Sheet '!J4:L4</f>
        <v>DANNY</v>
      </c>
      <c r="K2" s="110"/>
      <c r="L2" s="111"/>
    </row>
    <row r="3" spans="1:12" ht="12.75" customHeight="1" x14ac:dyDescent="0.35">
      <c r="A3" s="29" t="s">
        <v>40</v>
      </c>
      <c r="B3" s="84" t="str">
        <f>'Design Front Sheet '!B5:D5</f>
        <v>LS Mclaren top</v>
      </c>
      <c r="C3" s="84"/>
      <c r="D3" s="107"/>
      <c r="E3" s="29" t="s">
        <v>12</v>
      </c>
      <c r="F3" s="84" t="str">
        <f>'Design Front Sheet '!F5:H5</f>
        <v>TBC</v>
      </c>
      <c r="G3" s="102"/>
      <c r="H3" s="103"/>
      <c r="I3" s="29" t="s">
        <v>43</v>
      </c>
      <c r="J3" s="113" t="str">
        <f>'Design Front Sheet '!J5:L5</f>
        <v>19.06.24</v>
      </c>
      <c r="K3" s="113"/>
      <c r="L3" s="114"/>
    </row>
    <row r="4" spans="1:12" ht="12.75" customHeight="1" x14ac:dyDescent="0.25">
      <c r="A4" s="115" t="s">
        <v>5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</row>
    <row r="5" spans="1:12" ht="12.75" customHeigh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</row>
    <row r="6" spans="1:12" ht="12.75" customHeight="1" x14ac:dyDescent="0.25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 ht="12.75" customHeight="1" x14ac:dyDescent="0.2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</row>
    <row r="8" spans="1:12" ht="12.75" customHeight="1" x14ac:dyDescent="0.25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</row>
    <row r="9" spans="1:12" ht="12.75" customHeight="1" x14ac:dyDescent="0.25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12" ht="12.75" customHeight="1" x14ac:dyDescent="0.25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</row>
    <row r="11" spans="1:12" ht="12.75" customHeight="1" x14ac:dyDescent="0.25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ht="12.75" customHeight="1" x14ac:dyDescent="0.25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2" ht="12.75" customHeight="1" x14ac:dyDescent="0.25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 ht="12.75" customHeight="1" x14ac:dyDescent="0.25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ht="12.75" customHeight="1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 ht="12.75" customHeight="1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</row>
    <row r="17" spans="1:12" ht="12.75" customHeight="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ht="12.75" customHeight="1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</row>
    <row r="19" spans="1:12" ht="12.75" customHeight="1" x14ac:dyDescent="0.2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pans="1:12" ht="12.75" customHeight="1" x14ac:dyDescent="0.2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</row>
    <row r="21" spans="1:12" ht="12.75" customHeight="1" x14ac:dyDescent="0.2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12" ht="12.75" customHeight="1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pans="1:12" ht="12.75" customHeight="1" x14ac:dyDescent="0.2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2" ht="12.75" customHeight="1" x14ac:dyDescent="0.2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pans="1:12" ht="12.75" customHeight="1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</row>
    <row r="26" spans="1:12" ht="12.75" customHeight="1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  <row r="27" spans="1:12" ht="12.75" customHeight="1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  <row r="28" spans="1:12" ht="12.75" customHeight="1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1:12" ht="12.75" customHeight="1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  <row r="30" spans="1:12" ht="12.75" customHeight="1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</row>
    <row r="31" spans="1:12" ht="12.75" customHeight="1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2" ht="12.75" customHeight="1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12.75" customHeight="1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ht="12.75" customHeight="1" x14ac:dyDescent="0.25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</row>
    <row r="35" spans="1:12" ht="12.75" customHeight="1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ht="12.75" customHeight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</row>
    <row r="37" spans="1:12" ht="12.75" customHeight="1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</row>
    <row r="38" spans="1:12" ht="12.75" customHeight="1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</row>
    <row r="39" spans="1:12" ht="12.75" customHeight="1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1:12" ht="12.75" customHeight="1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1:12" ht="12.75" customHeight="1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</row>
    <row r="42" spans="1:12" ht="12.75" customHeight="1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</row>
    <row r="43" spans="1:12" ht="12.75" customHeight="1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</row>
    <row r="44" spans="1:12" ht="12.75" customHeight="1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ht="12.75" customHeight="1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</row>
    <row r="46" spans="1:12" ht="12.75" customHeight="1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</row>
    <row r="47" spans="1:12" ht="12.75" customHeight="1" x14ac:dyDescent="0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</row>
    <row r="48" spans="1:12" ht="12.75" customHeight="1" x14ac:dyDescent="0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</row>
    <row r="49" spans="1:12" ht="12.75" customHeight="1" x14ac:dyDescent="0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</row>
    <row r="50" spans="1:12" ht="12.75" customHeight="1" x14ac:dyDescent="0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</row>
    <row r="51" spans="1:12" ht="12.75" customHeight="1" x14ac:dyDescent="0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</row>
    <row r="52" spans="1:12" ht="12.75" customHeight="1" x14ac:dyDescent="0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</row>
    <row r="53" spans="1:12" ht="12.75" customHeight="1" x14ac:dyDescent="0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</row>
    <row r="54" spans="1:12" ht="12.75" customHeight="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</row>
    <row r="55" spans="1:12" ht="12.75" customHeight="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</row>
    <row r="56" spans="1:12" ht="12.7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</row>
    <row r="57" spans="1:12" ht="12.7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</row>
    <row r="58" spans="1:12" ht="12.75" customHeight="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</row>
    <row r="59" spans="1:12" ht="12.75" customHeigh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</row>
    <row r="60" spans="1:12" ht="12.75" customHeigh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</row>
    <row r="61" spans="1:12" ht="12.75" customHeight="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</row>
    <row r="62" spans="1:12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</row>
    <row r="63" spans="1:12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</row>
  </sheetData>
  <mergeCells count="10">
    <mergeCell ref="B3:D3"/>
    <mergeCell ref="F3:H3"/>
    <mergeCell ref="J3:L3"/>
    <mergeCell ref="A4:L4"/>
    <mergeCell ref="B1:D1"/>
    <mergeCell ref="F1:H1"/>
    <mergeCell ref="J1:L1"/>
    <mergeCell ref="B2:D2"/>
    <mergeCell ref="F2:H2"/>
    <mergeCell ref="J2:L2"/>
  </mergeCells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2162-83BF-41E1-A05F-196454E00C56}">
  <sheetPr>
    <tabColor rgb="FF00B050"/>
  </sheetPr>
  <dimension ref="A1:U17"/>
  <sheetViews>
    <sheetView showGridLines="0" showZeros="0" view="pageBreakPreview" zoomScaleNormal="100" zoomScaleSheetLayoutView="100" workbookViewId="0">
      <selection activeCell="G12" sqref="G12:H12"/>
    </sheetView>
  </sheetViews>
  <sheetFormatPr defaultColWidth="6" defaultRowHeight="12.75" customHeight="1" x14ac:dyDescent="0.25"/>
  <cols>
    <col min="1" max="1" width="12" style="1" customWidth="1"/>
    <col min="2" max="4" width="7.36328125" style="1" customWidth="1"/>
    <col min="5" max="5" width="9.453125" style="1" customWidth="1"/>
    <col min="6" max="8" width="6.54296875" style="1" customWidth="1"/>
    <col min="9" max="9" width="9.6328125" style="1" customWidth="1"/>
    <col min="10" max="11" width="8" style="1" customWidth="1"/>
    <col min="12" max="12" width="9.453125" style="1" customWidth="1"/>
    <col min="13" max="13" width="8.36328125" style="1" customWidth="1"/>
    <col min="14" max="14" width="6.6328125" style="1" customWidth="1"/>
    <col min="15" max="16384" width="6" style="1"/>
  </cols>
  <sheetData>
    <row r="1" spans="1:21" ht="12.75" customHeight="1" x14ac:dyDescent="0.35">
      <c r="A1" s="27" t="s">
        <v>41</v>
      </c>
      <c r="B1" s="84"/>
      <c r="C1" s="84"/>
      <c r="D1" s="107"/>
      <c r="E1" s="27" t="s">
        <v>14</v>
      </c>
      <c r="F1" s="84">
        <f>'Design Front Sheet '!F3:H3</f>
        <v>0</v>
      </c>
      <c r="G1" s="102"/>
      <c r="H1" s="103"/>
      <c r="I1" s="27" t="s">
        <v>13</v>
      </c>
      <c r="J1" s="110"/>
      <c r="K1" s="110"/>
      <c r="L1" s="111"/>
    </row>
    <row r="2" spans="1:21" ht="12.75" customHeight="1" x14ac:dyDescent="0.35">
      <c r="A2" s="28" t="s">
        <v>39</v>
      </c>
      <c r="B2" s="84">
        <v>0</v>
      </c>
      <c r="C2" s="84"/>
      <c r="D2" s="107"/>
      <c r="E2" s="28" t="s">
        <v>11</v>
      </c>
      <c r="F2" s="84">
        <f>'Design Front Sheet '!F4:H4</f>
        <v>0</v>
      </c>
      <c r="G2" s="102"/>
      <c r="H2" s="103"/>
      <c r="I2" s="28" t="s">
        <v>42</v>
      </c>
      <c r="J2" s="110"/>
      <c r="K2" s="110"/>
      <c r="L2" s="111"/>
    </row>
    <row r="3" spans="1:21" ht="12.75" customHeight="1" x14ac:dyDescent="0.35">
      <c r="A3" s="29" t="s">
        <v>40</v>
      </c>
      <c r="B3" s="84">
        <v>0</v>
      </c>
      <c r="C3" s="84"/>
      <c r="D3" s="107"/>
      <c r="E3" s="29" t="s">
        <v>12</v>
      </c>
      <c r="F3" s="84" t="str">
        <f>'Design Front Sheet '!F5:H5</f>
        <v>TBC</v>
      </c>
      <c r="G3" s="102"/>
      <c r="H3" s="103"/>
      <c r="I3" s="29" t="s">
        <v>43</v>
      </c>
      <c r="J3" s="110">
        <v>0</v>
      </c>
      <c r="K3" s="110"/>
      <c r="L3" s="111"/>
    </row>
    <row r="4" spans="1:21" ht="12.75" customHeight="1" x14ac:dyDescent="0.25">
      <c r="A4" s="115" t="s">
        <v>82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</row>
    <row r="5" spans="1:21" ht="12.75" customHeight="1" x14ac:dyDescent="0.25">
      <c r="A5" s="116" t="s">
        <v>80</v>
      </c>
      <c r="B5" s="117"/>
      <c r="C5" s="118" t="s">
        <v>16</v>
      </c>
      <c r="D5" s="119"/>
      <c r="E5" s="118"/>
      <c r="F5" s="119"/>
      <c r="G5" s="118"/>
      <c r="H5" s="119"/>
      <c r="I5" s="118"/>
      <c r="J5" s="119"/>
      <c r="K5" s="120"/>
      <c r="L5" s="119"/>
      <c r="M5" s="121"/>
      <c r="N5" s="121"/>
      <c r="O5" s="121"/>
      <c r="P5" s="121"/>
      <c r="Q5" s="121"/>
      <c r="R5" s="121"/>
      <c r="S5" s="121"/>
      <c r="T5" s="121"/>
      <c r="U5" s="47"/>
    </row>
    <row r="6" spans="1:21" ht="27" customHeight="1" x14ac:dyDescent="0.25">
      <c r="A6" s="122"/>
      <c r="B6" s="122"/>
      <c r="C6" s="122"/>
      <c r="D6" s="122"/>
      <c r="E6" s="123"/>
      <c r="F6" s="123"/>
      <c r="G6" s="123"/>
      <c r="H6" s="123"/>
      <c r="I6" s="123"/>
      <c r="J6" s="123"/>
      <c r="K6" s="123"/>
      <c r="L6" s="123"/>
      <c r="M6" s="124"/>
      <c r="N6" s="124"/>
      <c r="O6" s="124"/>
      <c r="P6" s="124"/>
      <c r="Q6" s="124"/>
      <c r="R6" s="124"/>
      <c r="S6" s="124"/>
      <c r="T6" s="124"/>
      <c r="U6" s="45"/>
    </row>
    <row r="7" spans="1:21" ht="27" customHeight="1" x14ac:dyDescent="0.25">
      <c r="A7" s="126"/>
      <c r="B7" s="127"/>
      <c r="C7" s="128"/>
      <c r="D7" s="128"/>
      <c r="E7" s="125"/>
      <c r="F7" s="125"/>
      <c r="G7" s="125"/>
      <c r="H7" s="125"/>
      <c r="I7" s="125"/>
      <c r="J7" s="125"/>
      <c r="K7" s="125"/>
      <c r="L7" s="125"/>
    </row>
    <row r="8" spans="1:21" ht="27" customHeight="1" x14ac:dyDescent="0.25">
      <c r="A8" s="126"/>
      <c r="B8" s="127"/>
      <c r="C8" s="128"/>
      <c r="D8" s="128"/>
      <c r="E8" s="125"/>
      <c r="F8" s="125"/>
      <c r="G8" s="125"/>
      <c r="H8" s="125"/>
      <c r="I8" s="125"/>
      <c r="J8" s="125"/>
      <c r="K8" s="125"/>
      <c r="L8" s="125"/>
    </row>
    <row r="9" spans="1:21" ht="27" customHeight="1" x14ac:dyDescent="0.25">
      <c r="A9" s="126"/>
      <c r="B9" s="127"/>
      <c r="C9" s="128"/>
      <c r="D9" s="128"/>
      <c r="E9" s="125"/>
      <c r="F9" s="125"/>
      <c r="G9" s="125"/>
      <c r="H9" s="125"/>
      <c r="I9" s="125"/>
      <c r="J9" s="125"/>
      <c r="K9" s="125"/>
      <c r="L9" s="125"/>
    </row>
    <row r="10" spans="1:21" ht="27" customHeight="1" x14ac:dyDescent="0.25">
      <c r="A10" s="126"/>
      <c r="B10" s="127"/>
      <c r="C10" s="128"/>
      <c r="D10" s="128"/>
      <c r="E10" s="125"/>
      <c r="F10" s="125"/>
      <c r="G10" s="125"/>
      <c r="H10" s="125"/>
      <c r="I10" s="125"/>
      <c r="J10" s="125"/>
      <c r="K10" s="125"/>
      <c r="L10" s="125"/>
    </row>
    <row r="11" spans="1:21" ht="27" customHeight="1" x14ac:dyDescent="0.25">
      <c r="A11" s="126"/>
      <c r="B11" s="127"/>
      <c r="C11" s="128"/>
      <c r="D11" s="128"/>
      <c r="E11" s="125"/>
      <c r="F11" s="125"/>
      <c r="G11" s="125"/>
      <c r="H11" s="125"/>
      <c r="I11" s="125"/>
      <c r="J11" s="125"/>
      <c r="K11" s="125"/>
      <c r="L11" s="125"/>
    </row>
    <row r="12" spans="1:21" ht="27" customHeight="1" x14ac:dyDescent="0.25">
      <c r="A12" s="126"/>
      <c r="B12" s="127"/>
      <c r="C12" s="128"/>
      <c r="D12" s="128"/>
      <c r="E12" s="125"/>
      <c r="F12" s="125"/>
      <c r="G12" s="125"/>
      <c r="H12" s="125"/>
      <c r="I12" s="125"/>
      <c r="J12" s="125"/>
      <c r="K12" s="125"/>
      <c r="L12" s="125"/>
    </row>
    <row r="13" spans="1:21" ht="27" customHeight="1" x14ac:dyDescent="0.25">
      <c r="A13" s="126"/>
      <c r="B13" s="127"/>
      <c r="C13" s="128"/>
      <c r="D13" s="128"/>
      <c r="E13" s="125"/>
      <c r="F13" s="125"/>
      <c r="G13" s="125"/>
      <c r="H13" s="125"/>
      <c r="I13" s="125"/>
      <c r="J13" s="125"/>
      <c r="K13" s="125"/>
      <c r="L13" s="125"/>
    </row>
    <row r="14" spans="1:21" ht="27" customHeight="1" x14ac:dyDescent="0.25">
      <c r="A14" s="126"/>
      <c r="B14" s="127"/>
      <c r="C14" s="128"/>
      <c r="D14" s="128"/>
      <c r="E14" s="125"/>
      <c r="F14" s="125"/>
      <c r="G14" s="125"/>
      <c r="H14" s="125"/>
      <c r="I14" s="125"/>
      <c r="J14" s="125"/>
      <c r="K14" s="125"/>
      <c r="L14" s="125"/>
    </row>
    <row r="15" spans="1:21" ht="27" customHeight="1" x14ac:dyDescent="0.25">
      <c r="A15" s="126"/>
      <c r="B15" s="127"/>
      <c r="C15" s="128"/>
      <c r="D15" s="128"/>
      <c r="E15" s="125"/>
      <c r="F15" s="125"/>
      <c r="G15" s="125"/>
      <c r="H15" s="125"/>
      <c r="I15" s="125"/>
      <c r="J15" s="125"/>
      <c r="K15" s="125"/>
      <c r="L15" s="125"/>
    </row>
    <row r="16" spans="1:21" ht="27" customHeight="1" x14ac:dyDescent="0.25">
      <c r="A16" s="126"/>
      <c r="B16" s="127"/>
      <c r="C16" s="128"/>
      <c r="D16" s="128"/>
      <c r="E16" s="125"/>
      <c r="F16" s="125"/>
      <c r="G16" s="125"/>
      <c r="H16" s="125"/>
      <c r="I16" s="125"/>
      <c r="J16" s="125"/>
      <c r="K16" s="125"/>
      <c r="L16" s="125"/>
    </row>
    <row r="17" spans="1:12" ht="21.75" customHeight="1" x14ac:dyDescent="0.25">
      <c r="A17" s="129"/>
      <c r="B17" s="129"/>
      <c r="C17" s="130"/>
      <c r="D17" s="130"/>
      <c r="E17" s="124"/>
      <c r="F17" s="124"/>
      <c r="G17" s="124"/>
      <c r="H17" s="124"/>
      <c r="I17" s="124"/>
      <c r="J17" s="124"/>
      <c r="K17" s="124"/>
      <c r="L17" s="124"/>
    </row>
  </sheetData>
  <mergeCells count="96">
    <mergeCell ref="K17:L17"/>
    <mergeCell ref="A16:B16"/>
    <mergeCell ref="C16:D16"/>
    <mergeCell ref="E16:F16"/>
    <mergeCell ref="G16:H16"/>
    <mergeCell ref="I16:J16"/>
    <mergeCell ref="K16:L16"/>
    <mergeCell ref="A17:B17"/>
    <mergeCell ref="C17:D17"/>
    <mergeCell ref="E17:F17"/>
    <mergeCell ref="G17:H17"/>
    <mergeCell ref="I17:J17"/>
    <mergeCell ref="K15:L15"/>
    <mergeCell ref="A14:B14"/>
    <mergeCell ref="C14:D14"/>
    <mergeCell ref="E14:F14"/>
    <mergeCell ref="G14:H14"/>
    <mergeCell ref="I14:J14"/>
    <mergeCell ref="K14:L14"/>
    <mergeCell ref="A15:B15"/>
    <mergeCell ref="C15:D15"/>
    <mergeCell ref="E15:F15"/>
    <mergeCell ref="G15:H15"/>
    <mergeCell ref="I15:J15"/>
    <mergeCell ref="K13:L13"/>
    <mergeCell ref="A12:B12"/>
    <mergeCell ref="C12:D12"/>
    <mergeCell ref="E12:F12"/>
    <mergeCell ref="G12:H12"/>
    <mergeCell ref="I12:J12"/>
    <mergeCell ref="K12:L12"/>
    <mergeCell ref="A13:B13"/>
    <mergeCell ref="C13:D13"/>
    <mergeCell ref="E13:F13"/>
    <mergeCell ref="G13:H13"/>
    <mergeCell ref="I13:J13"/>
    <mergeCell ref="A7:B7"/>
    <mergeCell ref="C7:D7"/>
    <mergeCell ref="E7:F7"/>
    <mergeCell ref="K11:L11"/>
    <mergeCell ref="A10:B10"/>
    <mergeCell ref="C10:D10"/>
    <mergeCell ref="E10:F10"/>
    <mergeCell ref="G10:H10"/>
    <mergeCell ref="I10:J10"/>
    <mergeCell ref="K10:L10"/>
    <mergeCell ref="A11:B11"/>
    <mergeCell ref="C11:D11"/>
    <mergeCell ref="E11:F11"/>
    <mergeCell ref="G11:H11"/>
    <mergeCell ref="I11:J11"/>
    <mergeCell ref="K9:L9"/>
    <mergeCell ref="K8:L8"/>
    <mergeCell ref="A9:B9"/>
    <mergeCell ref="C9:D9"/>
    <mergeCell ref="E9:F9"/>
    <mergeCell ref="G9:H9"/>
    <mergeCell ref="I9:J9"/>
    <mergeCell ref="A8:B8"/>
    <mergeCell ref="C8:D8"/>
    <mergeCell ref="E8:F8"/>
    <mergeCell ref="G8:H8"/>
    <mergeCell ref="I8:J8"/>
    <mergeCell ref="G7:H7"/>
    <mergeCell ref="I7:J7"/>
    <mergeCell ref="M5:N5"/>
    <mergeCell ref="O5:P5"/>
    <mergeCell ref="Q5:R5"/>
    <mergeCell ref="K7:L7"/>
    <mergeCell ref="S5:T5"/>
    <mergeCell ref="A6:B6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B3:D3"/>
    <mergeCell ref="F3:H3"/>
    <mergeCell ref="J3:L3"/>
    <mergeCell ref="A4:L4"/>
    <mergeCell ref="A5:B5"/>
    <mergeCell ref="C5:D5"/>
    <mergeCell ref="E5:F5"/>
    <mergeCell ref="G5:H5"/>
    <mergeCell ref="I5:J5"/>
    <mergeCell ref="K5:L5"/>
    <mergeCell ref="B1:D1"/>
    <mergeCell ref="F1:H1"/>
    <mergeCell ref="J1:L1"/>
    <mergeCell ref="B2:D2"/>
    <mergeCell ref="F2:H2"/>
    <mergeCell ref="J2:L2"/>
  </mergeCells>
  <conditionalFormatting sqref="A6:T6 C7:L17">
    <cfRule type="containsText" dxfId="10" priority="1" operator="containsText" text="QC">
      <formula>NOT(ISERROR(SEARCH("QC",A6)))</formula>
    </cfRule>
  </conditionalFormatting>
  <conditionalFormatting sqref="U6">
    <cfRule type="containsText" dxfId="9" priority="2" operator="containsText" text="APPROVED">
      <formula>NOT(ISERROR(SEARCH("APPROVED",U6)))</formula>
    </cfRule>
    <cfRule type="containsText" dxfId="8" priority="3" operator="containsText" text="REJECTED">
      <formula>NOT(ISERROR(SEARCH("REJECTED",U6)))</formula>
    </cfRule>
    <cfRule type="containsText" dxfId="7" priority="4" operator="containsText" text="TBC">
      <formula>NOT(ISERROR(SEARCH("TBC",U6)))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605E2-B2CC-4E30-9266-5A5C356AA0BC}">
  <sheetPr>
    <tabColor rgb="FF00B050"/>
  </sheetPr>
  <dimension ref="A1:K19"/>
  <sheetViews>
    <sheetView showZeros="0" view="pageBreakPreview" zoomScaleNormal="100" zoomScaleSheetLayoutView="100" workbookViewId="0">
      <selection activeCell="F6" sqref="F6"/>
    </sheetView>
  </sheetViews>
  <sheetFormatPr defaultColWidth="6" defaultRowHeight="12.75" customHeight="1" x14ac:dyDescent="0.25"/>
  <cols>
    <col min="1" max="1" width="12.6328125" style="1" customWidth="1"/>
    <col min="2" max="2" width="43.26953125" style="1" customWidth="1"/>
    <col min="3" max="4" width="14.36328125" style="1" customWidth="1"/>
    <col min="5" max="5" width="10.1796875" style="1" customWidth="1"/>
    <col min="6" max="6" width="17.81640625" style="1" customWidth="1"/>
    <col min="7" max="7" width="13" style="1" customWidth="1"/>
    <col min="8" max="8" width="11.6328125" style="1" customWidth="1"/>
    <col min="9" max="9" width="16.08984375" style="1" customWidth="1"/>
    <col min="10" max="10" width="8.36328125" style="1" customWidth="1"/>
    <col min="11" max="11" width="6.6328125" style="1" customWidth="1"/>
    <col min="12" max="16384" width="6" style="1"/>
  </cols>
  <sheetData>
    <row r="1" spans="1:11" ht="12.75" customHeight="1" x14ac:dyDescent="0.35">
      <c r="A1" s="57" t="s">
        <v>41</v>
      </c>
      <c r="B1" s="163" t="str">
        <f>'[2]Design Front Sheet '!B3:D3</f>
        <v>SS25</v>
      </c>
      <c r="C1" s="163"/>
      <c r="D1" s="57" t="s">
        <v>14</v>
      </c>
      <c r="E1" s="163"/>
      <c r="F1" s="164"/>
      <c r="G1" s="165"/>
      <c r="H1" s="57" t="s">
        <v>13</v>
      </c>
      <c r="I1" s="58" t="str" cm="1">
        <f t="array" ref="I1:K1">'[2]Design Front Sheet '!J3:L3</f>
        <v>TAHSIN</v>
      </c>
      <c r="J1" s="1">
        <v>0</v>
      </c>
      <c r="K1" s="1">
        <v>0</v>
      </c>
    </row>
    <row r="2" spans="1:11" ht="12.75" customHeight="1" x14ac:dyDescent="0.35">
      <c r="A2" s="59" t="s">
        <v>39</v>
      </c>
      <c r="B2" s="163" t="s">
        <v>125</v>
      </c>
      <c r="C2" s="163"/>
      <c r="D2" s="59" t="s">
        <v>11</v>
      </c>
      <c r="E2" s="163"/>
      <c r="F2" s="164"/>
      <c r="G2" s="165"/>
      <c r="H2" s="59" t="s">
        <v>42</v>
      </c>
      <c r="I2" s="58"/>
    </row>
    <row r="3" spans="1:11" ht="12.75" customHeight="1" x14ac:dyDescent="0.35">
      <c r="A3" s="60" t="s">
        <v>40</v>
      </c>
      <c r="B3" s="163" t="s">
        <v>143</v>
      </c>
      <c r="C3" s="166"/>
      <c r="D3" s="60" t="s">
        <v>12</v>
      </c>
      <c r="E3" s="163" t="str">
        <f>'[2]Design Front Sheet '!F5</f>
        <v>TBC</v>
      </c>
      <c r="F3" s="164"/>
      <c r="G3" s="165"/>
      <c r="H3" s="60" t="s">
        <v>43</v>
      </c>
      <c r="I3" s="58"/>
    </row>
    <row r="4" spans="1:11" ht="12.75" customHeight="1" x14ac:dyDescent="0.25">
      <c r="A4" s="167" t="s">
        <v>22</v>
      </c>
      <c r="B4" s="168"/>
      <c r="C4" s="168"/>
      <c r="D4" s="168"/>
      <c r="E4" s="168"/>
      <c r="F4" s="169"/>
      <c r="G4" s="169"/>
      <c r="H4" s="169"/>
      <c r="I4" s="170"/>
    </row>
    <row r="5" spans="1:11" ht="12.75" customHeight="1" thickBot="1" x14ac:dyDescent="0.4">
      <c r="A5" s="61" t="s">
        <v>15</v>
      </c>
      <c r="B5" s="61"/>
      <c r="C5" s="62" t="s">
        <v>16</v>
      </c>
      <c r="D5" s="62"/>
      <c r="E5" s="62" t="s">
        <v>17</v>
      </c>
      <c r="F5" s="62" t="s">
        <v>47</v>
      </c>
      <c r="G5" s="62" t="s">
        <v>18</v>
      </c>
      <c r="H5" s="63" t="s">
        <v>46</v>
      </c>
      <c r="I5" s="64" t="s">
        <v>19</v>
      </c>
    </row>
    <row r="6" spans="1:11" ht="92.5" customHeight="1" x14ac:dyDescent="0.25">
      <c r="A6" s="162"/>
      <c r="B6" s="162"/>
      <c r="C6" s="65"/>
      <c r="D6" s="66"/>
      <c r="E6" s="65" t="s">
        <v>142</v>
      </c>
      <c r="F6" s="67" t="s">
        <v>131</v>
      </c>
      <c r="G6" s="65"/>
      <c r="H6" s="65" t="s">
        <v>139</v>
      </c>
      <c r="I6" s="65" t="s">
        <v>7</v>
      </c>
    </row>
    <row r="7" spans="1:11" ht="83" customHeight="1" x14ac:dyDescent="0.25">
      <c r="A7" s="162"/>
      <c r="B7" s="162"/>
      <c r="C7" s="65"/>
      <c r="D7" s="65"/>
      <c r="E7" s="65" t="s">
        <v>142</v>
      </c>
      <c r="F7" s="65" t="s">
        <v>132</v>
      </c>
      <c r="G7" s="65"/>
      <c r="H7" s="65" t="s">
        <v>139</v>
      </c>
      <c r="I7" s="65" t="s">
        <v>7</v>
      </c>
    </row>
    <row r="8" spans="1:11" ht="74.5" customHeight="1" x14ac:dyDescent="0.25">
      <c r="A8" s="162"/>
      <c r="B8" s="162"/>
      <c r="C8" s="65"/>
      <c r="D8" s="65"/>
      <c r="E8" s="65" t="s">
        <v>142</v>
      </c>
      <c r="F8" s="65" t="s">
        <v>133</v>
      </c>
      <c r="G8" s="65"/>
      <c r="H8" s="65" t="s">
        <v>139</v>
      </c>
      <c r="I8" s="65" t="s">
        <v>7</v>
      </c>
    </row>
    <row r="9" spans="1:11" ht="70" customHeight="1" x14ac:dyDescent="0.25">
      <c r="A9" s="162"/>
      <c r="B9" s="162"/>
      <c r="C9" s="65"/>
      <c r="D9" s="65"/>
      <c r="E9" s="65" t="s">
        <v>142</v>
      </c>
      <c r="F9" s="65" t="s">
        <v>134</v>
      </c>
      <c r="G9" s="65"/>
      <c r="H9" s="65" t="s">
        <v>139</v>
      </c>
      <c r="I9" s="65" t="s">
        <v>7</v>
      </c>
    </row>
    <row r="10" spans="1:11" ht="71" customHeight="1" x14ac:dyDescent="0.25">
      <c r="A10" s="162"/>
      <c r="B10" s="162"/>
      <c r="C10" s="65"/>
      <c r="D10" s="65"/>
      <c r="E10" s="65" t="s">
        <v>142</v>
      </c>
      <c r="F10" s="65" t="s">
        <v>135</v>
      </c>
      <c r="G10" s="65"/>
      <c r="H10" s="65" t="s">
        <v>139</v>
      </c>
      <c r="I10" s="65" t="s">
        <v>7</v>
      </c>
    </row>
    <row r="11" spans="1:11" ht="75" customHeight="1" x14ac:dyDescent="0.25">
      <c r="A11" s="162"/>
      <c r="B11" s="162"/>
      <c r="C11" s="65"/>
      <c r="D11" s="65"/>
      <c r="E11" s="65" t="s">
        <v>142</v>
      </c>
      <c r="F11" s="65" t="s">
        <v>135</v>
      </c>
      <c r="G11" s="65"/>
      <c r="H11" s="65" t="s">
        <v>139</v>
      </c>
      <c r="I11" s="65" t="s">
        <v>7</v>
      </c>
    </row>
    <row r="12" spans="1:11" ht="70" customHeight="1" x14ac:dyDescent="0.25">
      <c r="A12" s="162"/>
      <c r="B12" s="162"/>
      <c r="C12" s="65"/>
      <c r="D12" s="65"/>
      <c r="E12" s="65" t="s">
        <v>142</v>
      </c>
      <c r="F12" s="65" t="s">
        <v>136</v>
      </c>
      <c r="G12" s="65"/>
      <c r="H12" s="65" t="s">
        <v>140</v>
      </c>
      <c r="I12" s="65" t="s">
        <v>7</v>
      </c>
    </row>
    <row r="13" spans="1:11" ht="79" customHeight="1" x14ac:dyDescent="0.25">
      <c r="A13" s="162"/>
      <c r="B13" s="162"/>
      <c r="C13" s="65"/>
      <c r="D13" s="65"/>
      <c r="E13" s="65" t="s">
        <v>142</v>
      </c>
      <c r="F13" s="65" t="s">
        <v>137</v>
      </c>
      <c r="G13" s="65"/>
      <c r="H13" s="65" t="s">
        <v>141</v>
      </c>
      <c r="I13" s="65" t="s">
        <v>7</v>
      </c>
    </row>
    <row r="14" spans="1:11" ht="72" customHeight="1" x14ac:dyDescent="0.25">
      <c r="A14" s="162"/>
      <c r="B14" s="162"/>
      <c r="C14" s="65"/>
      <c r="D14" s="65"/>
      <c r="E14" s="65" t="s">
        <v>142</v>
      </c>
      <c r="F14" s="65"/>
      <c r="G14" s="65"/>
      <c r="H14" s="65" t="s">
        <v>140</v>
      </c>
      <c r="I14" s="65" t="s">
        <v>7</v>
      </c>
    </row>
    <row r="15" spans="1:11" ht="70" customHeight="1" x14ac:dyDescent="0.25">
      <c r="A15" s="162"/>
      <c r="B15" s="162"/>
      <c r="C15" s="65"/>
      <c r="D15" s="65"/>
      <c r="E15" s="65" t="s">
        <v>142</v>
      </c>
      <c r="F15" s="65"/>
      <c r="G15" s="65"/>
      <c r="H15" s="65" t="s">
        <v>140</v>
      </c>
      <c r="I15" s="65" t="s">
        <v>7</v>
      </c>
    </row>
    <row r="16" spans="1:11" ht="71" customHeight="1" x14ac:dyDescent="0.25">
      <c r="A16" s="162"/>
      <c r="B16" s="162"/>
      <c r="C16" s="65"/>
      <c r="D16" s="65"/>
      <c r="E16" s="65" t="s">
        <v>142</v>
      </c>
      <c r="F16" s="65"/>
      <c r="G16" s="65"/>
      <c r="H16" s="65" t="s">
        <v>141</v>
      </c>
      <c r="I16" s="65" t="s">
        <v>7</v>
      </c>
    </row>
    <row r="17" spans="1:9" ht="64" customHeight="1" x14ac:dyDescent="0.25">
      <c r="A17" s="162"/>
      <c r="B17" s="162"/>
      <c r="C17" s="65"/>
      <c r="D17" s="65"/>
      <c r="E17" s="65" t="s">
        <v>142</v>
      </c>
      <c r="F17" s="65"/>
      <c r="G17" s="65"/>
      <c r="H17" s="65" t="s">
        <v>141</v>
      </c>
      <c r="I17" s="65" t="s">
        <v>7</v>
      </c>
    </row>
    <row r="18" spans="1:9" ht="97.5" customHeight="1" x14ac:dyDescent="0.25">
      <c r="A18" s="162"/>
      <c r="B18" s="162"/>
      <c r="C18" s="65"/>
      <c r="D18" s="65"/>
      <c r="E18" s="65" t="s">
        <v>142</v>
      </c>
      <c r="F18" s="65"/>
      <c r="G18" s="65"/>
      <c r="H18" s="65" t="s">
        <v>141</v>
      </c>
      <c r="I18" s="65" t="s">
        <v>7</v>
      </c>
    </row>
    <row r="19" spans="1:9" ht="98.5" customHeight="1" x14ac:dyDescent="0.25">
      <c r="A19" s="162"/>
      <c r="B19" s="162"/>
      <c r="C19" s="65"/>
      <c r="D19" s="65"/>
      <c r="E19" s="65" t="s">
        <v>142</v>
      </c>
      <c r="F19" s="65" t="s">
        <v>138</v>
      </c>
      <c r="G19" s="65"/>
      <c r="H19" s="65" t="s">
        <v>140</v>
      </c>
      <c r="I19" s="65" t="s">
        <v>7</v>
      </c>
    </row>
  </sheetData>
  <mergeCells count="22"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15:B15"/>
    <mergeCell ref="A9:B9"/>
    <mergeCell ref="B1:C1"/>
    <mergeCell ref="E1:G1"/>
    <mergeCell ref="B2:C2"/>
    <mergeCell ref="E2:G2"/>
    <mergeCell ref="B3:C3"/>
    <mergeCell ref="E3:G3"/>
    <mergeCell ref="A4:E4"/>
    <mergeCell ref="F4:I4"/>
    <mergeCell ref="A6:B6"/>
    <mergeCell ref="A7:B7"/>
    <mergeCell ref="A8:B8"/>
  </mergeCells>
  <conditionalFormatting sqref="A6:E6 G6:H6 A7:H19">
    <cfRule type="containsText" dxfId="6" priority="4" operator="containsText" text="QC">
      <formula>NOT(ISERROR(SEARCH("QC",A6)))</formula>
    </cfRule>
  </conditionalFormatting>
  <conditionalFormatting sqref="I6:I19">
    <cfRule type="containsText" dxfId="5" priority="1" operator="containsText" text="APPROVED">
      <formula>NOT(ISERROR(SEARCH("APPROVED",I6)))</formula>
    </cfRule>
    <cfRule type="containsText" dxfId="4" priority="2" operator="containsText" text="REJECTED">
      <formula>NOT(ISERROR(SEARCH("REJECTED",I6)))</formula>
    </cfRule>
    <cfRule type="containsText" dxfId="3" priority="3" operator="containsText" text="TBC">
      <formula>NOT(ISERROR(SEARCH("TBC",I6)))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6" orientation="portrait" r:id="rId1"/>
  <headerFooter>
    <oddHeader>&amp;CREISS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0F01-0638-4A43-92E8-3B1C10BADF12}">
  <sheetPr>
    <tabColor theme="1"/>
  </sheetPr>
  <dimension ref="A1:R67"/>
  <sheetViews>
    <sheetView showZeros="0" view="pageBreakPreview" zoomScaleNormal="100" zoomScaleSheetLayoutView="100" workbookViewId="0">
      <selection activeCell="Q9" sqref="Q9"/>
    </sheetView>
  </sheetViews>
  <sheetFormatPr defaultColWidth="6" defaultRowHeight="12.75" customHeight="1" x14ac:dyDescent="0.25"/>
  <cols>
    <col min="1" max="1" width="12.36328125" style="1" customWidth="1"/>
    <col min="2" max="3" width="7.6328125" style="1" customWidth="1"/>
    <col min="4" max="4" width="11.6328125" style="1" customWidth="1"/>
    <col min="5" max="5" width="7.6328125" style="1" customWidth="1"/>
    <col min="6" max="8" width="7" style="1" customWidth="1"/>
    <col min="9" max="9" width="7.6328125" style="1" customWidth="1"/>
    <col min="10" max="12" width="6.453125" style="1" customWidth="1"/>
    <col min="13" max="13" width="8.36328125" style="1" customWidth="1"/>
    <col min="14" max="14" width="6.6328125" style="1" customWidth="1"/>
    <col min="15" max="16384" width="6" style="1"/>
  </cols>
  <sheetData>
    <row r="1" spans="1:12" ht="12.75" customHeight="1" x14ac:dyDescent="0.35">
      <c r="A1" s="27" t="s">
        <v>41</v>
      </c>
      <c r="B1" s="84" t="str">
        <f>'Design Front Sheet '!B3</f>
        <v>SS25</v>
      </c>
      <c r="C1" s="84"/>
      <c r="D1" s="107"/>
      <c r="E1" s="27" t="s">
        <v>14</v>
      </c>
      <c r="F1" s="84">
        <f>'Design Front Sheet '!F3</f>
        <v>0</v>
      </c>
      <c r="G1" s="102"/>
      <c r="H1" s="103"/>
      <c r="I1" s="27" t="s">
        <v>13</v>
      </c>
      <c r="J1" s="110" t="s">
        <v>111</v>
      </c>
      <c r="K1" s="110"/>
      <c r="L1" s="111"/>
    </row>
    <row r="2" spans="1:12" ht="12.75" customHeight="1" x14ac:dyDescent="0.35">
      <c r="A2" s="28" t="s">
        <v>39</v>
      </c>
      <c r="B2" s="84" t="str">
        <f>'Design Front Sheet '!B4</f>
        <v>OVAL</v>
      </c>
      <c r="C2" s="84"/>
      <c r="D2" s="107"/>
      <c r="E2" s="28" t="s">
        <v>11</v>
      </c>
      <c r="F2" s="84">
        <f>'Design Front Sheet '!F4</f>
        <v>0</v>
      </c>
      <c r="G2" s="102"/>
      <c r="H2" s="103"/>
      <c r="I2" s="28" t="s">
        <v>42</v>
      </c>
      <c r="J2" s="110"/>
      <c r="K2" s="110"/>
      <c r="L2" s="111"/>
    </row>
    <row r="3" spans="1:12" ht="12.75" customHeight="1" x14ac:dyDescent="0.35">
      <c r="A3" s="29" t="s">
        <v>40</v>
      </c>
      <c r="B3" s="84" t="str">
        <f>'Design Front Sheet '!B5</f>
        <v>LS Mclaren top</v>
      </c>
      <c r="C3" s="84"/>
      <c r="D3" s="107"/>
      <c r="E3" s="29" t="s">
        <v>12</v>
      </c>
      <c r="F3" s="84" t="str">
        <f>'Design Front Sheet '!F5</f>
        <v>TBC</v>
      </c>
      <c r="G3" s="102"/>
      <c r="H3" s="103"/>
      <c r="I3" s="29" t="s">
        <v>43</v>
      </c>
      <c r="J3" s="156"/>
      <c r="K3" s="156"/>
      <c r="L3" s="157"/>
    </row>
    <row r="4" spans="1:12" ht="12.75" customHeight="1" x14ac:dyDescent="0.25">
      <c r="A4" s="180" t="s">
        <v>120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2"/>
    </row>
    <row r="5" spans="1:12" ht="12.75" customHeight="1" thickBot="1" x14ac:dyDescent="0.4">
      <c r="A5" s="158" t="s">
        <v>2</v>
      </c>
      <c r="B5" s="158"/>
      <c r="C5" s="158"/>
      <c r="D5" s="158"/>
      <c r="E5" s="12" t="s">
        <v>3</v>
      </c>
      <c r="F5" s="10"/>
      <c r="G5" s="10" t="s">
        <v>0</v>
      </c>
      <c r="H5" s="7" t="s">
        <v>1</v>
      </c>
      <c r="I5" s="159" t="s">
        <v>21</v>
      </c>
      <c r="J5" s="160"/>
      <c r="K5" s="160"/>
      <c r="L5" s="161"/>
    </row>
    <row r="6" spans="1:12" ht="12.75" customHeight="1" x14ac:dyDescent="0.35">
      <c r="A6" s="144" t="s">
        <v>95</v>
      </c>
      <c r="B6" s="145"/>
      <c r="C6" s="145"/>
      <c r="D6" s="145"/>
      <c r="E6" s="11"/>
      <c r="F6" s="2"/>
      <c r="G6" s="41">
        <f t="shared" ref="G6:G64" si="0">F6+(-E6)</f>
        <v>0</v>
      </c>
      <c r="H6" s="38"/>
      <c r="I6" s="133"/>
      <c r="J6" s="154"/>
      <c r="K6" s="154"/>
      <c r="L6" s="155"/>
    </row>
    <row r="7" spans="1:12" ht="13.5" customHeight="1" x14ac:dyDescent="0.35">
      <c r="A7" s="144" t="s">
        <v>99</v>
      </c>
      <c r="B7" s="145"/>
      <c r="C7" s="145"/>
      <c r="D7" s="145"/>
      <c r="E7" s="11"/>
      <c r="F7" s="2"/>
      <c r="G7" s="41">
        <f t="shared" si="0"/>
        <v>0</v>
      </c>
      <c r="H7" s="38"/>
      <c r="I7" s="133"/>
      <c r="J7" s="134"/>
      <c r="K7" s="134"/>
      <c r="L7" s="135"/>
    </row>
    <row r="8" spans="1:12" ht="12.5" customHeight="1" x14ac:dyDescent="0.35">
      <c r="A8" s="144" t="s">
        <v>100</v>
      </c>
      <c r="B8" s="145"/>
      <c r="C8" s="145"/>
      <c r="D8" s="145"/>
      <c r="E8" s="11"/>
      <c r="F8" s="2"/>
      <c r="G8" s="41">
        <f t="shared" si="0"/>
        <v>0</v>
      </c>
      <c r="H8" s="38"/>
      <c r="I8" s="133"/>
      <c r="J8" s="134"/>
      <c r="K8" s="134"/>
      <c r="L8" s="135"/>
    </row>
    <row r="9" spans="1:12" ht="12.75" customHeight="1" x14ac:dyDescent="0.35">
      <c r="A9" s="147" t="s">
        <v>36</v>
      </c>
      <c r="B9" s="148"/>
      <c r="C9" s="148"/>
      <c r="D9" s="148"/>
      <c r="E9" s="25"/>
      <c r="F9" s="3"/>
      <c r="G9" s="41">
        <f t="shared" si="0"/>
        <v>0</v>
      </c>
      <c r="H9" s="39"/>
      <c r="I9" s="151"/>
      <c r="J9" s="152"/>
      <c r="K9" s="152"/>
      <c r="L9" s="153"/>
    </row>
    <row r="10" spans="1:12" ht="12.75" customHeight="1" x14ac:dyDescent="0.35">
      <c r="A10" s="144" t="s">
        <v>101</v>
      </c>
      <c r="B10" s="145"/>
      <c r="C10" s="145"/>
      <c r="D10" s="145"/>
      <c r="E10" s="11"/>
      <c r="F10" s="2">
        <v>47</v>
      </c>
      <c r="G10" s="41">
        <f t="shared" si="0"/>
        <v>47</v>
      </c>
      <c r="H10" s="38"/>
      <c r="I10" s="133"/>
      <c r="J10" s="134"/>
      <c r="K10" s="134"/>
      <c r="L10" s="135"/>
    </row>
    <row r="11" spans="1:12" ht="12.75" customHeight="1" x14ac:dyDescent="0.35">
      <c r="A11" s="144" t="s">
        <v>23</v>
      </c>
      <c r="B11" s="145"/>
      <c r="C11" s="145"/>
      <c r="D11" s="145"/>
      <c r="E11" s="11"/>
      <c r="F11" s="2"/>
      <c r="G11" s="41">
        <f t="shared" si="0"/>
        <v>0</v>
      </c>
      <c r="H11" s="38"/>
      <c r="I11" s="133"/>
      <c r="J11" s="134"/>
      <c r="K11" s="134"/>
      <c r="L11" s="135"/>
    </row>
    <row r="12" spans="1:12" ht="12.75" customHeight="1" x14ac:dyDescent="0.35">
      <c r="A12" s="144" t="s">
        <v>24</v>
      </c>
      <c r="B12" s="145"/>
      <c r="C12" s="145"/>
      <c r="D12" s="145"/>
      <c r="E12" s="11"/>
      <c r="F12" s="2"/>
      <c r="G12" s="41">
        <f t="shared" si="0"/>
        <v>0</v>
      </c>
      <c r="H12" s="38"/>
      <c r="I12" s="133"/>
      <c r="J12" s="134"/>
      <c r="K12" s="134"/>
      <c r="L12" s="135"/>
    </row>
    <row r="13" spans="1:12" ht="12.75" customHeight="1" x14ac:dyDescent="0.35">
      <c r="A13" s="144" t="s">
        <v>35</v>
      </c>
      <c r="B13" s="145"/>
      <c r="C13" s="145"/>
      <c r="D13" s="145"/>
      <c r="E13" s="11"/>
      <c r="F13" s="2"/>
      <c r="G13" s="41">
        <f t="shared" si="0"/>
        <v>0</v>
      </c>
      <c r="H13" s="38"/>
      <c r="I13" s="133"/>
      <c r="J13" s="134"/>
      <c r="K13" s="134"/>
      <c r="L13" s="135"/>
    </row>
    <row r="14" spans="1:12" ht="12.75" customHeight="1" x14ac:dyDescent="0.35">
      <c r="A14" s="144" t="s">
        <v>50</v>
      </c>
      <c r="B14" s="145"/>
      <c r="C14" s="145"/>
      <c r="D14" s="145"/>
      <c r="E14" s="11"/>
      <c r="F14" s="2"/>
      <c r="G14" s="41">
        <f t="shared" si="0"/>
        <v>0</v>
      </c>
      <c r="H14" s="38"/>
      <c r="I14" s="133"/>
      <c r="J14" s="134"/>
      <c r="K14" s="134"/>
      <c r="L14" s="135"/>
    </row>
    <row r="15" spans="1:12" ht="12.75" customHeight="1" x14ac:dyDescent="0.35">
      <c r="A15" s="147" t="s">
        <v>96</v>
      </c>
      <c r="B15" s="148"/>
      <c r="C15" s="148"/>
      <c r="D15" s="148"/>
      <c r="E15" s="25"/>
      <c r="F15" s="3"/>
      <c r="G15" s="41">
        <f t="shared" si="0"/>
        <v>0</v>
      </c>
      <c r="H15" s="39"/>
      <c r="I15" s="149"/>
      <c r="J15" s="150"/>
      <c r="K15" s="150"/>
      <c r="L15" s="150"/>
    </row>
    <row r="16" spans="1:12" ht="12.75" customHeight="1" x14ac:dyDescent="0.35">
      <c r="A16" s="144" t="s">
        <v>102</v>
      </c>
      <c r="B16" s="145"/>
      <c r="C16" s="145"/>
      <c r="D16" s="145"/>
      <c r="E16" s="11"/>
      <c r="F16" s="2"/>
      <c r="G16" s="41">
        <f t="shared" si="0"/>
        <v>0</v>
      </c>
      <c r="H16" s="38"/>
      <c r="I16" s="133"/>
      <c r="J16" s="134"/>
      <c r="K16" s="134"/>
      <c r="L16" s="135"/>
    </row>
    <row r="17" spans="1:12" ht="12.75" customHeight="1" x14ac:dyDescent="0.35">
      <c r="A17" s="144" t="s">
        <v>103</v>
      </c>
      <c r="B17" s="145"/>
      <c r="C17" s="145"/>
      <c r="D17" s="145"/>
      <c r="E17" s="11"/>
      <c r="F17" s="2"/>
      <c r="G17" s="41">
        <f t="shared" si="0"/>
        <v>0</v>
      </c>
      <c r="H17" s="38"/>
      <c r="I17" s="133"/>
      <c r="J17" s="134"/>
      <c r="K17" s="134"/>
      <c r="L17" s="135"/>
    </row>
    <row r="18" spans="1:12" ht="12.75" customHeight="1" x14ac:dyDescent="0.35">
      <c r="A18" s="144" t="s">
        <v>104</v>
      </c>
      <c r="B18" s="145"/>
      <c r="C18" s="145"/>
      <c r="D18" s="145"/>
      <c r="E18" s="11"/>
      <c r="F18" s="2"/>
      <c r="G18" s="41">
        <f t="shared" si="0"/>
        <v>0</v>
      </c>
      <c r="H18" s="38"/>
      <c r="I18" s="133"/>
      <c r="J18" s="134"/>
      <c r="K18" s="134"/>
      <c r="L18" s="135"/>
    </row>
    <row r="19" spans="1:12" ht="12.75" customHeight="1" x14ac:dyDescent="0.35">
      <c r="A19" s="144" t="s">
        <v>105</v>
      </c>
      <c r="B19" s="145"/>
      <c r="C19" s="145"/>
      <c r="D19" s="145"/>
      <c r="E19" s="11"/>
      <c r="F19" s="2"/>
      <c r="G19" s="41">
        <f t="shared" si="0"/>
        <v>0</v>
      </c>
      <c r="H19" s="38"/>
      <c r="I19" s="133"/>
      <c r="J19" s="134"/>
      <c r="K19" s="134"/>
      <c r="L19" s="135"/>
    </row>
    <row r="20" spans="1:12" ht="12.75" customHeight="1" x14ac:dyDescent="0.35">
      <c r="A20" s="144" t="s">
        <v>25</v>
      </c>
      <c r="B20" s="145"/>
      <c r="C20" s="145"/>
      <c r="D20" s="145"/>
      <c r="E20" s="11"/>
      <c r="F20" s="2"/>
      <c r="G20" s="41">
        <f t="shared" si="0"/>
        <v>0</v>
      </c>
      <c r="H20" s="38"/>
      <c r="I20" s="133"/>
      <c r="J20" s="134"/>
      <c r="K20" s="134"/>
      <c r="L20" s="135"/>
    </row>
    <row r="21" spans="1:12" ht="12.75" customHeight="1" x14ac:dyDescent="0.35">
      <c r="A21" s="144" t="s">
        <v>53</v>
      </c>
      <c r="B21" s="145"/>
      <c r="C21" s="145"/>
      <c r="D21" s="145"/>
      <c r="E21" s="11"/>
      <c r="F21" s="2"/>
      <c r="G21" s="41">
        <f t="shared" si="0"/>
        <v>0</v>
      </c>
      <c r="H21" s="38"/>
      <c r="I21" s="133"/>
      <c r="J21" s="134"/>
      <c r="K21" s="134"/>
      <c r="L21" s="135"/>
    </row>
    <row r="22" spans="1:12" ht="12.75" customHeight="1" x14ac:dyDescent="0.35">
      <c r="A22" s="144" t="s">
        <v>26</v>
      </c>
      <c r="B22" s="145"/>
      <c r="C22" s="145"/>
      <c r="D22" s="145"/>
      <c r="E22" s="11"/>
      <c r="F22" s="2"/>
      <c r="G22" s="41">
        <f t="shared" si="0"/>
        <v>0</v>
      </c>
      <c r="H22" s="38"/>
      <c r="I22" s="133"/>
      <c r="J22" s="134"/>
      <c r="K22" s="134"/>
      <c r="L22" s="135"/>
    </row>
    <row r="23" spans="1:12" ht="12.75" customHeight="1" x14ac:dyDescent="0.35">
      <c r="A23" s="144" t="s">
        <v>51</v>
      </c>
      <c r="B23" s="145"/>
      <c r="C23" s="145"/>
      <c r="D23" s="146"/>
      <c r="E23" s="11"/>
      <c r="F23" s="2"/>
      <c r="G23" s="41">
        <f t="shared" si="0"/>
        <v>0</v>
      </c>
      <c r="H23" s="38"/>
      <c r="I23" s="133"/>
      <c r="J23" s="134"/>
      <c r="K23" s="134"/>
      <c r="L23" s="135"/>
    </row>
    <row r="24" spans="1:12" ht="12.75" customHeight="1" x14ac:dyDescent="0.25">
      <c r="A24" s="144" t="s">
        <v>52</v>
      </c>
      <c r="B24" s="145"/>
      <c r="C24" s="145"/>
      <c r="D24" s="146"/>
      <c r="E24" s="11"/>
      <c r="F24" s="2"/>
      <c r="G24" s="41">
        <f t="shared" si="0"/>
        <v>0</v>
      </c>
      <c r="H24" s="38"/>
      <c r="I24" s="133"/>
      <c r="J24" s="142"/>
      <c r="K24" s="142"/>
      <c r="L24" s="143"/>
    </row>
    <row r="25" spans="1:12" ht="12.75" customHeight="1" x14ac:dyDescent="0.25">
      <c r="A25" s="144" t="s">
        <v>57</v>
      </c>
      <c r="B25" s="145"/>
      <c r="C25" s="145"/>
      <c r="D25" s="145"/>
      <c r="E25" s="11"/>
      <c r="F25" s="2"/>
      <c r="G25" s="41">
        <f t="shared" si="0"/>
        <v>0</v>
      </c>
      <c r="H25" s="38"/>
      <c r="I25" s="133"/>
      <c r="J25" s="142"/>
      <c r="K25" s="142"/>
      <c r="L25" s="143"/>
    </row>
    <row r="26" spans="1:12" ht="12.75" customHeight="1" x14ac:dyDescent="0.25">
      <c r="A26" s="144" t="s">
        <v>106</v>
      </c>
      <c r="B26" s="145"/>
      <c r="C26" s="145"/>
      <c r="D26" s="145"/>
      <c r="E26" s="11"/>
      <c r="F26" s="2"/>
      <c r="G26" s="41">
        <f t="shared" si="0"/>
        <v>0</v>
      </c>
      <c r="H26" s="38"/>
      <c r="I26" s="42"/>
      <c r="J26" s="43"/>
      <c r="K26" s="43"/>
      <c r="L26" s="44"/>
    </row>
    <row r="27" spans="1:12" ht="12.75" customHeight="1" x14ac:dyDescent="0.25">
      <c r="A27" s="144" t="s">
        <v>56</v>
      </c>
      <c r="B27" s="145"/>
      <c r="C27" s="145"/>
      <c r="D27" s="145"/>
      <c r="E27" s="11"/>
      <c r="F27" s="2"/>
      <c r="G27" s="41">
        <f t="shared" si="0"/>
        <v>0</v>
      </c>
      <c r="H27" s="38"/>
      <c r="I27" s="42"/>
      <c r="J27" s="43"/>
      <c r="K27" s="43"/>
      <c r="L27" s="44"/>
    </row>
    <row r="28" spans="1:12" ht="12.75" customHeight="1" x14ac:dyDescent="0.25">
      <c r="A28" s="144" t="s">
        <v>37</v>
      </c>
      <c r="B28" s="145"/>
      <c r="C28" s="145"/>
      <c r="D28" s="146"/>
      <c r="E28" s="11"/>
      <c r="F28" s="2"/>
      <c r="G28" s="41">
        <f t="shared" si="0"/>
        <v>0</v>
      </c>
      <c r="H28" s="38"/>
      <c r="I28" s="133"/>
      <c r="J28" s="142"/>
      <c r="K28" s="142"/>
      <c r="L28" s="143"/>
    </row>
    <row r="29" spans="1:12" ht="12.75" customHeight="1" x14ac:dyDescent="0.25">
      <c r="A29" s="144" t="s">
        <v>27</v>
      </c>
      <c r="B29" s="145"/>
      <c r="C29" s="145"/>
      <c r="D29" s="145"/>
      <c r="E29" s="11"/>
      <c r="F29" s="2"/>
      <c r="G29" s="41">
        <f t="shared" si="0"/>
        <v>0</v>
      </c>
      <c r="H29" s="38"/>
      <c r="I29" s="133" t="s">
        <v>55</v>
      </c>
      <c r="J29" s="142"/>
      <c r="K29" s="142"/>
      <c r="L29" s="143"/>
    </row>
    <row r="30" spans="1:12" ht="12.75" customHeight="1" x14ac:dyDescent="0.35">
      <c r="A30" s="144" t="s">
        <v>28</v>
      </c>
      <c r="B30" s="145"/>
      <c r="C30" s="145"/>
      <c r="D30" s="145"/>
      <c r="E30" s="11"/>
      <c r="F30" s="2"/>
      <c r="G30" s="41">
        <f t="shared" si="0"/>
        <v>0</v>
      </c>
      <c r="H30" s="38"/>
      <c r="I30" s="133"/>
      <c r="J30" s="134"/>
      <c r="K30" s="134"/>
      <c r="L30" s="135"/>
    </row>
    <row r="31" spans="1:12" ht="12.75" customHeight="1" x14ac:dyDescent="0.35">
      <c r="A31" s="144" t="s">
        <v>29</v>
      </c>
      <c r="B31" s="145"/>
      <c r="C31" s="145"/>
      <c r="D31" s="145"/>
      <c r="E31" s="11"/>
      <c r="F31" s="2"/>
      <c r="G31" s="41">
        <f t="shared" si="0"/>
        <v>0</v>
      </c>
      <c r="H31" s="38"/>
      <c r="I31" s="133"/>
      <c r="J31" s="134"/>
      <c r="K31" s="134"/>
      <c r="L31" s="135"/>
    </row>
    <row r="32" spans="1:12" ht="12.75" customHeight="1" x14ac:dyDescent="0.35">
      <c r="A32" s="144" t="s">
        <v>87</v>
      </c>
      <c r="B32" s="145"/>
      <c r="C32" s="145"/>
      <c r="D32" s="145"/>
      <c r="E32" s="11"/>
      <c r="F32" s="2"/>
      <c r="G32" s="41">
        <f t="shared" si="0"/>
        <v>0</v>
      </c>
      <c r="H32" s="38"/>
      <c r="I32" s="133"/>
      <c r="J32" s="134"/>
      <c r="K32" s="134"/>
      <c r="L32" s="135"/>
    </row>
    <row r="33" spans="1:18" ht="12.75" customHeight="1" x14ac:dyDescent="0.35">
      <c r="A33" s="144" t="s">
        <v>85</v>
      </c>
      <c r="B33" s="145"/>
      <c r="C33" s="145"/>
      <c r="D33" s="145"/>
      <c r="E33" s="11"/>
      <c r="F33" s="2"/>
      <c r="G33" s="41">
        <f t="shared" si="0"/>
        <v>0</v>
      </c>
      <c r="H33" s="38"/>
      <c r="I33" s="133"/>
      <c r="J33" s="134"/>
      <c r="K33" s="134"/>
      <c r="L33" s="135"/>
    </row>
    <row r="34" spans="1:18" ht="12.75" customHeight="1" x14ac:dyDescent="0.35">
      <c r="A34" s="144" t="s">
        <v>86</v>
      </c>
      <c r="B34" s="145"/>
      <c r="C34" s="145"/>
      <c r="D34" s="145"/>
      <c r="E34" s="11"/>
      <c r="F34" s="2"/>
      <c r="G34" s="41">
        <f t="shared" si="0"/>
        <v>0</v>
      </c>
      <c r="H34" s="38"/>
      <c r="I34" s="133"/>
      <c r="J34" s="134"/>
      <c r="K34" s="134"/>
      <c r="L34" s="135"/>
      <c r="O34" s="6"/>
      <c r="P34" s="6"/>
      <c r="Q34" s="6"/>
      <c r="R34" s="6"/>
    </row>
    <row r="35" spans="1:18" ht="12.75" customHeight="1" x14ac:dyDescent="0.35">
      <c r="A35" s="144" t="s">
        <v>88</v>
      </c>
      <c r="B35" s="145"/>
      <c r="C35" s="145"/>
      <c r="D35" s="145"/>
      <c r="E35" s="11"/>
      <c r="F35" s="2"/>
      <c r="G35" s="41">
        <f t="shared" si="0"/>
        <v>0</v>
      </c>
      <c r="H35" s="38"/>
      <c r="I35" s="133"/>
      <c r="J35" s="134"/>
      <c r="K35" s="134"/>
      <c r="L35" s="135"/>
      <c r="O35" s="6"/>
      <c r="P35" s="6"/>
      <c r="Q35" s="6"/>
      <c r="R35" s="6"/>
    </row>
    <row r="36" spans="1:18" ht="12.75" customHeight="1" x14ac:dyDescent="0.35">
      <c r="A36" s="144" t="s">
        <v>60</v>
      </c>
      <c r="B36" s="145"/>
      <c r="C36" s="145"/>
      <c r="D36" s="145"/>
      <c r="E36" s="11"/>
      <c r="F36" s="2"/>
      <c r="G36" s="41">
        <f t="shared" si="0"/>
        <v>0</v>
      </c>
      <c r="H36" s="38"/>
      <c r="I36" s="133"/>
      <c r="J36" s="134"/>
      <c r="K36" s="134"/>
      <c r="L36" s="135"/>
      <c r="O36" s="6"/>
      <c r="P36" s="6"/>
      <c r="Q36" s="6"/>
      <c r="R36" s="6"/>
    </row>
    <row r="37" spans="1:18" ht="12.75" customHeight="1" x14ac:dyDescent="0.35">
      <c r="A37" s="144" t="s">
        <v>30</v>
      </c>
      <c r="B37" s="145"/>
      <c r="C37" s="145"/>
      <c r="D37" s="145"/>
      <c r="E37" s="11"/>
      <c r="F37" s="2"/>
      <c r="G37" s="41">
        <f t="shared" si="0"/>
        <v>0</v>
      </c>
      <c r="H37" s="38"/>
      <c r="I37" s="133"/>
      <c r="J37" s="134"/>
      <c r="K37" s="134"/>
      <c r="L37" s="135"/>
      <c r="O37" s="6"/>
      <c r="P37" s="6"/>
      <c r="Q37" s="6"/>
      <c r="R37" s="6"/>
    </row>
    <row r="38" spans="1:18" ht="12.75" customHeight="1" x14ac:dyDescent="0.35">
      <c r="A38" s="144" t="s">
        <v>49</v>
      </c>
      <c r="B38" s="145"/>
      <c r="C38" s="145"/>
      <c r="D38" s="145"/>
      <c r="E38" s="11"/>
      <c r="F38" s="2"/>
      <c r="G38" s="41">
        <f t="shared" si="0"/>
        <v>0</v>
      </c>
      <c r="H38" s="38"/>
      <c r="I38" s="133"/>
      <c r="J38" s="134"/>
      <c r="K38" s="134"/>
      <c r="L38" s="135"/>
    </row>
    <row r="39" spans="1:18" ht="12.75" customHeight="1" x14ac:dyDescent="0.35">
      <c r="A39" s="144" t="s">
        <v>61</v>
      </c>
      <c r="B39" s="145"/>
      <c r="C39" s="145"/>
      <c r="D39" s="145"/>
      <c r="E39" s="11"/>
      <c r="F39" s="2"/>
      <c r="G39" s="41">
        <f t="shared" si="0"/>
        <v>0</v>
      </c>
      <c r="H39" s="38"/>
      <c r="I39" s="133"/>
      <c r="J39" s="134"/>
      <c r="K39" s="134"/>
      <c r="L39" s="135"/>
    </row>
    <row r="40" spans="1:18" ht="12.75" customHeight="1" x14ac:dyDescent="0.35">
      <c r="A40" s="136" t="s">
        <v>62</v>
      </c>
      <c r="B40" s="137"/>
      <c r="C40" s="137"/>
      <c r="D40" s="137"/>
      <c r="E40" s="11"/>
      <c r="F40" s="2"/>
      <c r="G40" s="41">
        <f t="shared" si="0"/>
        <v>0</v>
      </c>
      <c r="H40" s="38"/>
      <c r="I40" s="133"/>
      <c r="J40" s="134"/>
      <c r="K40" s="134"/>
      <c r="L40" s="135"/>
    </row>
    <row r="41" spans="1:18" ht="12.75" customHeight="1" x14ac:dyDescent="0.35">
      <c r="A41" s="136" t="s">
        <v>63</v>
      </c>
      <c r="B41" s="137"/>
      <c r="C41" s="137"/>
      <c r="D41" s="137"/>
      <c r="E41" s="11"/>
      <c r="F41" s="2"/>
      <c r="G41" s="41">
        <f t="shared" si="0"/>
        <v>0</v>
      </c>
      <c r="H41" s="38"/>
      <c r="I41" s="133"/>
      <c r="J41" s="134"/>
      <c r="K41" s="134"/>
      <c r="L41" s="135"/>
    </row>
    <row r="42" spans="1:18" ht="13.5" customHeight="1" x14ac:dyDescent="0.35">
      <c r="A42" s="144" t="s">
        <v>83</v>
      </c>
      <c r="B42" s="145"/>
      <c r="C42" s="145"/>
      <c r="D42" s="145"/>
      <c r="E42" s="11"/>
      <c r="F42" s="2"/>
      <c r="G42" s="41">
        <f>F42+(-E42)</f>
        <v>0</v>
      </c>
      <c r="H42" s="38"/>
      <c r="I42" s="133"/>
      <c r="J42" s="134"/>
      <c r="K42" s="134"/>
      <c r="L42" s="135"/>
    </row>
    <row r="43" spans="1:18" ht="12.75" customHeight="1" x14ac:dyDescent="0.35">
      <c r="A43" s="144" t="s">
        <v>84</v>
      </c>
      <c r="B43" s="145"/>
      <c r="C43" s="145"/>
      <c r="D43" s="145"/>
      <c r="E43" s="11"/>
      <c r="F43" s="2"/>
      <c r="G43" s="41">
        <f t="shared" si="0"/>
        <v>0</v>
      </c>
      <c r="H43" s="38"/>
      <c r="I43" s="133"/>
      <c r="J43" s="134"/>
      <c r="K43" s="134"/>
      <c r="L43" s="135"/>
    </row>
    <row r="44" spans="1:18" ht="12.75" customHeight="1" x14ac:dyDescent="0.35">
      <c r="A44" s="144" t="s">
        <v>64</v>
      </c>
      <c r="B44" s="145"/>
      <c r="C44" s="145"/>
      <c r="D44" s="145"/>
      <c r="E44" s="11"/>
      <c r="F44" s="2"/>
      <c r="G44" s="41">
        <f t="shared" si="0"/>
        <v>0</v>
      </c>
      <c r="H44" s="38"/>
      <c r="I44" s="133"/>
      <c r="J44" s="134"/>
      <c r="K44" s="134"/>
      <c r="L44" s="135"/>
    </row>
    <row r="45" spans="1:18" ht="12.75" customHeight="1" x14ac:dyDescent="0.35">
      <c r="A45" s="144" t="s">
        <v>65</v>
      </c>
      <c r="B45" s="145"/>
      <c r="C45" s="145"/>
      <c r="D45" s="145"/>
      <c r="E45" s="11"/>
      <c r="F45" s="2"/>
      <c r="G45" s="41">
        <f t="shared" si="0"/>
        <v>0</v>
      </c>
      <c r="H45" s="38"/>
      <c r="I45" s="133"/>
      <c r="J45" s="134"/>
      <c r="K45" s="134"/>
      <c r="L45" s="135"/>
    </row>
    <row r="46" spans="1:18" ht="12.75" customHeight="1" x14ac:dyDescent="0.35">
      <c r="A46" s="136" t="s">
        <v>66</v>
      </c>
      <c r="B46" s="137"/>
      <c r="C46" s="137"/>
      <c r="D46" s="137"/>
      <c r="E46" s="11"/>
      <c r="F46" s="2"/>
      <c r="G46" s="41">
        <f t="shared" si="0"/>
        <v>0</v>
      </c>
      <c r="H46" s="38"/>
      <c r="I46" s="133"/>
      <c r="J46" s="134"/>
      <c r="K46" s="134"/>
      <c r="L46" s="135"/>
    </row>
    <row r="47" spans="1:18" ht="12.75" customHeight="1" x14ac:dyDescent="0.35">
      <c r="A47" s="144" t="s">
        <v>97</v>
      </c>
      <c r="B47" s="145"/>
      <c r="C47" s="145"/>
      <c r="D47" s="145"/>
      <c r="E47" s="11"/>
      <c r="F47" s="2"/>
      <c r="G47" s="41">
        <f t="shared" si="0"/>
        <v>0</v>
      </c>
      <c r="H47" s="38"/>
      <c r="I47" s="133"/>
      <c r="J47" s="134"/>
      <c r="K47" s="134"/>
      <c r="L47" s="135"/>
    </row>
    <row r="48" spans="1:18" ht="12.75" customHeight="1" x14ac:dyDescent="0.35">
      <c r="A48" s="144" t="s">
        <v>98</v>
      </c>
      <c r="B48" s="145"/>
      <c r="C48" s="145"/>
      <c r="D48" s="145"/>
      <c r="E48" s="11"/>
      <c r="F48" s="2"/>
      <c r="G48" s="41">
        <f t="shared" si="0"/>
        <v>0</v>
      </c>
      <c r="H48" s="38"/>
      <c r="I48" s="133"/>
      <c r="J48" s="134"/>
      <c r="K48" s="134"/>
      <c r="L48" s="135"/>
    </row>
    <row r="49" spans="1:12" ht="12.75" customHeight="1" x14ac:dyDescent="0.35">
      <c r="A49" s="136" t="s">
        <v>54</v>
      </c>
      <c r="B49" s="137"/>
      <c r="C49" s="137"/>
      <c r="D49" s="137"/>
      <c r="E49" s="11"/>
      <c r="F49" s="2"/>
      <c r="G49" s="41">
        <f t="shared" si="0"/>
        <v>0</v>
      </c>
      <c r="H49" s="38"/>
      <c r="I49" s="133"/>
      <c r="J49" s="134"/>
      <c r="K49" s="134"/>
      <c r="L49" s="135"/>
    </row>
    <row r="50" spans="1:12" ht="12.75" customHeight="1" x14ac:dyDescent="0.25">
      <c r="A50" s="138" t="s">
        <v>107</v>
      </c>
      <c r="B50" s="139"/>
      <c r="C50" s="139"/>
      <c r="D50" s="140"/>
      <c r="E50" s="11"/>
      <c r="F50" s="2"/>
      <c r="G50" s="41"/>
      <c r="H50" s="38"/>
      <c r="I50" s="133"/>
      <c r="J50" s="142"/>
      <c r="K50" s="142"/>
      <c r="L50" s="143"/>
    </row>
    <row r="51" spans="1:12" ht="12.75" customHeight="1" x14ac:dyDescent="0.35">
      <c r="A51" s="136" t="s">
        <v>108</v>
      </c>
      <c r="B51" s="137"/>
      <c r="C51" s="137"/>
      <c r="D51" s="137"/>
      <c r="E51" s="11"/>
      <c r="F51" s="2"/>
      <c r="G51" s="41">
        <f t="shared" si="0"/>
        <v>0</v>
      </c>
      <c r="H51" s="38"/>
      <c r="I51" s="133"/>
      <c r="J51" s="134"/>
      <c r="K51" s="134"/>
      <c r="L51" s="135"/>
    </row>
    <row r="52" spans="1:12" ht="12.75" customHeight="1" x14ac:dyDescent="0.35">
      <c r="A52" s="136" t="s">
        <v>69</v>
      </c>
      <c r="B52" s="137"/>
      <c r="C52" s="137"/>
      <c r="D52" s="137"/>
      <c r="E52" s="11"/>
      <c r="F52" s="2"/>
      <c r="G52" s="41">
        <f t="shared" si="0"/>
        <v>0</v>
      </c>
      <c r="H52" s="38"/>
      <c r="I52" s="133"/>
      <c r="J52" s="134"/>
      <c r="K52" s="134"/>
      <c r="L52" s="135"/>
    </row>
    <row r="53" spans="1:12" ht="12.75" customHeight="1" x14ac:dyDescent="0.35">
      <c r="A53" s="136" t="s">
        <v>70</v>
      </c>
      <c r="B53" s="137"/>
      <c r="C53" s="137"/>
      <c r="D53" s="137"/>
      <c r="E53" s="11"/>
      <c r="F53" s="4"/>
      <c r="G53" s="41">
        <f t="shared" si="0"/>
        <v>0</v>
      </c>
      <c r="H53" s="38"/>
      <c r="I53" s="133"/>
      <c r="J53" s="134"/>
      <c r="K53" s="134"/>
      <c r="L53" s="135"/>
    </row>
    <row r="54" spans="1:12" ht="12.75" customHeight="1" x14ac:dyDescent="0.35">
      <c r="A54" s="136" t="s">
        <v>71</v>
      </c>
      <c r="B54" s="137"/>
      <c r="C54" s="137"/>
      <c r="D54" s="137"/>
      <c r="E54" s="11"/>
      <c r="F54" s="2"/>
      <c r="G54" s="41">
        <f t="shared" si="0"/>
        <v>0</v>
      </c>
      <c r="H54" s="38"/>
      <c r="I54" s="133"/>
      <c r="J54" s="134"/>
      <c r="K54" s="134"/>
      <c r="L54" s="135"/>
    </row>
    <row r="55" spans="1:12" ht="12.75" customHeight="1" x14ac:dyDescent="0.35">
      <c r="A55" s="136" t="s">
        <v>72</v>
      </c>
      <c r="B55" s="137"/>
      <c r="C55" s="137"/>
      <c r="D55" s="137"/>
      <c r="E55" s="11"/>
      <c r="F55" s="2"/>
      <c r="G55" s="41">
        <f t="shared" si="0"/>
        <v>0</v>
      </c>
      <c r="H55" s="38"/>
      <c r="I55" s="133"/>
      <c r="J55" s="134"/>
      <c r="K55" s="134"/>
      <c r="L55" s="135"/>
    </row>
    <row r="56" spans="1:12" ht="12.75" customHeight="1" x14ac:dyDescent="0.25">
      <c r="A56" s="138" t="s">
        <v>109</v>
      </c>
      <c r="B56" s="139"/>
      <c r="C56" s="139"/>
      <c r="D56" s="140"/>
      <c r="E56" s="11"/>
      <c r="F56" s="2"/>
      <c r="G56" s="41"/>
      <c r="H56" s="38"/>
      <c r="I56" s="75"/>
      <c r="J56" s="141"/>
      <c r="K56" s="141"/>
      <c r="L56" s="141"/>
    </row>
    <row r="57" spans="1:12" ht="12.75" customHeight="1" x14ac:dyDescent="0.25">
      <c r="A57" s="136" t="s">
        <v>110</v>
      </c>
      <c r="B57" s="137"/>
      <c r="C57" s="137"/>
      <c r="D57" s="137"/>
      <c r="E57" s="11"/>
      <c r="F57" s="2"/>
      <c r="G57" s="41">
        <f t="shared" si="0"/>
        <v>0</v>
      </c>
      <c r="H57" s="38"/>
      <c r="I57" s="133"/>
      <c r="J57" s="142"/>
      <c r="K57" s="142"/>
      <c r="L57" s="143"/>
    </row>
    <row r="58" spans="1:12" ht="12.75" customHeight="1" x14ac:dyDescent="0.35">
      <c r="A58" s="136" t="s">
        <v>73</v>
      </c>
      <c r="B58" s="137"/>
      <c r="C58" s="137"/>
      <c r="D58" s="137"/>
      <c r="E58" s="11"/>
      <c r="F58" s="2"/>
      <c r="G58" s="41">
        <f t="shared" si="0"/>
        <v>0</v>
      </c>
      <c r="H58" s="38"/>
      <c r="I58" s="133"/>
      <c r="J58" s="134"/>
      <c r="K58" s="134"/>
      <c r="L58" s="135"/>
    </row>
    <row r="59" spans="1:12" ht="12.75" customHeight="1" x14ac:dyDescent="0.35">
      <c r="A59" s="136" t="s">
        <v>74</v>
      </c>
      <c r="B59" s="137"/>
      <c r="C59" s="137"/>
      <c r="D59" s="137"/>
      <c r="E59" s="11"/>
      <c r="F59" s="2"/>
      <c r="G59" s="41">
        <f t="shared" si="0"/>
        <v>0</v>
      </c>
      <c r="H59" s="38"/>
      <c r="I59" s="133"/>
      <c r="J59" s="134"/>
      <c r="K59" s="134"/>
      <c r="L59" s="135"/>
    </row>
    <row r="60" spans="1:12" ht="12.75" customHeight="1" x14ac:dyDescent="0.35">
      <c r="A60" s="136" t="s">
        <v>75</v>
      </c>
      <c r="B60" s="137"/>
      <c r="C60" s="137"/>
      <c r="D60" s="137"/>
      <c r="E60" s="11"/>
      <c r="F60" s="2"/>
      <c r="G60" s="41">
        <f t="shared" si="0"/>
        <v>0</v>
      </c>
      <c r="H60" s="38"/>
      <c r="I60" s="133"/>
      <c r="J60" s="134"/>
      <c r="K60" s="134"/>
      <c r="L60" s="135"/>
    </row>
    <row r="61" spans="1:12" ht="12.75" customHeight="1" x14ac:dyDescent="0.35">
      <c r="A61" s="136" t="s">
        <v>76</v>
      </c>
      <c r="B61" s="137"/>
      <c r="C61" s="137"/>
      <c r="D61" s="137"/>
      <c r="E61" s="11"/>
      <c r="F61" s="2"/>
      <c r="G61" s="41">
        <f t="shared" si="0"/>
        <v>0</v>
      </c>
      <c r="H61" s="38"/>
      <c r="I61" s="133"/>
      <c r="J61" s="134"/>
      <c r="K61" s="134"/>
      <c r="L61" s="135"/>
    </row>
    <row r="62" spans="1:12" ht="12.75" customHeight="1" x14ac:dyDescent="0.35">
      <c r="A62" s="136" t="s">
        <v>89</v>
      </c>
      <c r="B62" s="137"/>
      <c r="C62" s="137"/>
      <c r="D62" s="137"/>
      <c r="E62" s="11"/>
      <c r="F62" s="2"/>
      <c r="G62" s="41">
        <f t="shared" si="0"/>
        <v>0</v>
      </c>
      <c r="H62" s="38"/>
      <c r="I62" s="133"/>
      <c r="J62" s="134"/>
      <c r="K62" s="134"/>
      <c r="L62" s="135"/>
    </row>
    <row r="63" spans="1:12" ht="12.75" customHeight="1" x14ac:dyDescent="0.35">
      <c r="A63" s="136" t="s">
        <v>90</v>
      </c>
      <c r="B63" s="137"/>
      <c r="C63" s="137"/>
      <c r="D63" s="137"/>
      <c r="E63" s="11"/>
      <c r="F63" s="2"/>
      <c r="G63" s="41">
        <f t="shared" si="0"/>
        <v>0</v>
      </c>
      <c r="H63" s="38"/>
      <c r="I63" s="133"/>
      <c r="J63" s="134"/>
      <c r="K63" s="134"/>
      <c r="L63" s="135"/>
    </row>
    <row r="64" spans="1:12" ht="12.75" customHeight="1" x14ac:dyDescent="0.35">
      <c r="A64" s="136" t="s">
        <v>91</v>
      </c>
      <c r="B64" s="137"/>
      <c r="C64" s="137"/>
      <c r="D64" s="137"/>
      <c r="E64" s="11"/>
      <c r="F64" s="2"/>
      <c r="G64" s="41">
        <f t="shared" si="0"/>
        <v>0</v>
      </c>
      <c r="H64" s="38"/>
      <c r="I64" s="133"/>
      <c r="J64" s="134"/>
      <c r="K64" s="134"/>
      <c r="L64" s="135"/>
    </row>
    <row r="65" spans="1:12" ht="12.75" customHeight="1" x14ac:dyDescent="0.35">
      <c r="A65" s="136" t="s">
        <v>92</v>
      </c>
      <c r="B65" s="137"/>
      <c r="C65" s="137"/>
      <c r="D65" s="137"/>
      <c r="E65" s="11"/>
      <c r="F65" s="2"/>
      <c r="G65" s="41">
        <f>F65+(-E65)</f>
        <v>0</v>
      </c>
      <c r="H65" s="38"/>
      <c r="I65" s="133"/>
      <c r="J65" s="134"/>
      <c r="K65" s="134"/>
      <c r="L65" s="135"/>
    </row>
    <row r="66" spans="1:12" ht="12.75" customHeight="1" x14ac:dyDescent="0.35">
      <c r="A66" s="136" t="s">
        <v>93</v>
      </c>
      <c r="B66" s="137"/>
      <c r="C66" s="137"/>
      <c r="D66" s="137"/>
      <c r="E66" s="11"/>
      <c r="F66" s="2"/>
      <c r="G66" s="41">
        <f t="shared" ref="G66:G67" si="1">F66+(-E66)</f>
        <v>0</v>
      </c>
      <c r="H66" s="38"/>
      <c r="I66" s="133"/>
      <c r="J66" s="134"/>
      <c r="K66" s="134"/>
      <c r="L66" s="135"/>
    </row>
    <row r="67" spans="1:12" ht="12.5" customHeight="1" x14ac:dyDescent="0.35">
      <c r="A67" s="131" t="s">
        <v>77</v>
      </c>
      <c r="B67" s="132"/>
      <c r="C67" s="132"/>
      <c r="D67" s="132"/>
      <c r="E67" s="11"/>
      <c r="F67" s="2"/>
      <c r="G67" s="41">
        <f t="shared" si="1"/>
        <v>0</v>
      </c>
      <c r="H67" s="38"/>
      <c r="I67" s="133"/>
      <c r="J67" s="134"/>
      <c r="K67" s="134"/>
      <c r="L67" s="135"/>
    </row>
  </sheetData>
  <mergeCells count="134">
    <mergeCell ref="A67:D67"/>
    <mergeCell ref="I67:L67"/>
    <mergeCell ref="A64:D64"/>
    <mergeCell ref="I64:L64"/>
    <mergeCell ref="A65:D65"/>
    <mergeCell ref="I65:L65"/>
    <mergeCell ref="A66:D66"/>
    <mergeCell ref="I66:L66"/>
    <mergeCell ref="A61:D61"/>
    <mergeCell ref="I61:L61"/>
    <mergeCell ref="A62:D62"/>
    <mergeCell ref="I62:L62"/>
    <mergeCell ref="A63:D63"/>
    <mergeCell ref="I63:L63"/>
    <mergeCell ref="A58:D58"/>
    <mergeCell ref="I58:L58"/>
    <mergeCell ref="A59:D59"/>
    <mergeCell ref="I59:L59"/>
    <mergeCell ref="A60:D60"/>
    <mergeCell ref="I60:L60"/>
    <mergeCell ref="A55:D55"/>
    <mergeCell ref="I55:L55"/>
    <mergeCell ref="A56:D56"/>
    <mergeCell ref="I56:L56"/>
    <mergeCell ref="A57:D57"/>
    <mergeCell ref="I57:L57"/>
    <mergeCell ref="A52:D52"/>
    <mergeCell ref="I52:L52"/>
    <mergeCell ref="A53:D53"/>
    <mergeCell ref="I53:L53"/>
    <mergeCell ref="A54:D54"/>
    <mergeCell ref="I54:L54"/>
    <mergeCell ref="A49:D49"/>
    <mergeCell ref="I49:L49"/>
    <mergeCell ref="A50:D50"/>
    <mergeCell ref="I50:L50"/>
    <mergeCell ref="A51:D51"/>
    <mergeCell ref="I51:L51"/>
    <mergeCell ref="A46:D46"/>
    <mergeCell ref="I46:L46"/>
    <mergeCell ref="A47:D47"/>
    <mergeCell ref="I47:L47"/>
    <mergeCell ref="A48:D48"/>
    <mergeCell ref="I48:L48"/>
    <mergeCell ref="A43:D43"/>
    <mergeCell ref="I43:L43"/>
    <mergeCell ref="A44:D44"/>
    <mergeCell ref="I44:L44"/>
    <mergeCell ref="A45:D45"/>
    <mergeCell ref="I45:L45"/>
    <mergeCell ref="A40:D40"/>
    <mergeCell ref="I40:L40"/>
    <mergeCell ref="A41:D41"/>
    <mergeCell ref="I41:L41"/>
    <mergeCell ref="A42:D42"/>
    <mergeCell ref="I42:L42"/>
    <mergeCell ref="A37:D37"/>
    <mergeCell ref="I37:L37"/>
    <mergeCell ref="A38:D38"/>
    <mergeCell ref="I38:L38"/>
    <mergeCell ref="A39:D39"/>
    <mergeCell ref="I39:L39"/>
    <mergeCell ref="A34:D34"/>
    <mergeCell ref="I34:L34"/>
    <mergeCell ref="A35:D35"/>
    <mergeCell ref="I35:L35"/>
    <mergeCell ref="A36:D36"/>
    <mergeCell ref="I36:L36"/>
    <mergeCell ref="A31:D31"/>
    <mergeCell ref="I31:L31"/>
    <mergeCell ref="A32:D32"/>
    <mergeCell ref="I32:L32"/>
    <mergeCell ref="A33:D33"/>
    <mergeCell ref="I33:L33"/>
    <mergeCell ref="A28:D28"/>
    <mergeCell ref="I28:L28"/>
    <mergeCell ref="A29:D29"/>
    <mergeCell ref="I29:L29"/>
    <mergeCell ref="A30:D30"/>
    <mergeCell ref="I30:L30"/>
    <mergeCell ref="A24:D24"/>
    <mergeCell ref="I24:L24"/>
    <mergeCell ref="A25:D25"/>
    <mergeCell ref="I25:L25"/>
    <mergeCell ref="A26:D26"/>
    <mergeCell ref="A27:D27"/>
    <mergeCell ref="A21:D21"/>
    <mergeCell ref="I21:L21"/>
    <mergeCell ref="A22:D22"/>
    <mergeCell ref="I22:L22"/>
    <mergeCell ref="A23:D23"/>
    <mergeCell ref="I23:L23"/>
    <mergeCell ref="A18:D18"/>
    <mergeCell ref="I18:L18"/>
    <mergeCell ref="A19:D19"/>
    <mergeCell ref="I19:L19"/>
    <mergeCell ref="A20:D20"/>
    <mergeCell ref="I20:L20"/>
    <mergeCell ref="A15:D15"/>
    <mergeCell ref="I15:L15"/>
    <mergeCell ref="A16:D16"/>
    <mergeCell ref="I16:L16"/>
    <mergeCell ref="A17:D17"/>
    <mergeCell ref="I17:L17"/>
    <mergeCell ref="A12:D12"/>
    <mergeCell ref="I12:L12"/>
    <mergeCell ref="A13:D13"/>
    <mergeCell ref="I13:L13"/>
    <mergeCell ref="A14:D14"/>
    <mergeCell ref="I14:L14"/>
    <mergeCell ref="A9:D9"/>
    <mergeCell ref="I9:L9"/>
    <mergeCell ref="A10:D10"/>
    <mergeCell ref="I10:L10"/>
    <mergeCell ref="A11:D11"/>
    <mergeCell ref="I11:L11"/>
    <mergeCell ref="A6:D6"/>
    <mergeCell ref="I6:L6"/>
    <mergeCell ref="A7:D7"/>
    <mergeCell ref="I7:L7"/>
    <mergeCell ref="A8:D8"/>
    <mergeCell ref="I8:L8"/>
    <mergeCell ref="B3:D3"/>
    <mergeCell ref="F3:H3"/>
    <mergeCell ref="J3:L3"/>
    <mergeCell ref="A4:L4"/>
    <mergeCell ref="A5:D5"/>
    <mergeCell ref="I5:L5"/>
    <mergeCell ref="B1:D1"/>
    <mergeCell ref="F1:H1"/>
    <mergeCell ref="J1:L1"/>
    <mergeCell ref="B2:D2"/>
    <mergeCell ref="F2:H2"/>
    <mergeCell ref="J2:L2"/>
  </mergeCells>
  <conditionalFormatting sqref="K3:L3">
    <cfRule type="containsText" dxfId="2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90" orientation="portrait" verticalDpi="300" r:id="rId1"/>
  <headerFooter>
    <oddHeader>&amp;CREISS</oddHeader>
  </headerFooter>
  <customProperties>
    <customPr name="layoutContexts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Q133"/>
  <sheetViews>
    <sheetView showZeros="0" view="pageBreakPreview" topLeftCell="A18" zoomScaleNormal="115" zoomScaleSheetLayoutView="100" workbookViewId="0">
      <selection activeCell="Q9" sqref="Q9"/>
    </sheetView>
  </sheetViews>
  <sheetFormatPr defaultColWidth="6" defaultRowHeight="12.75" customHeight="1" x14ac:dyDescent="0.25"/>
  <cols>
    <col min="1" max="1" width="13.36328125" style="1" customWidth="1"/>
    <col min="2" max="3" width="7.54296875" style="1" customWidth="1"/>
    <col min="4" max="4" width="6.36328125" style="1" customWidth="1"/>
    <col min="5" max="5" width="12" style="1" customWidth="1"/>
    <col min="6" max="8" width="7.36328125" style="1" customWidth="1"/>
    <col min="9" max="9" width="14.6328125" style="1" customWidth="1"/>
    <col min="10" max="10" width="8.36328125" style="1" customWidth="1"/>
    <col min="11" max="11" width="7.6328125" style="1" customWidth="1"/>
    <col min="12" max="12" width="5" style="1" customWidth="1"/>
    <col min="13" max="13" width="8.36328125" style="1" customWidth="1"/>
    <col min="14" max="14" width="6.6328125" style="1" customWidth="1"/>
    <col min="15" max="16384" width="6" style="1"/>
  </cols>
  <sheetData>
    <row r="1" spans="1:17" ht="12.75" customHeight="1" x14ac:dyDescent="0.35">
      <c r="A1" s="27" t="s">
        <v>41</v>
      </c>
      <c r="B1" s="84" t="str">
        <f>'Design Front Sheet '!B3:D3</f>
        <v>SS25</v>
      </c>
      <c r="C1" s="84"/>
      <c r="D1" s="107"/>
      <c r="E1" s="27" t="s">
        <v>14</v>
      </c>
      <c r="F1" s="84">
        <f>'Design Front Sheet '!F3:H3</f>
        <v>0</v>
      </c>
      <c r="G1" s="102"/>
      <c r="H1" s="103"/>
      <c r="I1" s="27" t="s">
        <v>13</v>
      </c>
      <c r="J1" s="110" t="str">
        <f>'Design Front Sheet '!J3</f>
        <v>TAHSIN</v>
      </c>
      <c r="K1" s="110"/>
      <c r="L1" s="111"/>
    </row>
    <row r="2" spans="1:17" ht="12.75" customHeight="1" x14ac:dyDescent="0.35">
      <c r="A2" s="28" t="s">
        <v>39</v>
      </c>
      <c r="B2" s="84" t="str">
        <f>'Design Front Sheet '!B4:D4</f>
        <v>OVAL</v>
      </c>
      <c r="C2" s="84"/>
      <c r="D2" s="107"/>
      <c r="E2" s="28" t="s">
        <v>11</v>
      </c>
      <c r="F2" s="84">
        <f>'Design Front Sheet '!F4:H4</f>
        <v>0</v>
      </c>
      <c r="G2" s="102"/>
      <c r="H2" s="103"/>
      <c r="I2" s="28" t="s">
        <v>42</v>
      </c>
      <c r="J2" s="110" t="str">
        <f>'Design Front Sheet '!J4:L4</f>
        <v>DANNY</v>
      </c>
      <c r="K2" s="110"/>
      <c r="L2" s="111"/>
    </row>
    <row r="3" spans="1:17" ht="12.75" customHeight="1" x14ac:dyDescent="0.35">
      <c r="A3" s="29" t="s">
        <v>40</v>
      </c>
      <c r="B3" s="84" t="str">
        <f>'Design Front Sheet '!B5:D5</f>
        <v>LS Mclaren top</v>
      </c>
      <c r="C3" s="84"/>
      <c r="D3" s="107"/>
      <c r="E3" s="29" t="s">
        <v>12</v>
      </c>
      <c r="F3" s="84" t="str">
        <f>'Design Front Sheet '!F5:H5</f>
        <v>TBC</v>
      </c>
      <c r="G3" s="102"/>
      <c r="H3" s="103"/>
      <c r="I3" s="29" t="s">
        <v>43</v>
      </c>
      <c r="J3" s="156"/>
      <c r="K3" s="156"/>
      <c r="L3" s="157"/>
    </row>
    <row r="4" spans="1:17" ht="12.75" customHeight="1" x14ac:dyDescent="0.25">
      <c r="A4" s="183" t="s">
        <v>121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5"/>
    </row>
    <row r="5" spans="1:17" ht="12.75" customHeight="1" x14ac:dyDescent="0.25">
      <c r="A5" s="173" t="s">
        <v>8</v>
      </c>
      <c r="B5" s="174"/>
      <c r="C5" s="175"/>
      <c r="D5" s="175"/>
      <c r="E5" s="175"/>
      <c r="F5" s="175"/>
      <c r="G5" s="175"/>
      <c r="H5" s="175"/>
      <c r="I5" s="175"/>
      <c r="J5" s="175"/>
      <c r="K5" s="175"/>
      <c r="L5" s="176"/>
    </row>
    <row r="6" spans="1:17" ht="12.75" customHeight="1" x14ac:dyDescent="0.25">
      <c r="A6" s="173" t="s">
        <v>9</v>
      </c>
      <c r="B6" s="174"/>
      <c r="C6" s="186" t="s">
        <v>81</v>
      </c>
      <c r="D6" s="186"/>
      <c r="E6" s="186"/>
      <c r="F6" s="186"/>
      <c r="G6" s="186"/>
      <c r="H6" s="186"/>
      <c r="I6" s="186"/>
      <c r="J6" s="186"/>
      <c r="K6" s="186"/>
      <c r="L6" s="187"/>
    </row>
    <row r="7" spans="1:17" ht="14.25" customHeight="1" x14ac:dyDescent="0.3">
      <c r="A7" s="171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</row>
    <row r="8" spans="1:17" ht="16.5" customHeight="1" x14ac:dyDescent="0.3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</row>
    <row r="9" spans="1:17" ht="12.75" customHeight="1" x14ac:dyDescent="0.3">
      <c r="A9" s="171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</row>
    <row r="10" spans="1:17" ht="12.75" customHeight="1" x14ac:dyDescent="0.3">
      <c r="A10" s="171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</row>
    <row r="11" spans="1:17" ht="12.75" customHeight="1" x14ac:dyDescent="0.3">
      <c r="A11" s="177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Q11" s="5"/>
    </row>
    <row r="12" spans="1:17" ht="12.75" customHeight="1" x14ac:dyDescent="0.3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</row>
    <row r="13" spans="1:17" ht="14.25" customHeight="1" x14ac:dyDescent="0.3">
      <c r="A13" s="171"/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</row>
    <row r="14" spans="1:17" ht="15.75" customHeight="1" x14ac:dyDescent="0.3">
      <c r="A14" s="171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</row>
    <row r="15" spans="1:17" ht="12.75" customHeight="1" x14ac:dyDescent="0.3">
      <c r="A15" s="171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</row>
    <row r="16" spans="1:17" ht="12.75" customHeight="1" x14ac:dyDescent="0.3">
      <c r="A16" s="171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</row>
    <row r="17" spans="1:12" ht="12.75" customHeight="1" x14ac:dyDescent="0.3">
      <c r="A17" s="171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</row>
    <row r="18" spans="1:12" ht="12.75" customHeight="1" x14ac:dyDescent="0.3">
      <c r="A18" s="171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</row>
    <row r="19" spans="1:12" ht="12.75" customHeight="1" x14ac:dyDescent="0.3">
      <c r="A19" s="171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</row>
    <row r="20" spans="1:12" ht="12.75" customHeight="1" x14ac:dyDescent="0.3">
      <c r="A20" s="171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</row>
    <row r="21" spans="1:12" ht="12.75" customHeight="1" x14ac:dyDescent="0.3">
      <c r="A21" s="171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</row>
    <row r="22" spans="1:12" ht="12.75" customHeight="1" x14ac:dyDescent="0.3">
      <c r="A22" s="171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</row>
    <row r="23" spans="1:12" ht="12.75" customHeight="1" x14ac:dyDescent="0.3">
      <c r="A23" s="171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</row>
    <row r="24" spans="1:12" ht="12.75" customHeight="1" x14ac:dyDescent="0.3">
      <c r="A24" s="171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</row>
    <row r="25" spans="1:12" ht="12.75" customHeight="1" x14ac:dyDescent="0.3">
      <c r="A25" s="171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</row>
    <row r="26" spans="1:12" ht="12.75" customHeight="1" x14ac:dyDescent="0.3">
      <c r="A26" s="171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</row>
    <row r="27" spans="1:12" ht="12.75" customHeight="1" x14ac:dyDescent="0.3">
      <c r="A27" s="171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</row>
    <row r="28" spans="1:12" ht="12.75" customHeight="1" x14ac:dyDescent="0.3">
      <c r="A28" s="171"/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</row>
    <row r="29" spans="1:12" ht="12.75" customHeight="1" x14ac:dyDescent="0.3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</row>
    <row r="30" spans="1:12" ht="12.75" customHeight="1" x14ac:dyDescent="0.3">
      <c r="A30" s="171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</row>
    <row r="31" spans="1:12" ht="12.75" customHeight="1" x14ac:dyDescent="0.3">
      <c r="A31" s="171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</row>
    <row r="32" spans="1:12" ht="12.75" customHeight="1" x14ac:dyDescent="0.3">
      <c r="A32" s="171"/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</row>
    <row r="33" spans="1:12" ht="12.75" customHeight="1" x14ac:dyDescent="0.3">
      <c r="A33" s="171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</row>
    <row r="34" spans="1:12" ht="12.75" customHeight="1" x14ac:dyDescent="0.3">
      <c r="A34" s="171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</row>
    <row r="35" spans="1:12" ht="12.75" customHeight="1" x14ac:dyDescent="0.3">
      <c r="A35" s="171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</row>
    <row r="36" spans="1:12" ht="12.75" customHeight="1" x14ac:dyDescent="0.3">
      <c r="A36" s="171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</row>
    <row r="37" spans="1:12" ht="12.75" customHeight="1" x14ac:dyDescent="0.3">
      <c r="A37" s="171"/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</row>
    <row r="38" spans="1:12" ht="12.75" customHeight="1" x14ac:dyDescent="0.3">
      <c r="A38" s="171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</row>
    <row r="39" spans="1:12" ht="12.75" customHeight="1" x14ac:dyDescent="0.3">
      <c r="A39" s="171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</row>
    <row r="40" spans="1:12" ht="12.75" customHeight="1" x14ac:dyDescent="0.3">
      <c r="A40" s="171"/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</row>
    <row r="41" spans="1:12" ht="12.75" customHeight="1" x14ac:dyDescent="0.3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</row>
    <row r="42" spans="1:12" ht="12.75" customHeight="1" x14ac:dyDescent="0.3">
      <c r="A42" s="171"/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</row>
    <row r="43" spans="1:12" ht="12.75" customHeight="1" x14ac:dyDescent="0.3">
      <c r="A43" s="171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</row>
    <row r="44" spans="1:12" ht="12.75" customHeight="1" x14ac:dyDescent="0.3">
      <c r="A44" s="171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</row>
    <row r="45" spans="1:12" ht="12.75" customHeight="1" x14ac:dyDescent="0.3">
      <c r="A45" s="171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</row>
    <row r="46" spans="1:12" ht="12.75" customHeight="1" x14ac:dyDescent="0.3">
      <c r="A46" s="171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</row>
    <row r="47" spans="1:12" ht="12.75" customHeight="1" x14ac:dyDescent="0.3">
      <c r="A47" s="171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</row>
    <row r="48" spans="1:12" ht="12.75" customHeight="1" x14ac:dyDescent="0.3">
      <c r="A48" s="171"/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1:12" ht="12.75" customHeight="1" x14ac:dyDescent="0.3">
      <c r="A49" s="171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</row>
    <row r="50" spans="1:12" ht="12.75" customHeight="1" x14ac:dyDescent="0.3">
      <c r="A50" s="171"/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</row>
    <row r="51" spans="1:12" ht="12.75" customHeight="1" x14ac:dyDescent="0.3">
      <c r="A51" s="171"/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</row>
    <row r="52" spans="1:12" ht="12.75" customHeight="1" x14ac:dyDescent="0.3">
      <c r="A52" s="171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</row>
    <row r="53" spans="1:12" ht="12.75" customHeight="1" x14ac:dyDescent="0.3">
      <c r="A53" s="171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</row>
    <row r="54" spans="1:12" ht="12.75" customHeight="1" x14ac:dyDescent="0.3">
      <c r="A54" s="171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</row>
    <row r="55" spans="1:12" ht="12.75" customHeight="1" x14ac:dyDescent="0.3">
      <c r="A55" s="171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</row>
    <row r="56" spans="1:12" ht="12.75" customHeight="1" x14ac:dyDescent="0.3">
      <c r="A56" s="171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</row>
    <row r="57" spans="1:12" ht="12.75" customHeight="1" x14ac:dyDescent="0.3">
      <c r="A57" s="171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</row>
    <row r="58" spans="1:12" ht="12.75" customHeight="1" x14ac:dyDescent="0.3">
      <c r="A58" s="171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</row>
    <row r="59" spans="1:12" ht="12.75" customHeight="1" x14ac:dyDescent="0.3">
      <c r="A59" s="171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</row>
    <row r="60" spans="1:12" ht="12.75" customHeight="1" x14ac:dyDescent="0.3">
      <c r="A60" s="171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</row>
    <row r="61" spans="1:12" ht="12.75" customHeight="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</row>
    <row r="62" spans="1:12" ht="12.75" customHeight="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</row>
    <row r="63" spans="1:12" ht="12.75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</row>
    <row r="64" spans="1:12" ht="12.75" customHeight="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</row>
    <row r="65" spans="1:12" ht="12.75" customHeight="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</row>
    <row r="66" spans="1:12" ht="12.75" customHeight="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</row>
    <row r="67" spans="1:12" ht="12.75" customHeigh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</row>
    <row r="68" spans="1:12" ht="12.75" customHeight="1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</row>
    <row r="69" spans="1:12" ht="12.75" customHeight="1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</row>
    <row r="70" spans="1:12" ht="12.75" customHeight="1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</row>
    <row r="71" spans="1:12" ht="12.75" customHeight="1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</row>
    <row r="72" spans="1:12" ht="12.75" customHeight="1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</row>
    <row r="73" spans="1:12" ht="12.75" customHeight="1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</row>
    <row r="74" spans="1:12" ht="12.75" customHeight="1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</row>
    <row r="75" spans="1:12" ht="12.75" customHeight="1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</row>
    <row r="76" spans="1:12" ht="12.75" customHeight="1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</row>
    <row r="77" spans="1:12" ht="12.75" customHeight="1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</row>
    <row r="78" spans="1:12" ht="12.75" customHeight="1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</row>
    <row r="79" spans="1:12" ht="12.75" customHeight="1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</row>
    <row r="80" spans="1:12" ht="12.75" customHeight="1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</row>
    <row r="81" spans="1:12" ht="12.75" customHeight="1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</row>
    <row r="82" spans="1:12" ht="12.75" customHeight="1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</row>
    <row r="83" spans="1:12" ht="12.75" customHeight="1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</row>
    <row r="84" spans="1:12" ht="12.75" customHeight="1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</row>
    <row r="85" spans="1:12" ht="12.75" customHeight="1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</row>
    <row r="86" spans="1:12" ht="12.75" customHeight="1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</row>
    <row r="87" spans="1:12" ht="12.75" customHeigh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</row>
    <row r="88" spans="1:12" ht="12.7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</row>
    <row r="89" spans="1:12" ht="12.7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</row>
    <row r="90" spans="1:12" ht="12.75" customHeight="1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</row>
    <row r="91" spans="1:12" ht="12.75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</row>
    <row r="92" spans="1:12" ht="12.7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</row>
    <row r="93" spans="1:12" ht="12.75" customHeight="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</row>
    <row r="94" spans="1:12" ht="12.75" customHeight="1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</row>
    <row r="95" spans="1:12" ht="12.75" customHeight="1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</row>
    <row r="96" spans="1:12" ht="12.75" customHeight="1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</row>
    <row r="97" spans="1:12" ht="12.75" customHeight="1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</row>
    <row r="98" spans="1:12" ht="12.75" customHeight="1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</row>
    <row r="99" spans="1:12" ht="12.75" customHeight="1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</row>
    <row r="100" spans="1:12" ht="12.75" customHeight="1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</row>
    <row r="101" spans="1:12" ht="12.75" customHeight="1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</row>
    <row r="102" spans="1:12" ht="12.75" customHeight="1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</row>
    <row r="103" spans="1:12" ht="12.75" customHeight="1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</row>
    <row r="104" spans="1:12" ht="12.75" customHeight="1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</row>
    <row r="105" spans="1:12" ht="12.75" customHeight="1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</row>
    <row r="106" spans="1:12" ht="12.75" customHeight="1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</row>
    <row r="107" spans="1:12" ht="12.75" customHeight="1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</row>
    <row r="108" spans="1:12" ht="12.75" customHeight="1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</row>
    <row r="109" spans="1:12" ht="12.75" customHeight="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</row>
    <row r="110" spans="1:12" ht="12.75" customHeight="1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</row>
    <row r="111" spans="1:12" ht="12.75" customHeight="1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</row>
    <row r="112" spans="1:12" ht="12.75" customHeight="1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</row>
    <row r="113" spans="1:12" ht="12.75" customHeight="1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</row>
    <row r="114" spans="1:12" ht="12.75" customHeight="1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</row>
    <row r="115" spans="1:12" ht="12.75" customHeight="1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</row>
    <row r="116" spans="1:12" ht="12.75" customHeight="1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</row>
    <row r="117" spans="1:12" ht="12.75" customHeight="1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</row>
    <row r="118" spans="1:12" ht="12.75" customHeight="1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</row>
    <row r="119" spans="1:12" ht="12.75" customHeight="1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</row>
    <row r="120" spans="1:12" ht="12.75" customHeight="1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</row>
    <row r="121" spans="1:12" ht="12.75" customHeight="1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</row>
    <row r="122" spans="1:12" ht="12.75" customHeight="1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</row>
    <row r="123" spans="1:12" ht="12.75" customHeight="1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</row>
    <row r="124" spans="1:12" ht="12.75" customHeight="1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</row>
    <row r="125" spans="1:12" ht="12.75" customHeight="1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</row>
    <row r="126" spans="1:12" ht="12.75" customHeight="1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</row>
    <row r="127" spans="1:12" ht="12.75" customHeight="1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</row>
    <row r="128" spans="1:12" ht="12.75" customHeight="1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</row>
    <row r="129" spans="1:12" ht="12.75" customHeight="1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</row>
    <row r="130" spans="1:12" ht="12.75" customHeight="1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</row>
    <row r="131" spans="1:12" ht="12.75" customHeight="1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</row>
    <row r="132" spans="1:12" ht="12.75" customHeight="1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</row>
    <row r="133" spans="1:12" ht="12.75" customHeight="1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</row>
  </sheetData>
  <mergeCells count="68">
    <mergeCell ref="A41:L41"/>
    <mergeCell ref="A42:L42"/>
    <mergeCell ref="A43:L43"/>
    <mergeCell ref="A44:L44"/>
    <mergeCell ref="A45:L45"/>
    <mergeCell ref="A51:L51"/>
    <mergeCell ref="A52:L52"/>
    <mergeCell ref="A53:L53"/>
    <mergeCell ref="A54:L54"/>
    <mergeCell ref="A46:L46"/>
    <mergeCell ref="A47:L47"/>
    <mergeCell ref="A48:L48"/>
    <mergeCell ref="A49:L49"/>
    <mergeCell ref="A50:L50"/>
    <mergeCell ref="A60:L60"/>
    <mergeCell ref="A55:L55"/>
    <mergeCell ref="A56:L56"/>
    <mergeCell ref="A57:L57"/>
    <mergeCell ref="A58:L58"/>
    <mergeCell ref="A59:L59"/>
    <mergeCell ref="A37:L37"/>
    <mergeCell ref="A38:L38"/>
    <mergeCell ref="A39:L39"/>
    <mergeCell ref="A40:L40"/>
    <mergeCell ref="A31:L31"/>
    <mergeCell ref="A32:L32"/>
    <mergeCell ref="A33:L33"/>
    <mergeCell ref="A34:L34"/>
    <mergeCell ref="A35:L35"/>
    <mergeCell ref="A36:L36"/>
    <mergeCell ref="A26:L26"/>
    <mergeCell ref="A27:L27"/>
    <mergeCell ref="A28:L28"/>
    <mergeCell ref="A29:L29"/>
    <mergeCell ref="A30:L30"/>
    <mergeCell ref="A21:L21"/>
    <mergeCell ref="A22:L22"/>
    <mergeCell ref="A23:L23"/>
    <mergeCell ref="A24:L24"/>
    <mergeCell ref="A25:L25"/>
    <mergeCell ref="A16:L16"/>
    <mergeCell ref="A17:L17"/>
    <mergeCell ref="A18:L18"/>
    <mergeCell ref="A19:L19"/>
    <mergeCell ref="A20:L20"/>
    <mergeCell ref="A15:L15"/>
    <mergeCell ref="A5:B5"/>
    <mergeCell ref="C5:L5"/>
    <mergeCell ref="A6:B6"/>
    <mergeCell ref="C6:L6"/>
    <mergeCell ref="A7:L7"/>
    <mergeCell ref="A8:L8"/>
    <mergeCell ref="A9:L9"/>
    <mergeCell ref="A10:L10"/>
    <mergeCell ref="A11:L11"/>
    <mergeCell ref="A12:L12"/>
    <mergeCell ref="A13:L13"/>
    <mergeCell ref="A14:L14"/>
    <mergeCell ref="A4:L4"/>
    <mergeCell ref="B3:D3"/>
    <mergeCell ref="F3:H3"/>
    <mergeCell ref="J3:L3"/>
    <mergeCell ref="B1:D1"/>
    <mergeCell ref="F1:H1"/>
    <mergeCell ref="J1:L1"/>
    <mergeCell ref="B2:D2"/>
    <mergeCell ref="F2:H2"/>
    <mergeCell ref="J2:L2"/>
  </mergeCells>
  <conditionalFormatting sqref="K3:L3">
    <cfRule type="containsText" dxfId="1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86" orientation="portrait" r:id="rId1"/>
  <headerFooter>
    <oddHeader>&amp;CREISS</oddHeader>
  </headerFooter>
  <rowBreaks count="1" manualBreakCount="1">
    <brk id="69" max="11" man="1"/>
  </rowBreaks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3399"/>
    <pageSetUpPr fitToPage="1"/>
  </sheetPr>
  <dimension ref="A1:N67"/>
  <sheetViews>
    <sheetView showZeros="0" view="pageBreakPreview" zoomScaleNormal="100" zoomScaleSheetLayoutView="100" workbookViewId="0">
      <selection activeCell="N13" sqref="N13"/>
    </sheetView>
  </sheetViews>
  <sheetFormatPr defaultColWidth="16.36328125" defaultRowHeight="12.75" customHeight="1" x14ac:dyDescent="0.35"/>
  <cols>
    <col min="2" max="2" width="15.36328125" customWidth="1"/>
    <col min="3" max="3" width="13.453125" customWidth="1"/>
    <col min="4" max="4" width="5.6328125" customWidth="1"/>
    <col min="5" max="5" width="8.54296875" customWidth="1"/>
    <col min="6" max="11" width="9.36328125" customWidth="1"/>
    <col min="12" max="13" width="8.453125" customWidth="1"/>
  </cols>
  <sheetData>
    <row r="1" spans="1:13" ht="12.75" customHeight="1" x14ac:dyDescent="0.35">
      <c r="A1" s="27" t="s">
        <v>41</v>
      </c>
      <c r="B1" s="84" t="str">
        <f>'Design Front Sheet '!B3:D3</f>
        <v>SS25</v>
      </c>
      <c r="C1" s="84"/>
      <c r="D1" s="107"/>
      <c r="E1" s="27" t="s">
        <v>14</v>
      </c>
      <c r="F1" s="84">
        <f>'Design Front Sheet '!F3:H3</f>
        <v>0</v>
      </c>
      <c r="G1" s="103"/>
      <c r="H1" s="190" t="s">
        <v>178</v>
      </c>
      <c r="I1" s="190"/>
      <c r="J1" s="190"/>
      <c r="K1" s="190"/>
      <c r="L1" s="190"/>
      <c r="M1" s="50"/>
    </row>
    <row r="2" spans="1:13" ht="12.75" customHeight="1" x14ac:dyDescent="0.35">
      <c r="A2" s="28" t="s">
        <v>39</v>
      </c>
      <c r="B2" s="84" t="str">
        <f>'Design Front Sheet '!B4:D4</f>
        <v>OVAL</v>
      </c>
      <c r="C2" s="84"/>
      <c r="D2" s="107"/>
      <c r="E2" s="28" t="s">
        <v>11</v>
      </c>
      <c r="F2" s="84">
        <f>'Design Front Sheet '!F4:H4</f>
        <v>0</v>
      </c>
      <c r="G2" s="103"/>
      <c r="H2" s="190" t="s">
        <v>179</v>
      </c>
      <c r="I2" s="190"/>
      <c r="J2" s="190"/>
      <c r="K2" s="190"/>
      <c r="L2" s="190"/>
      <c r="M2" s="50"/>
    </row>
    <row r="3" spans="1:13" ht="12.75" customHeight="1" x14ac:dyDescent="0.35">
      <c r="A3" s="29" t="s">
        <v>40</v>
      </c>
      <c r="B3" s="84" t="str">
        <f>'Design Front Sheet '!B5:D5</f>
        <v>LS Mclaren top</v>
      </c>
      <c r="C3" s="84"/>
      <c r="D3" s="107"/>
      <c r="E3" s="29" t="s">
        <v>12</v>
      </c>
      <c r="F3" s="84" t="str">
        <f>'Design Front Sheet '!F5:H5</f>
        <v>TBC</v>
      </c>
      <c r="G3" s="103"/>
      <c r="H3" s="190" t="s">
        <v>180</v>
      </c>
      <c r="I3" s="190"/>
      <c r="J3" s="190"/>
      <c r="K3" s="190"/>
      <c r="L3" s="190"/>
      <c r="M3" s="50"/>
    </row>
    <row r="4" spans="1:13" ht="12.75" customHeight="1" x14ac:dyDescent="0.35">
      <c r="A4" s="191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40"/>
      <c r="M4" s="40"/>
    </row>
    <row r="5" spans="1:13" ht="13.5" customHeight="1" thickBot="1" x14ac:dyDescent="0.4">
      <c r="A5" s="13"/>
      <c r="B5" s="14" t="s">
        <v>2</v>
      </c>
      <c r="C5" s="15"/>
      <c r="D5" s="15"/>
      <c r="E5" s="23" t="s">
        <v>4</v>
      </c>
      <c r="F5" s="16"/>
      <c r="G5" s="16" t="s">
        <v>34</v>
      </c>
      <c r="H5" s="16" t="s">
        <v>33</v>
      </c>
      <c r="I5" s="16" t="s">
        <v>31</v>
      </c>
      <c r="J5" s="16" t="s">
        <v>32</v>
      </c>
      <c r="K5" s="16" t="s">
        <v>67</v>
      </c>
      <c r="L5" s="16" t="s">
        <v>68</v>
      </c>
      <c r="M5" s="51" t="s">
        <v>119</v>
      </c>
    </row>
    <row r="6" spans="1:13" ht="15.75" hidden="1" customHeight="1" thickBot="1" x14ac:dyDescent="0.4">
      <c r="A6" s="144" t="s">
        <v>112</v>
      </c>
      <c r="B6" s="145"/>
      <c r="C6" s="145"/>
      <c r="D6" s="145"/>
      <c r="E6" s="24">
        <v>1</v>
      </c>
      <c r="F6" s="48"/>
      <c r="G6" s="48">
        <f t="shared" ref="G6:H8" si="0">H6-1.5</f>
        <v>-3</v>
      </c>
      <c r="H6" s="48">
        <f t="shared" si="0"/>
        <v>-1.5</v>
      </c>
      <c r="I6" s="49"/>
      <c r="J6" s="48">
        <f t="shared" ref="J6:L8" si="1">I6+1.5</f>
        <v>1.5</v>
      </c>
      <c r="K6" s="48">
        <f t="shared" si="1"/>
        <v>3</v>
      </c>
      <c r="L6" s="48">
        <f t="shared" si="1"/>
        <v>4.5</v>
      </c>
      <c r="M6" s="52">
        <f>L6</f>
        <v>4.5</v>
      </c>
    </row>
    <row r="7" spans="1:13" ht="15.75" customHeight="1" x14ac:dyDescent="0.35">
      <c r="A7" s="144" t="s">
        <v>113</v>
      </c>
      <c r="B7" s="145"/>
      <c r="C7" s="145"/>
      <c r="D7" s="145"/>
      <c r="E7" s="24">
        <v>1</v>
      </c>
      <c r="F7" s="19"/>
      <c r="G7" s="19">
        <f t="shared" si="0"/>
        <v>73</v>
      </c>
      <c r="H7" s="19">
        <f t="shared" si="0"/>
        <v>74.5</v>
      </c>
      <c r="I7" s="26">
        <f>'[3]PP1 Spec'!H7</f>
        <v>76</v>
      </c>
      <c r="J7" s="19">
        <f t="shared" si="1"/>
        <v>77.5</v>
      </c>
      <c r="K7" s="19">
        <f t="shared" si="1"/>
        <v>79</v>
      </c>
      <c r="L7" s="19">
        <f t="shared" si="1"/>
        <v>80.5</v>
      </c>
      <c r="M7" s="52">
        <f>L7</f>
        <v>80.5</v>
      </c>
    </row>
    <row r="8" spans="1:13" ht="15.75" customHeight="1" x14ac:dyDescent="0.35">
      <c r="A8" s="144" t="s">
        <v>100</v>
      </c>
      <c r="B8" s="145"/>
      <c r="C8" s="145"/>
      <c r="D8" s="145"/>
      <c r="E8" s="17">
        <v>1</v>
      </c>
      <c r="F8" s="21"/>
      <c r="G8" s="19">
        <f t="shared" si="0"/>
        <v>73</v>
      </c>
      <c r="H8" s="19">
        <f t="shared" si="0"/>
        <v>74.5</v>
      </c>
      <c r="I8" s="26">
        <f>'[3]PP1 Spec'!H8</f>
        <v>76</v>
      </c>
      <c r="J8" s="19">
        <f t="shared" si="1"/>
        <v>77.5</v>
      </c>
      <c r="K8" s="19">
        <f t="shared" si="1"/>
        <v>79</v>
      </c>
      <c r="L8" s="19">
        <f t="shared" si="1"/>
        <v>80.5</v>
      </c>
      <c r="M8" s="52">
        <f>L8</f>
        <v>80.5</v>
      </c>
    </row>
    <row r="9" spans="1:13" ht="15.75" customHeight="1" x14ac:dyDescent="0.35">
      <c r="A9" s="147" t="s">
        <v>36</v>
      </c>
      <c r="B9" s="148"/>
      <c r="C9" s="148"/>
      <c r="D9" s="148"/>
      <c r="E9" s="18">
        <v>1</v>
      </c>
      <c r="F9" s="22"/>
      <c r="G9" s="20">
        <f>H9-2.5</f>
        <v>54</v>
      </c>
      <c r="H9" s="20">
        <f>I9-2.5</f>
        <v>56.5</v>
      </c>
      <c r="I9" s="26">
        <f>'[3]PP1 Spec'!H9</f>
        <v>59</v>
      </c>
      <c r="J9" s="20">
        <f>I9+2.5</f>
        <v>61.5</v>
      </c>
      <c r="K9" s="20">
        <f>J9+2.5</f>
        <v>64</v>
      </c>
      <c r="L9" s="20">
        <f>K9+2.5</f>
        <v>66.5</v>
      </c>
      <c r="M9" s="20">
        <f>L9+2.5</f>
        <v>69</v>
      </c>
    </row>
    <row r="10" spans="1:13" ht="15.75" customHeight="1" x14ac:dyDescent="0.35">
      <c r="A10" s="144" t="s">
        <v>114</v>
      </c>
      <c r="B10" s="145"/>
      <c r="C10" s="145"/>
      <c r="D10" s="145"/>
      <c r="E10" s="18">
        <v>0.5</v>
      </c>
      <c r="F10" s="22"/>
      <c r="G10" s="20">
        <f>H10-1</f>
        <v>45</v>
      </c>
      <c r="H10" s="20">
        <f>I10-1</f>
        <v>46</v>
      </c>
      <c r="I10" s="26">
        <f>'[3]PP1 Spec'!H10</f>
        <v>47</v>
      </c>
      <c r="J10" s="20">
        <f>I10+1</f>
        <v>48</v>
      </c>
      <c r="K10" s="20">
        <f>J10+1</f>
        <v>49</v>
      </c>
      <c r="L10" s="20">
        <f>K10+1</f>
        <v>50</v>
      </c>
      <c r="M10" s="20">
        <f>L10+1</f>
        <v>51</v>
      </c>
    </row>
    <row r="11" spans="1:13" ht="15.75" customHeight="1" x14ac:dyDescent="0.35">
      <c r="A11" s="144" t="s">
        <v>23</v>
      </c>
      <c r="B11" s="145"/>
      <c r="C11" s="145"/>
      <c r="D11" s="145"/>
      <c r="E11" s="18">
        <v>1</v>
      </c>
      <c r="F11" s="22"/>
      <c r="G11" s="20">
        <f>H11-2.5</f>
        <v>53</v>
      </c>
      <c r="H11" s="20">
        <f>I11-2.5</f>
        <v>55.5</v>
      </c>
      <c r="I11" s="26">
        <f>'[3]PP1 Spec'!H11</f>
        <v>58</v>
      </c>
      <c r="J11" s="20">
        <f t="shared" ref="J11:L11" si="2">I11+2.5</f>
        <v>60.5</v>
      </c>
      <c r="K11" s="20">
        <f t="shared" si="2"/>
        <v>63</v>
      </c>
      <c r="L11" s="20">
        <f t="shared" si="2"/>
        <v>65.5</v>
      </c>
      <c r="M11" s="20">
        <f>L11+2.5</f>
        <v>68</v>
      </c>
    </row>
    <row r="12" spans="1:13" ht="15.75" customHeight="1" x14ac:dyDescent="0.35">
      <c r="A12" s="144" t="s">
        <v>24</v>
      </c>
      <c r="B12" s="145"/>
      <c r="C12" s="145"/>
      <c r="D12" s="145"/>
      <c r="E12" s="18">
        <v>1</v>
      </c>
      <c r="F12" s="22"/>
      <c r="G12" s="20">
        <f>H12-2.5</f>
        <v>53</v>
      </c>
      <c r="H12" s="20">
        <f>I12-2.5</f>
        <v>55.5</v>
      </c>
      <c r="I12" s="26">
        <f>'[3]PP1 Spec'!H12</f>
        <v>58</v>
      </c>
      <c r="J12" s="20">
        <f t="shared" ref="J12" si="3">I12+2.5</f>
        <v>60.5</v>
      </c>
      <c r="K12" s="20">
        <f t="shared" ref="K12" si="4">J12+2.5</f>
        <v>63</v>
      </c>
      <c r="L12" s="20">
        <f t="shared" ref="L12" si="5">K12+2.5</f>
        <v>65.5</v>
      </c>
      <c r="M12" s="20">
        <f>L12+2.5</f>
        <v>68</v>
      </c>
    </row>
    <row r="13" spans="1:13" ht="15.75" customHeight="1" x14ac:dyDescent="0.35">
      <c r="A13" s="144" t="s">
        <v>35</v>
      </c>
      <c r="B13" s="145"/>
      <c r="C13" s="145"/>
      <c r="D13" s="145"/>
      <c r="E13" s="18">
        <v>0.3</v>
      </c>
      <c r="F13" s="22"/>
      <c r="G13" s="20">
        <f>H13</f>
        <v>2</v>
      </c>
      <c r="H13" s="20">
        <f>I13</f>
        <v>2</v>
      </c>
      <c r="I13" s="26">
        <f>'[3]PP1 Spec'!H13</f>
        <v>2</v>
      </c>
      <c r="J13" s="20">
        <f>I13</f>
        <v>2</v>
      </c>
      <c r="K13" s="20">
        <f>J13</f>
        <v>2</v>
      </c>
      <c r="L13" s="20">
        <f>K13</f>
        <v>2</v>
      </c>
      <c r="M13" s="20"/>
    </row>
    <row r="14" spans="1:13" ht="15.75" customHeight="1" x14ac:dyDescent="0.35">
      <c r="A14" s="144" t="s">
        <v>50</v>
      </c>
      <c r="B14" s="145"/>
      <c r="C14" s="145"/>
      <c r="D14" s="145"/>
      <c r="E14" s="18">
        <v>1</v>
      </c>
      <c r="F14" s="22"/>
      <c r="G14" s="20">
        <f>H14-2</f>
        <v>48.5</v>
      </c>
      <c r="H14" s="20">
        <f>I14-2</f>
        <v>50.5</v>
      </c>
      <c r="I14" s="26">
        <f>'[3]PP1 Spec'!H14</f>
        <v>52.5</v>
      </c>
      <c r="J14" s="20">
        <f>I14+2</f>
        <v>54.5</v>
      </c>
      <c r="K14" s="20">
        <f>J14+2</f>
        <v>56.5</v>
      </c>
      <c r="L14" s="20">
        <f>K14+2</f>
        <v>58.5</v>
      </c>
      <c r="M14" s="20">
        <f>L14+2</f>
        <v>60.5</v>
      </c>
    </row>
    <row r="15" spans="1:13" ht="15.75" customHeight="1" x14ac:dyDescent="0.35">
      <c r="A15" s="147" t="s">
        <v>96</v>
      </c>
      <c r="B15" s="148"/>
      <c r="C15" s="148"/>
      <c r="D15" s="148"/>
      <c r="E15" s="18">
        <v>0.5</v>
      </c>
      <c r="F15" s="22"/>
      <c r="G15" s="20">
        <f>H15</f>
        <v>7.5</v>
      </c>
      <c r="H15" s="20">
        <f>I15</f>
        <v>7.5</v>
      </c>
      <c r="I15" s="26">
        <f>'[3]PP1 Spec'!H15</f>
        <v>7.5</v>
      </c>
      <c r="J15" s="20">
        <f>I15</f>
        <v>7.5</v>
      </c>
      <c r="K15" s="20">
        <f>J15</f>
        <v>7.5</v>
      </c>
      <c r="L15" s="20">
        <f>K15</f>
        <v>7.5</v>
      </c>
      <c r="M15" s="20"/>
    </row>
    <row r="16" spans="1:13" ht="15.75" customHeight="1" x14ac:dyDescent="0.35">
      <c r="A16" s="144" t="s">
        <v>115</v>
      </c>
      <c r="B16" s="145"/>
      <c r="C16" s="145"/>
      <c r="D16" s="145"/>
      <c r="E16" s="17">
        <v>1</v>
      </c>
      <c r="F16" s="22"/>
      <c r="G16" s="20">
        <f>H16-2</f>
        <v>42.5</v>
      </c>
      <c r="H16" s="20">
        <f>I16-2</f>
        <v>44.5</v>
      </c>
      <c r="I16" s="26">
        <f>'[3]PP1 Spec'!H16</f>
        <v>46.5</v>
      </c>
      <c r="J16" s="20">
        <f t="shared" ref="J16:L17" si="6">I16+2</f>
        <v>48.5</v>
      </c>
      <c r="K16" s="20">
        <f t="shared" si="6"/>
        <v>50.5</v>
      </c>
      <c r="L16" s="20">
        <f t="shared" si="6"/>
        <v>52.5</v>
      </c>
      <c r="M16" s="20">
        <f>L16+2</f>
        <v>54.5</v>
      </c>
    </row>
    <row r="17" spans="1:14" ht="15.75" customHeight="1" x14ac:dyDescent="0.35">
      <c r="A17" s="144" t="s">
        <v>103</v>
      </c>
      <c r="B17" s="145"/>
      <c r="C17" s="145"/>
      <c r="D17" s="145"/>
      <c r="E17" s="18">
        <v>1</v>
      </c>
      <c r="F17" s="22"/>
      <c r="G17" s="20">
        <f>H17-2</f>
        <v>44</v>
      </c>
      <c r="H17" s="20">
        <f>I17-2</f>
        <v>46</v>
      </c>
      <c r="I17" s="26">
        <f>'[3]PP1 Spec'!H17</f>
        <v>48</v>
      </c>
      <c r="J17" s="20">
        <f t="shared" si="6"/>
        <v>50</v>
      </c>
      <c r="K17" s="20">
        <f t="shared" si="6"/>
        <v>52</v>
      </c>
      <c r="L17" s="20">
        <f t="shared" si="6"/>
        <v>54</v>
      </c>
      <c r="M17" s="20">
        <f>L17+2</f>
        <v>56</v>
      </c>
    </row>
    <row r="18" spans="1:14" ht="15.75" customHeight="1" x14ac:dyDescent="0.35">
      <c r="A18" s="144" t="s">
        <v>104</v>
      </c>
      <c r="B18" s="145"/>
      <c r="C18" s="145"/>
      <c r="D18" s="145"/>
      <c r="E18" s="18">
        <v>0.3</v>
      </c>
      <c r="F18" s="22"/>
      <c r="G18" s="20">
        <f>H18-0.6</f>
        <v>17.799999999999997</v>
      </c>
      <c r="H18" s="20">
        <f>I18-0.6</f>
        <v>18.399999999999999</v>
      </c>
      <c r="I18" s="26">
        <f>'[3]PP1 Spec'!H18</f>
        <v>19</v>
      </c>
      <c r="J18" s="20">
        <f>I18+0.6</f>
        <v>19.600000000000001</v>
      </c>
      <c r="K18" s="20">
        <f>J18+0.6</f>
        <v>20.200000000000003</v>
      </c>
      <c r="L18" s="20">
        <f>K18+0.6</f>
        <v>20.800000000000004</v>
      </c>
      <c r="M18" s="20">
        <f>L18+0.6</f>
        <v>21.400000000000006</v>
      </c>
    </row>
    <row r="19" spans="1:14" ht="15.75" customHeight="1" x14ac:dyDescent="0.35">
      <c r="A19" s="144" t="s">
        <v>105</v>
      </c>
      <c r="B19" s="145"/>
      <c r="C19" s="145"/>
      <c r="D19" s="145"/>
      <c r="E19" s="18">
        <v>0.3</v>
      </c>
      <c r="F19" s="22"/>
      <c r="G19" s="20">
        <f>H19-0.5</f>
        <v>9.5</v>
      </c>
      <c r="H19" s="20">
        <f>I19-0.5</f>
        <v>10</v>
      </c>
      <c r="I19" s="26">
        <f>'[3]PP1 Spec'!H19</f>
        <v>10.5</v>
      </c>
      <c r="J19" s="20">
        <f>I19+0.5</f>
        <v>11</v>
      </c>
      <c r="K19" s="20">
        <f>J19+0.5</f>
        <v>11.5</v>
      </c>
      <c r="L19" s="20">
        <f>K19+0.5</f>
        <v>12</v>
      </c>
      <c r="M19" s="20">
        <f>L19+0.5</f>
        <v>12.5</v>
      </c>
    </row>
    <row r="20" spans="1:14" ht="15.75" customHeight="1" x14ac:dyDescent="0.35">
      <c r="A20" s="144" t="s">
        <v>25</v>
      </c>
      <c r="B20" s="145"/>
      <c r="C20" s="145"/>
      <c r="D20" s="145"/>
      <c r="E20" s="18">
        <v>0.3</v>
      </c>
      <c r="F20" s="22"/>
      <c r="G20" s="20">
        <f>H20</f>
        <v>2.2000000000000002</v>
      </c>
      <c r="H20" s="20">
        <f>I20</f>
        <v>2.2000000000000002</v>
      </c>
      <c r="I20" s="26">
        <f>'[3]PP1 Spec'!H20</f>
        <v>2.2000000000000002</v>
      </c>
      <c r="J20" s="20">
        <f t="shared" ref="J20:L21" si="7">I20</f>
        <v>2.2000000000000002</v>
      </c>
      <c r="K20" s="20">
        <f t="shared" si="7"/>
        <v>2.2000000000000002</v>
      </c>
      <c r="L20" s="20">
        <f t="shared" si="7"/>
        <v>2.2000000000000002</v>
      </c>
      <c r="M20" s="20"/>
    </row>
    <row r="21" spans="1:14" ht="15.75" customHeight="1" x14ac:dyDescent="0.35">
      <c r="A21" s="144" t="s">
        <v>53</v>
      </c>
      <c r="B21" s="145"/>
      <c r="C21" s="145"/>
      <c r="D21" s="145"/>
      <c r="E21" s="18">
        <v>0.3</v>
      </c>
      <c r="F21" s="22"/>
      <c r="G21" s="20">
        <f>H21</f>
        <v>2</v>
      </c>
      <c r="H21" s="20">
        <f>I21</f>
        <v>2</v>
      </c>
      <c r="I21" s="26">
        <f>'[3]PP1 Spec'!H21</f>
        <v>2</v>
      </c>
      <c r="J21" s="20">
        <f t="shared" si="7"/>
        <v>2</v>
      </c>
      <c r="K21" s="20">
        <f t="shared" si="7"/>
        <v>2</v>
      </c>
      <c r="L21" s="20">
        <f t="shared" si="7"/>
        <v>2</v>
      </c>
      <c r="M21" s="20"/>
    </row>
    <row r="22" spans="1:14" ht="15.75" customHeight="1" x14ac:dyDescent="0.35">
      <c r="A22" s="144" t="s">
        <v>26</v>
      </c>
      <c r="B22" s="145"/>
      <c r="C22" s="145"/>
      <c r="D22" s="145"/>
      <c r="E22" s="18">
        <v>0.3</v>
      </c>
      <c r="F22" s="22"/>
      <c r="G22" s="20">
        <f>H22-1</f>
        <v>24</v>
      </c>
      <c r="H22" s="20">
        <f>I22-1</f>
        <v>25</v>
      </c>
      <c r="I22" s="26">
        <f>'[3]PP1 Spec'!H22</f>
        <v>26</v>
      </c>
      <c r="J22" s="20">
        <f>I22+1</f>
        <v>27</v>
      </c>
      <c r="K22" s="20">
        <f>J22+1</f>
        <v>28</v>
      </c>
      <c r="L22" s="20">
        <f>K22+1</f>
        <v>29</v>
      </c>
      <c r="M22" s="52">
        <f>L22+1.5</f>
        <v>30.5</v>
      </c>
    </row>
    <row r="23" spans="1:14" ht="15.75" hidden="1" customHeight="1" x14ac:dyDescent="0.35">
      <c r="A23" s="144" t="s">
        <v>51</v>
      </c>
      <c r="B23" s="145"/>
      <c r="C23" s="145"/>
      <c r="D23" s="146"/>
      <c r="E23" s="18">
        <v>0.3</v>
      </c>
      <c r="F23" s="22"/>
      <c r="G23" s="20">
        <f>H23-1.5</f>
        <v>-3</v>
      </c>
      <c r="H23" s="20">
        <f>I23-1.5</f>
        <v>-1.5</v>
      </c>
      <c r="I23" s="26">
        <f>'[3]PP1 Spec'!H23</f>
        <v>0</v>
      </c>
      <c r="J23" s="20">
        <f t="shared" ref="J23:L24" si="8">I23+1.5</f>
        <v>1.5</v>
      </c>
      <c r="K23" s="20">
        <f t="shared" si="8"/>
        <v>3</v>
      </c>
      <c r="L23" s="20">
        <f t="shared" si="8"/>
        <v>4.5</v>
      </c>
      <c r="M23" s="20">
        <f>L23+1.5</f>
        <v>6</v>
      </c>
    </row>
    <row r="24" spans="1:14" ht="15.75" hidden="1" customHeight="1" x14ac:dyDescent="0.35">
      <c r="A24" s="144" t="s">
        <v>52</v>
      </c>
      <c r="B24" s="145"/>
      <c r="C24" s="145"/>
      <c r="D24" s="146"/>
      <c r="E24" s="18">
        <v>0.5</v>
      </c>
      <c r="F24" s="22"/>
      <c r="G24" s="20">
        <f>H24-1.5</f>
        <v>-3</v>
      </c>
      <c r="H24" s="20">
        <f>I24-1.5</f>
        <v>-1.5</v>
      </c>
      <c r="I24" s="26">
        <f>'[3]PP1 Spec'!H24</f>
        <v>0</v>
      </c>
      <c r="J24" s="20">
        <f t="shared" si="8"/>
        <v>1.5</v>
      </c>
      <c r="K24" s="20">
        <f t="shared" si="8"/>
        <v>3</v>
      </c>
      <c r="L24" s="20">
        <f t="shared" si="8"/>
        <v>4.5</v>
      </c>
      <c r="M24" s="20">
        <f>L24+1.5</f>
        <v>6</v>
      </c>
    </row>
    <row r="25" spans="1:14" ht="15.75" customHeight="1" x14ac:dyDescent="0.35">
      <c r="A25" s="144" t="s">
        <v>57</v>
      </c>
      <c r="B25" s="145"/>
      <c r="C25" s="145"/>
      <c r="D25" s="145"/>
      <c r="E25" s="18">
        <v>1</v>
      </c>
      <c r="F25" s="20"/>
      <c r="G25" s="20">
        <f>H25-1</f>
        <v>61</v>
      </c>
      <c r="H25" s="20">
        <f>I25-1</f>
        <v>62</v>
      </c>
      <c r="I25" s="26">
        <f>'[3]PP1 Spec'!H25</f>
        <v>63</v>
      </c>
      <c r="J25" s="20">
        <f>I25+1</f>
        <v>64</v>
      </c>
      <c r="K25" s="20">
        <f>J25+1</f>
        <v>65</v>
      </c>
      <c r="L25" s="20">
        <f>K25+1</f>
        <v>66</v>
      </c>
      <c r="M25" s="20">
        <f>L25+1</f>
        <v>67</v>
      </c>
    </row>
    <row r="26" spans="1:14" ht="15.75" hidden="1" customHeight="1" x14ac:dyDescent="0.35">
      <c r="A26" s="144" t="s">
        <v>106</v>
      </c>
      <c r="B26" s="145"/>
      <c r="C26" s="145"/>
      <c r="D26" s="145"/>
      <c r="E26" s="18">
        <v>1</v>
      </c>
      <c r="F26" s="22"/>
      <c r="G26" s="20">
        <f>H26-1.5</f>
        <v>-3</v>
      </c>
      <c r="H26" s="20">
        <f>I26-1.5</f>
        <v>-1.5</v>
      </c>
      <c r="I26" s="26">
        <f>'[3]PP1 Spec'!H26</f>
        <v>0</v>
      </c>
      <c r="J26" s="20">
        <f>I26+1.5</f>
        <v>1.5</v>
      </c>
      <c r="K26" s="20">
        <f>J26+1.5</f>
        <v>3</v>
      </c>
      <c r="L26" s="20">
        <f>K26+1.5</f>
        <v>4.5</v>
      </c>
      <c r="M26" s="20">
        <f>L26+1.5</f>
        <v>6</v>
      </c>
    </row>
    <row r="27" spans="1:14" ht="15.75" hidden="1" customHeight="1" x14ac:dyDescent="0.35">
      <c r="A27" s="144" t="s">
        <v>56</v>
      </c>
      <c r="B27" s="145"/>
      <c r="C27" s="145"/>
      <c r="D27" s="145"/>
      <c r="E27" s="18">
        <v>1</v>
      </c>
      <c r="F27" s="22"/>
      <c r="G27" s="20">
        <f>H27</f>
        <v>0</v>
      </c>
      <c r="H27" s="20">
        <f>I27</f>
        <v>0</v>
      </c>
      <c r="I27" s="26">
        <f>'[3]PP1 Spec'!H27</f>
        <v>0</v>
      </c>
      <c r="J27" s="20">
        <f>I27</f>
        <v>0</v>
      </c>
      <c r="K27" s="20">
        <f>J27</f>
        <v>0</v>
      </c>
      <c r="L27" s="20">
        <f>I27</f>
        <v>0</v>
      </c>
      <c r="M27" s="20"/>
    </row>
    <row r="28" spans="1:14" ht="15.75" customHeight="1" x14ac:dyDescent="0.35">
      <c r="A28" s="144" t="s">
        <v>37</v>
      </c>
      <c r="B28" s="145"/>
      <c r="C28" s="145"/>
      <c r="D28" s="146"/>
      <c r="E28" s="18">
        <v>0.5</v>
      </c>
      <c r="F28" s="22"/>
      <c r="G28" s="20">
        <f>H28-1</f>
        <v>21.5</v>
      </c>
      <c r="H28" s="20">
        <f>I28-1</f>
        <v>22.5</v>
      </c>
      <c r="I28" s="26">
        <f>'[3]PP1 Spec'!H28</f>
        <v>23.5</v>
      </c>
      <c r="J28" s="20">
        <f t="shared" ref="J28:L28" si="9">I28+1</f>
        <v>24.5</v>
      </c>
      <c r="K28" s="20">
        <f t="shared" si="9"/>
        <v>25.5</v>
      </c>
      <c r="L28" s="20">
        <f t="shared" si="9"/>
        <v>26.5</v>
      </c>
      <c r="M28" s="52">
        <f>L28+1.5</f>
        <v>28</v>
      </c>
    </row>
    <row r="29" spans="1:14" ht="15.75" customHeight="1" x14ac:dyDescent="0.35">
      <c r="A29" s="144" t="s">
        <v>27</v>
      </c>
      <c r="B29" s="145"/>
      <c r="C29" s="145"/>
      <c r="D29" s="145"/>
      <c r="E29" s="18">
        <v>0.3</v>
      </c>
      <c r="F29" s="22"/>
      <c r="G29" s="20">
        <f>H29-0.8</f>
        <v>16.899999999999999</v>
      </c>
      <c r="H29" s="20">
        <f>I29-0.8</f>
        <v>17.7</v>
      </c>
      <c r="I29" s="26">
        <f>'[3]PP1 Spec'!H29</f>
        <v>18.5</v>
      </c>
      <c r="J29" s="20">
        <f>I29+0.8</f>
        <v>19.3</v>
      </c>
      <c r="K29" s="20">
        <f>J29+0.8</f>
        <v>20.100000000000001</v>
      </c>
      <c r="L29" s="20">
        <f>K29+0.8</f>
        <v>20.900000000000002</v>
      </c>
      <c r="M29" s="52">
        <f>L29+1</f>
        <v>21.900000000000002</v>
      </c>
      <c r="N29" t="s">
        <v>123</v>
      </c>
    </row>
    <row r="30" spans="1:14" ht="15.75" customHeight="1" x14ac:dyDescent="0.35">
      <c r="A30" s="144" t="s">
        <v>28</v>
      </c>
      <c r="B30" s="145"/>
      <c r="C30" s="145"/>
      <c r="D30" s="145"/>
      <c r="E30" s="18">
        <v>0.5</v>
      </c>
      <c r="F30" s="22"/>
      <c r="G30" s="20">
        <f>H30-0.5</f>
        <v>12</v>
      </c>
      <c r="H30" s="20">
        <f>I30-0.5</f>
        <v>12.5</v>
      </c>
      <c r="I30" s="26">
        <f>'[3]PP1 Spec'!H30</f>
        <v>13</v>
      </c>
      <c r="J30" s="20">
        <f>I30+0.5</f>
        <v>13.5</v>
      </c>
      <c r="K30" s="20">
        <f>J30+0.5</f>
        <v>14</v>
      </c>
      <c r="L30" s="20">
        <f>K30+0.5</f>
        <v>14.5</v>
      </c>
      <c r="M30" s="52">
        <f>L30+0.5</f>
        <v>15</v>
      </c>
      <c r="N30" t="s">
        <v>123</v>
      </c>
    </row>
    <row r="31" spans="1:14" ht="15.75" customHeight="1" x14ac:dyDescent="0.35">
      <c r="A31" s="144" t="s">
        <v>29</v>
      </c>
      <c r="B31" s="145"/>
      <c r="C31" s="145"/>
      <c r="D31" s="145"/>
      <c r="E31" s="18">
        <v>0.3</v>
      </c>
      <c r="F31" s="22"/>
      <c r="G31" s="20">
        <f>H31</f>
        <v>2</v>
      </c>
      <c r="H31" s="20">
        <f>I31</f>
        <v>2</v>
      </c>
      <c r="I31" s="26">
        <f>'[3]PP1 Spec'!H31</f>
        <v>2</v>
      </c>
      <c r="J31" s="20">
        <f>I31</f>
        <v>2</v>
      </c>
      <c r="K31" s="20">
        <f>J31</f>
        <v>2</v>
      </c>
      <c r="L31" s="20">
        <f>K31</f>
        <v>2</v>
      </c>
      <c r="M31" s="20"/>
    </row>
    <row r="32" spans="1:14" ht="15.75" hidden="1" customHeight="1" x14ac:dyDescent="0.35">
      <c r="A32" s="144" t="s">
        <v>87</v>
      </c>
      <c r="B32" s="145"/>
      <c r="C32" s="145"/>
      <c r="D32" s="145"/>
      <c r="E32" s="18">
        <v>0.3</v>
      </c>
      <c r="F32" s="22"/>
      <c r="G32" s="20">
        <f t="shared" ref="G32" si="10">H32</f>
        <v>0</v>
      </c>
      <c r="H32" s="20">
        <f t="shared" ref="H32" si="11">I32</f>
        <v>0</v>
      </c>
      <c r="I32" s="26">
        <f>'[3]PP1 Spec'!H32</f>
        <v>0</v>
      </c>
      <c r="J32" s="20">
        <f t="shared" ref="J32" si="12">I32</f>
        <v>0</v>
      </c>
      <c r="K32" s="20">
        <f t="shared" ref="K32" si="13">J32</f>
        <v>0</v>
      </c>
      <c r="L32" s="20">
        <f t="shared" ref="L32" si="14">K32</f>
        <v>0</v>
      </c>
      <c r="M32" s="20"/>
    </row>
    <row r="33" spans="1:13" ht="15.75" hidden="1" customHeight="1" x14ac:dyDescent="0.35">
      <c r="A33" s="144" t="s">
        <v>85</v>
      </c>
      <c r="B33" s="145"/>
      <c r="C33" s="145"/>
      <c r="D33" s="145"/>
      <c r="E33" s="18">
        <v>0.3</v>
      </c>
      <c r="F33" s="22"/>
      <c r="G33" s="20">
        <f>H33</f>
        <v>0</v>
      </c>
      <c r="H33" s="20">
        <f>I33</f>
        <v>0</v>
      </c>
      <c r="I33" s="26">
        <f>'[3]PP1 Spec'!H33</f>
        <v>0</v>
      </c>
      <c r="J33" s="20">
        <f>I33</f>
        <v>0</v>
      </c>
      <c r="K33" s="20">
        <f>J33</f>
        <v>0</v>
      </c>
      <c r="L33" s="20">
        <f>K33</f>
        <v>0</v>
      </c>
      <c r="M33" s="20"/>
    </row>
    <row r="34" spans="1:13" ht="15.75" hidden="1" customHeight="1" x14ac:dyDescent="0.35">
      <c r="A34" s="144" t="s">
        <v>86</v>
      </c>
      <c r="B34" s="145"/>
      <c r="C34" s="145"/>
      <c r="D34" s="145"/>
      <c r="E34" s="18">
        <v>0.3</v>
      </c>
      <c r="F34" s="22"/>
      <c r="G34" s="20">
        <f t="shared" ref="G34:H39" si="15">H34</f>
        <v>0</v>
      </c>
      <c r="H34" s="20">
        <f t="shared" si="15"/>
        <v>0</v>
      </c>
      <c r="I34" s="26">
        <f>'[3]PP1 Spec'!H34</f>
        <v>0</v>
      </c>
      <c r="J34" s="20">
        <f t="shared" ref="J34:L39" si="16">I34</f>
        <v>0</v>
      </c>
      <c r="K34" s="20">
        <f t="shared" si="16"/>
        <v>0</v>
      </c>
      <c r="L34" s="20">
        <f t="shared" si="16"/>
        <v>0</v>
      </c>
      <c r="M34" s="20"/>
    </row>
    <row r="35" spans="1:13" ht="15.75" hidden="1" customHeight="1" x14ac:dyDescent="0.35">
      <c r="A35" s="144" t="s">
        <v>88</v>
      </c>
      <c r="B35" s="145"/>
      <c r="C35" s="145"/>
      <c r="D35" s="145"/>
      <c r="E35" s="18">
        <v>0.3</v>
      </c>
      <c r="F35" s="22"/>
      <c r="G35" s="20">
        <f>H35</f>
        <v>0</v>
      </c>
      <c r="H35" s="20">
        <f>I35</f>
        <v>0</v>
      </c>
      <c r="I35" s="26">
        <f>'[3]PP1 Spec'!H35</f>
        <v>0</v>
      </c>
      <c r="J35" s="20">
        <f>I35</f>
        <v>0</v>
      </c>
      <c r="K35" s="20">
        <f>J35</f>
        <v>0</v>
      </c>
      <c r="L35" s="20">
        <f>K35</f>
        <v>0</v>
      </c>
      <c r="M35" s="20"/>
    </row>
    <row r="36" spans="1:13" ht="15.75" hidden="1" customHeight="1" x14ac:dyDescent="0.35">
      <c r="A36" s="144" t="s">
        <v>60</v>
      </c>
      <c r="B36" s="145"/>
      <c r="C36" s="145"/>
      <c r="D36" s="145"/>
      <c r="E36" s="18">
        <v>0.3</v>
      </c>
      <c r="F36" s="22"/>
      <c r="G36" s="20">
        <f t="shared" ref="G36" si="17">H36</f>
        <v>0</v>
      </c>
      <c r="H36" s="20">
        <f t="shared" ref="H36" si="18">I36</f>
        <v>0</v>
      </c>
      <c r="I36" s="26">
        <f>'[3]PP1 Spec'!H36</f>
        <v>0</v>
      </c>
      <c r="J36" s="20">
        <f t="shared" ref="J36" si="19">I36</f>
        <v>0</v>
      </c>
      <c r="K36" s="20">
        <f t="shared" ref="K36" si="20">J36</f>
        <v>0</v>
      </c>
      <c r="L36" s="20">
        <f t="shared" ref="L36" si="21">K36</f>
        <v>0</v>
      </c>
      <c r="M36" s="20"/>
    </row>
    <row r="37" spans="1:13" ht="15.75" hidden="1" customHeight="1" x14ac:dyDescent="0.35">
      <c r="A37" s="144" t="s">
        <v>30</v>
      </c>
      <c r="B37" s="145"/>
      <c r="C37" s="145"/>
      <c r="D37" s="145"/>
      <c r="E37" s="18">
        <v>0.3</v>
      </c>
      <c r="F37" s="22"/>
      <c r="G37" s="20">
        <f t="shared" si="15"/>
        <v>0</v>
      </c>
      <c r="H37" s="20">
        <f t="shared" si="15"/>
        <v>0</v>
      </c>
      <c r="I37" s="26">
        <f>'[3]PP1 Spec'!H37</f>
        <v>0</v>
      </c>
      <c r="J37" s="20">
        <f t="shared" si="16"/>
        <v>0</v>
      </c>
      <c r="K37" s="20">
        <f t="shared" si="16"/>
        <v>0</v>
      </c>
      <c r="L37" s="20">
        <f t="shared" si="16"/>
        <v>0</v>
      </c>
      <c r="M37" s="20"/>
    </row>
    <row r="38" spans="1:13" ht="15.75" hidden="1" customHeight="1" x14ac:dyDescent="0.35">
      <c r="A38" s="144" t="s">
        <v>49</v>
      </c>
      <c r="B38" s="145"/>
      <c r="C38" s="145"/>
      <c r="D38" s="145"/>
      <c r="E38" s="18">
        <v>0.3</v>
      </c>
      <c r="F38" s="22"/>
      <c r="G38" s="20">
        <f t="shared" si="15"/>
        <v>0</v>
      </c>
      <c r="H38" s="20">
        <f t="shared" si="15"/>
        <v>0</v>
      </c>
      <c r="I38" s="26">
        <f>'[3]PP1 Spec'!H38</f>
        <v>0</v>
      </c>
      <c r="J38" s="20">
        <f t="shared" si="16"/>
        <v>0</v>
      </c>
      <c r="K38" s="20">
        <f t="shared" si="16"/>
        <v>0</v>
      </c>
      <c r="L38" s="20">
        <f t="shared" si="16"/>
        <v>0</v>
      </c>
      <c r="M38" s="20"/>
    </row>
    <row r="39" spans="1:13" ht="15.75" hidden="1" customHeight="1" x14ac:dyDescent="0.35">
      <c r="A39" s="144" t="s">
        <v>61</v>
      </c>
      <c r="B39" s="145"/>
      <c r="C39" s="145"/>
      <c r="D39" s="145"/>
      <c r="E39" s="18">
        <v>0.3</v>
      </c>
      <c r="F39" s="20"/>
      <c r="G39" s="20">
        <f t="shared" si="15"/>
        <v>0</v>
      </c>
      <c r="H39" s="20">
        <f t="shared" si="15"/>
        <v>0</v>
      </c>
      <c r="I39" s="26">
        <f>'[3]PP1 Spec'!H39</f>
        <v>0</v>
      </c>
      <c r="J39" s="20">
        <f t="shared" si="16"/>
        <v>0</v>
      </c>
      <c r="K39" s="20">
        <f t="shared" si="16"/>
        <v>0</v>
      </c>
      <c r="L39" s="20">
        <f t="shared" si="16"/>
        <v>0</v>
      </c>
      <c r="M39" s="20"/>
    </row>
    <row r="40" spans="1:13" ht="15.75" hidden="1" customHeight="1" x14ac:dyDescent="0.35">
      <c r="A40" s="136" t="s">
        <v>62</v>
      </c>
      <c r="B40" s="137"/>
      <c r="C40" s="137"/>
      <c r="D40" s="137"/>
      <c r="E40" s="18">
        <v>0.3</v>
      </c>
      <c r="F40" s="20"/>
      <c r="G40" s="20">
        <f>H40-1.5</f>
        <v>-3</v>
      </c>
      <c r="H40" s="20">
        <f>I40-1.5</f>
        <v>-1.5</v>
      </c>
      <c r="I40" s="26">
        <f>'[3]PP1 Spec'!H40</f>
        <v>0</v>
      </c>
      <c r="J40" s="20">
        <f t="shared" ref="J40:L41" si="22">I40+1.5</f>
        <v>1.5</v>
      </c>
      <c r="K40" s="20">
        <f t="shared" si="22"/>
        <v>3</v>
      </c>
      <c r="L40" s="20">
        <f t="shared" si="22"/>
        <v>4.5</v>
      </c>
      <c r="M40" s="20">
        <f>L40+1.5</f>
        <v>6</v>
      </c>
    </row>
    <row r="41" spans="1:13" ht="18" hidden="1" customHeight="1" x14ac:dyDescent="0.35">
      <c r="A41" s="136" t="s">
        <v>63</v>
      </c>
      <c r="B41" s="137"/>
      <c r="C41" s="137"/>
      <c r="D41" s="137"/>
      <c r="E41" s="18">
        <v>0.3</v>
      </c>
      <c r="F41" s="22"/>
      <c r="G41" s="20">
        <f>H41-1.5</f>
        <v>-3</v>
      </c>
      <c r="H41" s="20">
        <f>I41-1.5</f>
        <v>-1.5</v>
      </c>
      <c r="I41" s="26">
        <f>'[3]PP1 Spec'!H41</f>
        <v>0</v>
      </c>
      <c r="J41" s="20">
        <f t="shared" si="22"/>
        <v>1.5</v>
      </c>
      <c r="K41" s="20">
        <f t="shared" si="22"/>
        <v>3</v>
      </c>
      <c r="L41" s="20">
        <f t="shared" si="22"/>
        <v>4.5</v>
      </c>
      <c r="M41" s="20">
        <f>L41+1.5</f>
        <v>6</v>
      </c>
    </row>
    <row r="42" spans="1:13" ht="15.75" hidden="1" customHeight="1" x14ac:dyDescent="0.35">
      <c r="A42" s="144" t="s">
        <v>83</v>
      </c>
      <c r="B42" s="145"/>
      <c r="C42" s="145"/>
      <c r="D42" s="145"/>
      <c r="E42" s="18">
        <v>0.3</v>
      </c>
      <c r="F42" s="22"/>
      <c r="G42" s="20">
        <f t="shared" ref="G42:H44" si="23">H42</f>
        <v>0</v>
      </c>
      <c r="H42" s="20">
        <f t="shared" si="23"/>
        <v>0</v>
      </c>
      <c r="I42" s="26">
        <f>'[3]PP1 Spec'!H42</f>
        <v>0</v>
      </c>
      <c r="J42" s="20">
        <f t="shared" ref="J42:L44" si="24">I42</f>
        <v>0</v>
      </c>
      <c r="K42" s="20">
        <f t="shared" si="24"/>
        <v>0</v>
      </c>
      <c r="L42" s="20">
        <f t="shared" si="24"/>
        <v>0</v>
      </c>
      <c r="M42" s="20"/>
    </row>
    <row r="43" spans="1:13" ht="15.75" hidden="1" customHeight="1" x14ac:dyDescent="0.35">
      <c r="A43" s="144" t="s">
        <v>84</v>
      </c>
      <c r="B43" s="145"/>
      <c r="C43" s="145"/>
      <c r="D43" s="145"/>
      <c r="E43" s="18">
        <v>0.3</v>
      </c>
      <c r="F43" s="22"/>
      <c r="G43" s="20">
        <f t="shared" si="23"/>
        <v>0</v>
      </c>
      <c r="H43" s="20">
        <f t="shared" si="23"/>
        <v>0</v>
      </c>
      <c r="I43" s="26">
        <f>'[3]PP1 Spec'!H43</f>
        <v>0</v>
      </c>
      <c r="J43" s="20">
        <f t="shared" si="24"/>
        <v>0</v>
      </c>
      <c r="K43" s="20">
        <f t="shared" si="24"/>
        <v>0</v>
      </c>
      <c r="L43" s="20">
        <f t="shared" si="24"/>
        <v>0</v>
      </c>
      <c r="M43" s="20"/>
    </row>
    <row r="44" spans="1:13" ht="15.75" hidden="1" customHeight="1" x14ac:dyDescent="0.35">
      <c r="A44" s="144" t="s">
        <v>64</v>
      </c>
      <c r="B44" s="145"/>
      <c r="C44" s="145"/>
      <c r="D44" s="145"/>
      <c r="E44" s="18">
        <v>0.3</v>
      </c>
      <c r="F44" s="22"/>
      <c r="G44" s="20">
        <f t="shared" si="23"/>
        <v>0</v>
      </c>
      <c r="H44" s="20">
        <f t="shared" si="23"/>
        <v>0</v>
      </c>
      <c r="I44" s="26">
        <f>'[3]PP1 Spec'!H44</f>
        <v>0</v>
      </c>
      <c r="J44" s="20">
        <f t="shared" si="24"/>
        <v>0</v>
      </c>
      <c r="K44" s="20">
        <f t="shared" si="24"/>
        <v>0</v>
      </c>
      <c r="L44" s="20">
        <f t="shared" si="24"/>
        <v>0</v>
      </c>
      <c r="M44" s="20"/>
    </row>
    <row r="45" spans="1:13" ht="15.75" hidden="1" customHeight="1" x14ac:dyDescent="0.35">
      <c r="A45" s="144" t="s">
        <v>65</v>
      </c>
      <c r="B45" s="145"/>
      <c r="C45" s="145"/>
      <c r="D45" s="145"/>
      <c r="E45" s="18">
        <v>0.3</v>
      </c>
      <c r="F45" s="22"/>
      <c r="G45" s="20">
        <f>H45-0.2</f>
        <v>-0.5</v>
      </c>
      <c r="H45" s="20">
        <f>I45-0.3</f>
        <v>-0.3</v>
      </c>
      <c r="I45" s="26">
        <f>'[3]PP1 Spec'!H45</f>
        <v>0</v>
      </c>
      <c r="J45" s="20">
        <f>I45+0.2</f>
        <v>0.2</v>
      </c>
      <c r="K45" s="20">
        <f>J45+0.3</f>
        <v>0.5</v>
      </c>
      <c r="L45" s="20">
        <f>K45+0.2</f>
        <v>0.7</v>
      </c>
      <c r="M45" s="20">
        <f>L45+0.2</f>
        <v>0.89999999999999991</v>
      </c>
    </row>
    <row r="46" spans="1:13" ht="15.75" hidden="1" customHeight="1" x14ac:dyDescent="0.35">
      <c r="A46" s="136" t="s">
        <v>66</v>
      </c>
      <c r="B46" s="137"/>
      <c r="C46" s="137"/>
      <c r="D46" s="137"/>
      <c r="E46" s="18">
        <v>0.3</v>
      </c>
      <c r="F46" s="22"/>
      <c r="G46" s="20">
        <f t="shared" ref="G46" si="25">H46</f>
        <v>0</v>
      </c>
      <c r="H46" s="20">
        <f t="shared" ref="H46" si="26">I46</f>
        <v>0</v>
      </c>
      <c r="I46" s="26">
        <f>'[3]PP1 Spec'!H46</f>
        <v>0</v>
      </c>
      <c r="J46" s="20">
        <f t="shared" ref="J46" si="27">I46</f>
        <v>0</v>
      </c>
      <c r="K46" s="20">
        <f t="shared" ref="K46" si="28">J46</f>
        <v>0</v>
      </c>
      <c r="L46" s="20">
        <f t="shared" ref="L46" si="29">K46</f>
        <v>0</v>
      </c>
      <c r="M46" s="20"/>
    </row>
    <row r="47" spans="1:13" ht="15.75" hidden="1" customHeight="1" x14ac:dyDescent="0.35">
      <c r="A47" s="144" t="s">
        <v>116</v>
      </c>
      <c r="B47" s="145"/>
      <c r="C47" s="145"/>
      <c r="D47" s="145"/>
      <c r="E47" s="18">
        <v>0.3</v>
      </c>
      <c r="F47" s="22"/>
      <c r="G47" s="20"/>
      <c r="H47" s="20"/>
      <c r="I47" s="26">
        <f>'[3]PP1 Spec'!H47</f>
        <v>0</v>
      </c>
      <c r="J47" s="20"/>
      <c r="K47" s="20"/>
      <c r="L47" s="20"/>
      <c r="M47" s="20"/>
    </row>
    <row r="48" spans="1:13" ht="15.75" hidden="1" customHeight="1" x14ac:dyDescent="0.35">
      <c r="A48" s="144" t="s">
        <v>98</v>
      </c>
      <c r="B48" s="145"/>
      <c r="C48" s="145"/>
      <c r="D48" s="145"/>
      <c r="E48" s="18">
        <v>0.3</v>
      </c>
      <c r="F48" s="22"/>
      <c r="G48" s="20"/>
      <c r="H48" s="20"/>
      <c r="I48" s="26">
        <f>'[3]PP1 Spec'!H48</f>
        <v>0</v>
      </c>
      <c r="J48" s="20"/>
      <c r="K48" s="20"/>
      <c r="L48" s="20"/>
      <c r="M48" s="20"/>
    </row>
    <row r="49" spans="1:13" ht="15.75" hidden="1" customHeight="1" x14ac:dyDescent="0.35">
      <c r="A49" s="136" t="s">
        <v>54</v>
      </c>
      <c r="B49" s="137"/>
      <c r="C49" s="137"/>
      <c r="D49" s="137"/>
      <c r="E49" s="18">
        <v>0.3</v>
      </c>
      <c r="F49" s="22"/>
      <c r="G49" s="20"/>
      <c r="H49" s="20"/>
      <c r="I49" s="26">
        <f>'[3]PP1 Spec'!H49</f>
        <v>0</v>
      </c>
      <c r="J49" s="20"/>
      <c r="K49" s="20"/>
      <c r="L49" s="20"/>
      <c r="M49" s="20"/>
    </row>
    <row r="50" spans="1:13" ht="15.75" hidden="1" customHeight="1" x14ac:dyDescent="0.35">
      <c r="A50" s="136" t="s">
        <v>107</v>
      </c>
      <c r="B50" s="137"/>
      <c r="C50" s="137"/>
      <c r="D50" s="137"/>
      <c r="E50" s="18">
        <v>0.3</v>
      </c>
      <c r="F50" s="22"/>
      <c r="G50" s="20">
        <f t="shared" ref="G50:H54" si="30">H50-0.5</f>
        <v>-1</v>
      </c>
      <c r="H50" s="20">
        <f t="shared" si="30"/>
        <v>-0.5</v>
      </c>
      <c r="I50" s="26">
        <f>'[3]PP1 Spec'!H50</f>
        <v>0</v>
      </c>
      <c r="J50" s="20">
        <f t="shared" ref="J50:L54" si="31">I50+0.5</f>
        <v>0.5</v>
      </c>
      <c r="K50" s="20">
        <f t="shared" si="31"/>
        <v>1</v>
      </c>
      <c r="L50" s="20">
        <f t="shared" si="31"/>
        <v>1.5</v>
      </c>
      <c r="M50" s="20">
        <f>L50+0.5</f>
        <v>2</v>
      </c>
    </row>
    <row r="51" spans="1:13" ht="15.75" hidden="1" customHeight="1" x14ac:dyDescent="0.35">
      <c r="A51" s="138" t="s">
        <v>108</v>
      </c>
      <c r="B51" s="139"/>
      <c r="C51" s="139"/>
      <c r="D51" s="193"/>
      <c r="E51" s="18"/>
      <c r="F51" s="22"/>
      <c r="G51" s="20"/>
      <c r="H51" s="20"/>
      <c r="I51" s="26">
        <f>'[3]PP1 Spec'!H51</f>
        <v>0</v>
      </c>
      <c r="J51" s="20"/>
      <c r="K51" s="20"/>
      <c r="L51" s="20"/>
      <c r="M51" s="20"/>
    </row>
    <row r="52" spans="1:13" ht="15.75" hidden="1" customHeight="1" x14ac:dyDescent="0.35">
      <c r="A52" s="136" t="s">
        <v>69</v>
      </c>
      <c r="B52" s="137"/>
      <c r="C52" s="137"/>
      <c r="D52" s="137"/>
      <c r="E52" s="18">
        <v>0.3</v>
      </c>
      <c r="F52" s="22"/>
      <c r="G52" s="20">
        <f t="shared" si="30"/>
        <v>-1</v>
      </c>
      <c r="H52" s="20">
        <f t="shared" si="30"/>
        <v>-0.5</v>
      </c>
      <c r="I52" s="26">
        <f>'[3]PP1 Spec'!H52</f>
        <v>0</v>
      </c>
      <c r="J52" s="20">
        <f t="shared" si="31"/>
        <v>0.5</v>
      </c>
      <c r="K52" s="20">
        <f t="shared" si="31"/>
        <v>1</v>
      </c>
      <c r="L52" s="20">
        <f t="shared" si="31"/>
        <v>1.5</v>
      </c>
      <c r="M52" s="20">
        <f>L52+0.5</f>
        <v>2</v>
      </c>
    </row>
    <row r="53" spans="1:13" ht="15.75" hidden="1" customHeight="1" x14ac:dyDescent="0.35">
      <c r="A53" s="136" t="s">
        <v>70</v>
      </c>
      <c r="B53" s="137"/>
      <c r="C53" s="137"/>
      <c r="D53" s="137"/>
      <c r="E53" s="18">
        <v>0.3</v>
      </c>
      <c r="F53" s="22"/>
      <c r="G53" s="20">
        <f t="shared" si="30"/>
        <v>-1</v>
      </c>
      <c r="H53" s="20">
        <f t="shared" si="30"/>
        <v>-0.5</v>
      </c>
      <c r="I53" s="26">
        <f>'[3]PP1 Spec'!H53</f>
        <v>0</v>
      </c>
      <c r="J53" s="20">
        <f t="shared" si="31"/>
        <v>0.5</v>
      </c>
      <c r="K53" s="20">
        <f t="shared" si="31"/>
        <v>1</v>
      </c>
      <c r="L53" s="20">
        <f t="shared" si="31"/>
        <v>1.5</v>
      </c>
      <c r="M53" s="20">
        <f>L53+0.5</f>
        <v>2</v>
      </c>
    </row>
    <row r="54" spans="1:13" ht="15.75" hidden="1" customHeight="1" x14ac:dyDescent="0.35">
      <c r="A54" s="136" t="s">
        <v>71</v>
      </c>
      <c r="B54" s="137"/>
      <c r="C54" s="137"/>
      <c r="D54" s="137"/>
      <c r="E54" s="18">
        <v>0.3</v>
      </c>
      <c r="F54" s="22"/>
      <c r="G54" s="20">
        <f t="shared" si="30"/>
        <v>-1</v>
      </c>
      <c r="H54" s="20">
        <f t="shared" si="30"/>
        <v>-0.5</v>
      </c>
      <c r="I54" s="26">
        <f>'[3]PP1 Spec'!H54</f>
        <v>0</v>
      </c>
      <c r="J54" s="20">
        <f t="shared" si="31"/>
        <v>0.5</v>
      </c>
      <c r="K54" s="20">
        <f t="shared" si="31"/>
        <v>1</v>
      </c>
      <c r="L54" s="20">
        <f t="shared" si="31"/>
        <v>1.5</v>
      </c>
      <c r="M54" s="20">
        <f>L54+0.5</f>
        <v>2</v>
      </c>
    </row>
    <row r="55" spans="1:13" ht="15.75" hidden="1" customHeight="1" x14ac:dyDescent="0.35">
      <c r="A55" s="136" t="s">
        <v>72</v>
      </c>
      <c r="B55" s="137"/>
      <c r="C55" s="137"/>
      <c r="D55" s="137"/>
      <c r="E55" s="18">
        <v>0.3</v>
      </c>
      <c r="F55" s="22"/>
      <c r="G55" s="20">
        <f t="shared" ref="G55:H55" si="32">H55</f>
        <v>0</v>
      </c>
      <c r="H55" s="20">
        <f t="shared" si="32"/>
        <v>0</v>
      </c>
      <c r="I55" s="26">
        <f>'[3]PP1 Spec'!H55</f>
        <v>0</v>
      </c>
      <c r="J55" s="20">
        <f t="shared" ref="J55:L55" si="33">I55</f>
        <v>0</v>
      </c>
      <c r="K55" s="20">
        <f t="shared" si="33"/>
        <v>0</v>
      </c>
      <c r="L55" s="20">
        <f t="shared" si="33"/>
        <v>0</v>
      </c>
      <c r="M55" s="20"/>
    </row>
    <row r="56" spans="1:13" ht="15.75" hidden="1" customHeight="1" x14ac:dyDescent="0.35">
      <c r="A56" s="136" t="s">
        <v>117</v>
      </c>
      <c r="B56" s="137"/>
      <c r="C56" s="137"/>
      <c r="D56" s="137"/>
      <c r="E56" s="18">
        <v>0.3</v>
      </c>
      <c r="F56" s="22"/>
      <c r="G56" s="20">
        <f>H56-1</f>
        <v>-2</v>
      </c>
      <c r="H56" s="20">
        <f>I56-1</f>
        <v>-1</v>
      </c>
      <c r="I56" s="26">
        <f>'[3]PP1 Spec'!H56</f>
        <v>0</v>
      </c>
      <c r="J56" s="20">
        <f>I56+1</f>
        <v>1</v>
      </c>
      <c r="K56" s="20">
        <f>J56+1</f>
        <v>2</v>
      </c>
      <c r="L56" s="20">
        <f>K56+1</f>
        <v>3</v>
      </c>
      <c r="M56" s="20">
        <f>L56+1</f>
        <v>4</v>
      </c>
    </row>
    <row r="57" spans="1:13" ht="15.75" hidden="1" customHeight="1" x14ac:dyDescent="0.35">
      <c r="A57" s="138" t="s">
        <v>118</v>
      </c>
      <c r="B57" s="139"/>
      <c r="C57" s="139"/>
      <c r="D57" s="193"/>
      <c r="E57" s="18"/>
      <c r="F57" s="22"/>
      <c r="G57" s="20"/>
      <c r="H57" s="20"/>
      <c r="I57" s="26">
        <f>'[3]PP1 Spec'!H57</f>
        <v>0</v>
      </c>
      <c r="J57" s="20"/>
      <c r="K57" s="20"/>
      <c r="L57" s="20"/>
      <c r="M57" s="20"/>
    </row>
    <row r="58" spans="1:13" ht="15.75" hidden="1" customHeight="1" x14ac:dyDescent="0.35">
      <c r="A58" s="136" t="s">
        <v>73</v>
      </c>
      <c r="B58" s="137"/>
      <c r="C58" s="137"/>
      <c r="D58" s="137"/>
      <c r="E58" s="18">
        <v>0.3</v>
      </c>
      <c r="F58" s="22"/>
      <c r="G58" s="20">
        <f t="shared" ref="G58:H60" si="34">H58-0.5</f>
        <v>-1</v>
      </c>
      <c r="H58" s="20">
        <f t="shared" si="34"/>
        <v>-0.5</v>
      </c>
      <c r="I58" s="26">
        <f>'[3]PP1 Spec'!H58</f>
        <v>0</v>
      </c>
      <c r="J58" s="20">
        <f t="shared" ref="J58:L60" si="35">I58+0.5</f>
        <v>0.5</v>
      </c>
      <c r="K58" s="20">
        <f t="shared" si="35"/>
        <v>1</v>
      </c>
      <c r="L58" s="20">
        <f t="shared" si="35"/>
        <v>1.5</v>
      </c>
      <c r="M58" s="20">
        <f>L58+0.5</f>
        <v>2</v>
      </c>
    </row>
    <row r="59" spans="1:13" ht="15.75" hidden="1" customHeight="1" x14ac:dyDescent="0.35">
      <c r="A59" s="136" t="s">
        <v>74</v>
      </c>
      <c r="B59" s="137"/>
      <c r="C59" s="137"/>
      <c r="D59" s="137"/>
      <c r="E59" s="18">
        <v>0.3</v>
      </c>
      <c r="F59" s="22"/>
      <c r="G59" s="20">
        <f t="shared" si="34"/>
        <v>-1</v>
      </c>
      <c r="H59" s="20">
        <f t="shared" si="34"/>
        <v>-0.5</v>
      </c>
      <c r="I59" s="26">
        <f>'[3]PP1 Spec'!H59</f>
        <v>0</v>
      </c>
      <c r="J59" s="20">
        <f t="shared" si="35"/>
        <v>0.5</v>
      </c>
      <c r="K59" s="20">
        <f t="shared" si="35"/>
        <v>1</v>
      </c>
      <c r="L59" s="20">
        <f t="shared" si="35"/>
        <v>1.5</v>
      </c>
      <c r="M59" s="20">
        <f>L59+0.5</f>
        <v>2</v>
      </c>
    </row>
    <row r="60" spans="1:13" ht="12.75" hidden="1" customHeight="1" x14ac:dyDescent="0.35">
      <c r="A60" s="136" t="s">
        <v>75</v>
      </c>
      <c r="B60" s="137"/>
      <c r="C60" s="137"/>
      <c r="D60" s="137"/>
      <c r="E60" s="18">
        <v>0.3</v>
      </c>
      <c r="F60" s="22"/>
      <c r="G60" s="20">
        <f t="shared" si="34"/>
        <v>-1</v>
      </c>
      <c r="H60" s="20">
        <f t="shared" si="34"/>
        <v>-0.5</v>
      </c>
      <c r="I60" s="26">
        <f>'[3]PP1 Spec'!H60</f>
        <v>0</v>
      </c>
      <c r="J60" s="20">
        <f t="shared" si="35"/>
        <v>0.5</v>
      </c>
      <c r="K60" s="20">
        <f t="shared" si="35"/>
        <v>1</v>
      </c>
      <c r="L60" s="20">
        <f t="shared" si="35"/>
        <v>1.5</v>
      </c>
      <c r="M60" s="20">
        <f>L60+0.5</f>
        <v>2</v>
      </c>
    </row>
    <row r="61" spans="1:13" ht="12.75" hidden="1" customHeight="1" x14ac:dyDescent="0.35">
      <c r="A61" s="136" t="s">
        <v>76</v>
      </c>
      <c r="B61" s="137"/>
      <c r="C61" s="137"/>
      <c r="D61" s="137"/>
      <c r="E61" s="18">
        <v>0.3</v>
      </c>
      <c r="F61" s="22"/>
      <c r="G61" s="20">
        <f t="shared" ref="G61:H61" si="36">H61</f>
        <v>0</v>
      </c>
      <c r="H61" s="20">
        <f t="shared" si="36"/>
        <v>0</v>
      </c>
      <c r="I61" s="26">
        <f>'[3]PP1 Spec'!H61</f>
        <v>0</v>
      </c>
      <c r="J61" s="20">
        <f t="shared" ref="J61:L61" si="37">I61</f>
        <v>0</v>
      </c>
      <c r="K61" s="20">
        <f t="shared" si="37"/>
        <v>0</v>
      </c>
      <c r="L61" s="20">
        <f t="shared" si="37"/>
        <v>0</v>
      </c>
      <c r="M61" s="20"/>
    </row>
    <row r="62" spans="1:13" ht="12.75" hidden="1" customHeight="1" x14ac:dyDescent="0.35">
      <c r="A62" s="136" t="s">
        <v>89</v>
      </c>
      <c r="B62" s="137"/>
      <c r="C62" s="137"/>
      <c r="D62" s="137"/>
      <c r="E62" s="18">
        <v>0.3</v>
      </c>
      <c r="F62" s="22"/>
      <c r="G62" s="20">
        <f>H62-1</f>
        <v>-2</v>
      </c>
      <c r="H62" s="20">
        <f>I62-1</f>
        <v>-1</v>
      </c>
      <c r="I62" s="26">
        <f>'[3]PP1 Spec'!H62</f>
        <v>0</v>
      </c>
      <c r="J62" s="20">
        <f t="shared" ref="J62:L62" si="38">I62+1</f>
        <v>1</v>
      </c>
      <c r="K62" s="20">
        <f t="shared" si="38"/>
        <v>2</v>
      </c>
      <c r="L62" s="20">
        <f t="shared" si="38"/>
        <v>3</v>
      </c>
      <c r="M62" s="53"/>
    </row>
    <row r="63" spans="1:13" ht="12.75" hidden="1" customHeight="1" x14ac:dyDescent="0.35">
      <c r="A63" s="136" t="s">
        <v>90</v>
      </c>
      <c r="B63" s="137"/>
      <c r="C63" s="137"/>
      <c r="D63" s="137"/>
      <c r="E63" s="18">
        <v>0.3</v>
      </c>
      <c r="F63" s="22"/>
      <c r="G63" s="20">
        <f>H63-1.5</f>
        <v>-3</v>
      </c>
      <c r="H63" s="20">
        <f>I63-1.5</f>
        <v>-1.5</v>
      </c>
      <c r="I63" s="26">
        <f>'[3]PP1 Spec'!H63</f>
        <v>0</v>
      </c>
      <c r="J63" s="20">
        <f t="shared" ref="J63:L63" si="39">I63+1.5</f>
        <v>1.5</v>
      </c>
      <c r="K63" s="20">
        <f t="shared" si="39"/>
        <v>3</v>
      </c>
      <c r="L63" s="20">
        <f t="shared" si="39"/>
        <v>4.5</v>
      </c>
      <c r="M63" s="53"/>
    </row>
    <row r="64" spans="1:13" ht="12.75" hidden="1" customHeight="1" x14ac:dyDescent="0.35">
      <c r="A64" s="136" t="s">
        <v>91</v>
      </c>
      <c r="B64" s="137"/>
      <c r="C64" s="137"/>
      <c r="D64" s="137"/>
      <c r="E64" s="18">
        <v>0.3</v>
      </c>
      <c r="F64" s="22"/>
      <c r="G64" s="20">
        <f>H64-1</f>
        <v>-2</v>
      </c>
      <c r="H64" s="20">
        <f>I64-1</f>
        <v>-1</v>
      </c>
      <c r="I64" s="26">
        <f>'[3]PP1 Spec'!H64</f>
        <v>0</v>
      </c>
      <c r="J64" s="20">
        <f>I64+1</f>
        <v>1</v>
      </c>
      <c r="K64" s="20">
        <f>J64+1</f>
        <v>2</v>
      </c>
      <c r="L64" s="20">
        <f>K64+1</f>
        <v>3</v>
      </c>
      <c r="M64" s="53"/>
    </row>
    <row r="65" spans="1:13" ht="12.75" hidden="1" customHeight="1" x14ac:dyDescent="0.35">
      <c r="A65" s="136" t="s">
        <v>92</v>
      </c>
      <c r="B65" s="137"/>
      <c r="C65" s="137"/>
      <c r="D65" s="137"/>
      <c r="E65" s="18">
        <v>0.3</v>
      </c>
      <c r="F65" s="22"/>
      <c r="G65" s="20">
        <f t="shared" ref="G65:H66" si="40">H65</f>
        <v>0</v>
      </c>
      <c r="H65" s="20">
        <f t="shared" si="40"/>
        <v>0</v>
      </c>
      <c r="I65" s="26">
        <f>'[3]PP1 Spec'!H65</f>
        <v>0</v>
      </c>
      <c r="J65" s="20">
        <f t="shared" ref="J65:L66" si="41">I65</f>
        <v>0</v>
      </c>
      <c r="K65" s="20">
        <f t="shared" si="41"/>
        <v>0</v>
      </c>
      <c r="L65" s="20">
        <f t="shared" si="41"/>
        <v>0</v>
      </c>
      <c r="M65" s="20"/>
    </row>
    <row r="66" spans="1:13" ht="12.75" hidden="1" customHeight="1" x14ac:dyDescent="0.35">
      <c r="A66" s="136" t="s">
        <v>93</v>
      </c>
      <c r="B66" s="137"/>
      <c r="C66" s="137"/>
      <c r="D66" s="137"/>
      <c r="E66" s="18">
        <v>0.3</v>
      </c>
      <c r="F66" s="22"/>
      <c r="G66" s="20">
        <f t="shared" si="40"/>
        <v>0</v>
      </c>
      <c r="H66" s="20">
        <f t="shared" si="40"/>
        <v>0</v>
      </c>
      <c r="I66" s="26">
        <f>'[3]PP1 Spec'!H66</f>
        <v>0</v>
      </c>
      <c r="J66" s="20">
        <f t="shared" si="41"/>
        <v>0</v>
      </c>
      <c r="K66" s="20">
        <f t="shared" si="41"/>
        <v>0</v>
      </c>
      <c r="L66" s="20">
        <f t="shared" si="41"/>
        <v>0</v>
      </c>
      <c r="M66" s="20"/>
    </row>
    <row r="67" spans="1:13" ht="12.75" customHeight="1" x14ac:dyDescent="0.35">
      <c r="A67" s="131" t="s">
        <v>77</v>
      </c>
      <c r="B67" s="132"/>
      <c r="C67" s="132"/>
      <c r="D67" s="132"/>
      <c r="E67" s="18" t="s">
        <v>78</v>
      </c>
      <c r="F67" s="22"/>
      <c r="G67" s="20">
        <f>H67-1</f>
        <v>31</v>
      </c>
      <c r="H67" s="20">
        <f>I67-1</f>
        <v>32</v>
      </c>
      <c r="I67" s="26">
        <f>'[3]PP1 Spec'!H67</f>
        <v>33</v>
      </c>
      <c r="J67" s="20">
        <f>I67+1</f>
        <v>34</v>
      </c>
      <c r="K67" s="20">
        <f>J67+1</f>
        <v>35</v>
      </c>
      <c r="L67" s="20">
        <f>K67+1</f>
        <v>36</v>
      </c>
      <c r="M67" s="20">
        <f>L67+1</f>
        <v>37</v>
      </c>
    </row>
  </sheetData>
  <mergeCells count="72">
    <mergeCell ref="A62:D62"/>
    <mergeCell ref="A63:D63"/>
    <mergeCell ref="A64:D64"/>
    <mergeCell ref="A65:D65"/>
    <mergeCell ref="A66:D66"/>
    <mergeCell ref="A56:D56"/>
    <mergeCell ref="A58:D58"/>
    <mergeCell ref="A59:D59"/>
    <mergeCell ref="A60:D60"/>
    <mergeCell ref="A61:D61"/>
    <mergeCell ref="A57:D57"/>
    <mergeCell ref="A55:D55"/>
    <mergeCell ref="A53:D53"/>
    <mergeCell ref="A54:D54"/>
    <mergeCell ref="A50:D50"/>
    <mergeCell ref="A52:D52"/>
    <mergeCell ref="A51:D51"/>
    <mergeCell ref="A48:D48"/>
    <mergeCell ref="A49:D49"/>
    <mergeCell ref="A47:D47"/>
    <mergeCell ref="A45:D45"/>
    <mergeCell ref="A46:D46"/>
    <mergeCell ref="A43:D43"/>
    <mergeCell ref="A44:D44"/>
    <mergeCell ref="A41:D41"/>
    <mergeCell ref="A42:D42"/>
    <mergeCell ref="A38:D38"/>
    <mergeCell ref="A40:D40"/>
    <mergeCell ref="A34:D34"/>
    <mergeCell ref="A30:D30"/>
    <mergeCell ref="A31:D31"/>
    <mergeCell ref="A39:D39"/>
    <mergeCell ref="A37:D37"/>
    <mergeCell ref="A35:D35"/>
    <mergeCell ref="A36:D36"/>
    <mergeCell ref="A32:D32"/>
    <mergeCell ref="A33:D33"/>
    <mergeCell ref="A22:D22"/>
    <mergeCell ref="A28:D28"/>
    <mergeCell ref="A29:D29"/>
    <mergeCell ref="A26:D26"/>
    <mergeCell ref="A27:D27"/>
    <mergeCell ref="A25:D25"/>
    <mergeCell ref="B1:D1"/>
    <mergeCell ref="F1:G1"/>
    <mergeCell ref="B2:D2"/>
    <mergeCell ref="F2:G2"/>
    <mergeCell ref="H1:L1"/>
    <mergeCell ref="H2:L2"/>
    <mergeCell ref="H3:L3"/>
    <mergeCell ref="A10:D10"/>
    <mergeCell ref="A11:D11"/>
    <mergeCell ref="A8:D8"/>
    <mergeCell ref="A9:D9"/>
    <mergeCell ref="A4:K4"/>
    <mergeCell ref="A6:D6"/>
    <mergeCell ref="A67:D67"/>
    <mergeCell ref="B3:D3"/>
    <mergeCell ref="F3:G3"/>
    <mergeCell ref="A7:D7"/>
    <mergeCell ref="A15:D15"/>
    <mergeCell ref="A16:D16"/>
    <mergeCell ref="A14:D14"/>
    <mergeCell ref="A12:D12"/>
    <mergeCell ref="A13:D13"/>
    <mergeCell ref="A23:D23"/>
    <mergeCell ref="A24:D24"/>
    <mergeCell ref="A19:D19"/>
    <mergeCell ref="A21:D21"/>
    <mergeCell ref="A17:D17"/>
    <mergeCell ref="A18:D18"/>
    <mergeCell ref="A20:D20"/>
  </mergeCells>
  <printOptions horizontalCentered="1" gridLines="1"/>
  <pageMargins left="0.23622047244094491" right="0.23622047244094491" top="0.74803149606299213" bottom="0" header="0.31496062992125984" footer="0"/>
  <pageSetup paperSize="9" scale="74" orientation="portrait" r:id="rId1"/>
  <headerFooter>
    <oddHeader>&amp;CREISS</oddHeader>
  </headerFooter>
  <customProperties>
    <customPr name="layoutContexts" r:id="rId2"/>
  </customProperties>
  <ignoredErrors>
    <ignoredError sqref="G55:H55 J55:L55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BOM MCLAREN LABELLING</vt:lpstr>
      <vt:lpstr>Design Front Sheet </vt:lpstr>
      <vt:lpstr>Design Detail</vt:lpstr>
      <vt:lpstr>Internals </vt:lpstr>
      <vt:lpstr>Stitching Details (shirts only)</vt:lpstr>
      <vt:lpstr>BOM - Colour XX</vt:lpstr>
      <vt:lpstr>PP2 Spec</vt:lpstr>
      <vt:lpstr>PP2 Comments </vt:lpstr>
      <vt:lpstr>GRADED SPEC</vt:lpstr>
      <vt:lpstr>Pre shipment Comments</vt:lpstr>
      <vt:lpstr>CARE LABEL </vt:lpstr>
      <vt:lpstr>'BOM - Colour XX'!Print_Area</vt:lpstr>
      <vt:lpstr>'BOM MCLAREN LABELLING'!Print_Area</vt:lpstr>
      <vt:lpstr>'Design Detail'!Print_Area</vt:lpstr>
      <vt:lpstr>'GRADED SPEC'!Print_Area</vt:lpstr>
      <vt:lpstr>'Internals '!Print_Area</vt:lpstr>
      <vt:lpstr>'PP2 Comments '!Print_Area</vt:lpstr>
      <vt:lpstr>'PP2 Spec'!Print_Area</vt:lpstr>
      <vt:lpstr>'Pre shipment Comments'!Print_Area</vt:lpstr>
      <vt:lpstr>'Stitching Details (shirts only)'!Print_Area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Helen Pye</cp:lastModifiedBy>
  <cp:lastPrinted>2022-11-29T14:08:23Z</cp:lastPrinted>
  <dcterms:created xsi:type="dcterms:W3CDTF">2014-05-18T10:39:53Z</dcterms:created>
  <dcterms:modified xsi:type="dcterms:W3CDTF">2025-03-13T17:29:27Z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</Properties>
</file>