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S4/"/>
    </mc:Choice>
  </mc:AlternateContent>
  <xr:revisionPtr revIDLastSave="274" documentId="13_ncr:1_{17EF79D8-6A25-4393-97F0-F13C20EEAA4A}" xr6:coauthVersionLast="47" xr6:coauthVersionMax="47" xr10:uidLastSave="{B05E23C9-651E-4FCC-9739-7B78E744442F}"/>
  <bookViews>
    <workbookView xWindow="-120" yWindow="-120" windowWidth="20730" windowHeight="11040" xr2:uid="{00000000-000D-0000-FFFF-FFFF00000000}"/>
  </bookViews>
  <sheets>
    <sheet name="UPDATE" sheetId="2" r:id="rId1"/>
    <sheet name="DETAIL (SS25-S4)" sheetId="14" r:id="rId2"/>
  </sheets>
  <externalReferences>
    <externalReference r:id="rId3"/>
  </externalReferences>
  <definedNames>
    <definedName name="_xlnm._FilterDatabase" localSheetId="1" hidden="1">'DETAIL (SS25-S4)'!$A$2:$L$167</definedName>
    <definedName name="_xlnm._FilterDatabase" localSheetId="0" hidden="1">UPDATE!$A$10:$P$11</definedName>
    <definedName name="_xlnm.Print_Area" localSheetId="1">'DETAIL (SS25-S4)'!$A$1:$I$166</definedName>
    <definedName name="_xlnm.Print_Area" localSheetId="0">UPDATE!$A$1:$P$21</definedName>
    <definedName name="_xlnm.Print_Titles" localSheetId="1">'DETAIL (SS25-S4)'!$1:$2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2" l="1"/>
  <c r="I3" i="14"/>
  <c r="I5" i="14"/>
  <c r="I4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K10" i="14" l="1"/>
  <c r="K11" i="14"/>
  <c r="K18" i="14"/>
  <c r="K19" i="14"/>
  <c r="K26" i="14"/>
  <c r="K27" i="14"/>
  <c r="K34" i="14"/>
  <c r="K35" i="14"/>
  <c r="K42" i="14"/>
  <c r="K43" i="14"/>
  <c r="K50" i="14"/>
  <c r="K51" i="14"/>
  <c r="K58" i="14"/>
  <c r="K59" i="14"/>
  <c r="K66" i="14"/>
  <c r="K67" i="14"/>
  <c r="K74" i="14"/>
  <c r="K75" i="14"/>
  <c r="K82" i="14"/>
  <c r="K83" i="14"/>
  <c r="K90" i="14"/>
  <c r="K91" i="14"/>
  <c r="K98" i="14"/>
  <c r="K99" i="14"/>
  <c r="K106" i="14"/>
  <c r="K107" i="14"/>
  <c r="K114" i="14"/>
  <c r="K115" i="14"/>
  <c r="K122" i="14"/>
  <c r="K123" i="14"/>
  <c r="K130" i="14"/>
  <c r="K131" i="14"/>
  <c r="K138" i="14"/>
  <c r="K139" i="14"/>
  <c r="K146" i="14"/>
  <c r="K147" i="14"/>
  <c r="K154" i="14"/>
  <c r="K155" i="14"/>
  <c r="K162" i="14"/>
  <c r="K163" i="14"/>
  <c r="J4" i="14"/>
  <c r="K4" i="14" s="1"/>
  <c r="J5" i="14"/>
  <c r="K5" i="14" s="1"/>
  <c r="J6" i="14"/>
  <c r="K6" i="14" s="1"/>
  <c r="J7" i="14"/>
  <c r="K7" i="14" s="1"/>
  <c r="J8" i="14"/>
  <c r="K8" i="14" s="1"/>
  <c r="J9" i="14"/>
  <c r="K9" i="14" s="1"/>
  <c r="J10" i="14"/>
  <c r="J11" i="14"/>
  <c r="J12" i="14"/>
  <c r="K12" i="14" s="1"/>
  <c r="J13" i="14"/>
  <c r="K13" i="14" s="1"/>
  <c r="J14" i="14"/>
  <c r="K14" i="14" s="1"/>
  <c r="J15" i="14"/>
  <c r="K15" i="14" s="1"/>
  <c r="J16" i="14"/>
  <c r="K16" i="14" s="1"/>
  <c r="J17" i="14"/>
  <c r="K17" i="14" s="1"/>
  <c r="J18" i="14"/>
  <c r="J19" i="14"/>
  <c r="J20" i="14"/>
  <c r="K20" i="14" s="1"/>
  <c r="J21" i="14"/>
  <c r="K21" i="14" s="1"/>
  <c r="J22" i="14"/>
  <c r="K22" i="14" s="1"/>
  <c r="J23" i="14"/>
  <c r="K23" i="14" s="1"/>
  <c r="J24" i="14"/>
  <c r="K24" i="14" s="1"/>
  <c r="J25" i="14"/>
  <c r="K25" i="14" s="1"/>
  <c r="J26" i="14"/>
  <c r="J27" i="14"/>
  <c r="J28" i="14"/>
  <c r="K28" i="14" s="1"/>
  <c r="J29" i="14"/>
  <c r="K29" i="14" s="1"/>
  <c r="J30" i="14"/>
  <c r="K30" i="14" s="1"/>
  <c r="J31" i="14"/>
  <c r="K31" i="14" s="1"/>
  <c r="J32" i="14"/>
  <c r="K32" i="14" s="1"/>
  <c r="J33" i="14"/>
  <c r="K33" i="14" s="1"/>
  <c r="J34" i="14"/>
  <c r="J35" i="14"/>
  <c r="J36" i="14"/>
  <c r="K36" i="14" s="1"/>
  <c r="J37" i="14"/>
  <c r="K37" i="14" s="1"/>
  <c r="J38" i="14"/>
  <c r="K38" i="14" s="1"/>
  <c r="J39" i="14"/>
  <c r="K39" i="14" s="1"/>
  <c r="J40" i="14"/>
  <c r="K40" i="14" s="1"/>
  <c r="J41" i="14"/>
  <c r="K41" i="14" s="1"/>
  <c r="J42" i="14"/>
  <c r="J43" i="14"/>
  <c r="J44" i="14"/>
  <c r="K44" i="14" s="1"/>
  <c r="J45" i="14"/>
  <c r="K45" i="14" s="1"/>
  <c r="J46" i="14"/>
  <c r="K46" i="14" s="1"/>
  <c r="J47" i="14"/>
  <c r="K47" i="14" s="1"/>
  <c r="J48" i="14"/>
  <c r="K48" i="14" s="1"/>
  <c r="J49" i="14"/>
  <c r="K49" i="14" s="1"/>
  <c r="J50" i="14"/>
  <c r="J51" i="14"/>
  <c r="J52" i="14"/>
  <c r="K52" i="14" s="1"/>
  <c r="J53" i="14"/>
  <c r="K53" i="14" s="1"/>
  <c r="J54" i="14"/>
  <c r="K54" i="14" s="1"/>
  <c r="J55" i="14"/>
  <c r="K55" i="14" s="1"/>
  <c r="J56" i="14"/>
  <c r="K56" i="14" s="1"/>
  <c r="J57" i="14"/>
  <c r="K57" i="14" s="1"/>
  <c r="J58" i="14"/>
  <c r="J59" i="14"/>
  <c r="J60" i="14"/>
  <c r="K60" i="14" s="1"/>
  <c r="J61" i="14"/>
  <c r="K61" i="14" s="1"/>
  <c r="J62" i="14"/>
  <c r="K62" i="14" s="1"/>
  <c r="J63" i="14"/>
  <c r="K63" i="14" s="1"/>
  <c r="J64" i="14"/>
  <c r="K64" i="14" s="1"/>
  <c r="J65" i="14"/>
  <c r="K65" i="14" s="1"/>
  <c r="J66" i="14"/>
  <c r="J67" i="14"/>
  <c r="J68" i="14"/>
  <c r="K68" i="14" s="1"/>
  <c r="J69" i="14"/>
  <c r="K69" i="14" s="1"/>
  <c r="J70" i="14"/>
  <c r="K70" i="14" s="1"/>
  <c r="J71" i="14"/>
  <c r="K71" i="14" s="1"/>
  <c r="J72" i="14"/>
  <c r="K72" i="14" s="1"/>
  <c r="J73" i="14"/>
  <c r="K73" i="14" s="1"/>
  <c r="J74" i="14"/>
  <c r="J75" i="14"/>
  <c r="J76" i="14"/>
  <c r="K76" i="14" s="1"/>
  <c r="J77" i="14"/>
  <c r="K77" i="14" s="1"/>
  <c r="J78" i="14"/>
  <c r="K78" i="14" s="1"/>
  <c r="J79" i="14"/>
  <c r="K79" i="14" s="1"/>
  <c r="J80" i="14"/>
  <c r="K80" i="14" s="1"/>
  <c r="J81" i="14"/>
  <c r="K81" i="14" s="1"/>
  <c r="J82" i="14"/>
  <c r="J83" i="14"/>
  <c r="J84" i="14"/>
  <c r="K84" i="14" s="1"/>
  <c r="J85" i="14"/>
  <c r="K85" i="14" s="1"/>
  <c r="J86" i="14"/>
  <c r="K86" i="14" s="1"/>
  <c r="J87" i="14"/>
  <c r="K87" i="14" s="1"/>
  <c r="J88" i="14"/>
  <c r="K88" i="14" s="1"/>
  <c r="J89" i="14"/>
  <c r="K89" i="14" s="1"/>
  <c r="J90" i="14"/>
  <c r="J91" i="14"/>
  <c r="J92" i="14"/>
  <c r="K92" i="14" s="1"/>
  <c r="J93" i="14"/>
  <c r="K93" i="14" s="1"/>
  <c r="J94" i="14"/>
  <c r="K94" i="14" s="1"/>
  <c r="J95" i="14"/>
  <c r="K95" i="14" s="1"/>
  <c r="J96" i="14"/>
  <c r="K96" i="14" s="1"/>
  <c r="J97" i="14"/>
  <c r="K97" i="14" s="1"/>
  <c r="J98" i="14"/>
  <c r="J99" i="14"/>
  <c r="J100" i="14"/>
  <c r="K100" i="14" s="1"/>
  <c r="J101" i="14"/>
  <c r="K101" i="14" s="1"/>
  <c r="J102" i="14"/>
  <c r="K102" i="14" s="1"/>
  <c r="J103" i="14"/>
  <c r="K103" i="14" s="1"/>
  <c r="J104" i="14"/>
  <c r="K104" i="14" s="1"/>
  <c r="J105" i="14"/>
  <c r="K105" i="14" s="1"/>
  <c r="J106" i="14"/>
  <c r="J107" i="14"/>
  <c r="J108" i="14"/>
  <c r="K108" i="14" s="1"/>
  <c r="J109" i="14"/>
  <c r="K109" i="14" s="1"/>
  <c r="J110" i="14"/>
  <c r="K110" i="14" s="1"/>
  <c r="J111" i="14"/>
  <c r="K111" i="14" s="1"/>
  <c r="J112" i="14"/>
  <c r="K112" i="14" s="1"/>
  <c r="J113" i="14"/>
  <c r="K113" i="14" s="1"/>
  <c r="J114" i="14"/>
  <c r="J115" i="14"/>
  <c r="J116" i="14"/>
  <c r="K116" i="14" s="1"/>
  <c r="J117" i="14"/>
  <c r="K117" i="14" s="1"/>
  <c r="J118" i="14"/>
  <c r="K118" i="14" s="1"/>
  <c r="J119" i="14"/>
  <c r="K119" i="14" s="1"/>
  <c r="J120" i="14"/>
  <c r="K120" i="14" s="1"/>
  <c r="J121" i="14"/>
  <c r="K121" i="14" s="1"/>
  <c r="J122" i="14"/>
  <c r="J123" i="14"/>
  <c r="J124" i="14"/>
  <c r="K124" i="14" s="1"/>
  <c r="J125" i="14"/>
  <c r="K125" i="14" s="1"/>
  <c r="J126" i="14"/>
  <c r="K126" i="14" s="1"/>
  <c r="J127" i="14"/>
  <c r="K127" i="14" s="1"/>
  <c r="J128" i="14"/>
  <c r="K128" i="14" s="1"/>
  <c r="J129" i="14"/>
  <c r="K129" i="14" s="1"/>
  <c r="J130" i="14"/>
  <c r="J131" i="14"/>
  <c r="J132" i="14"/>
  <c r="K132" i="14" s="1"/>
  <c r="J133" i="14"/>
  <c r="K133" i="14" s="1"/>
  <c r="J134" i="14"/>
  <c r="K134" i="14" s="1"/>
  <c r="J135" i="14"/>
  <c r="K135" i="14" s="1"/>
  <c r="J136" i="14"/>
  <c r="K136" i="14" s="1"/>
  <c r="J137" i="14"/>
  <c r="K137" i="14" s="1"/>
  <c r="J138" i="14"/>
  <c r="J139" i="14"/>
  <c r="J140" i="14"/>
  <c r="K140" i="14" s="1"/>
  <c r="J141" i="14"/>
  <c r="K141" i="14" s="1"/>
  <c r="J142" i="14"/>
  <c r="K142" i="14" s="1"/>
  <c r="J143" i="14"/>
  <c r="K143" i="14" s="1"/>
  <c r="J144" i="14"/>
  <c r="K144" i="14" s="1"/>
  <c r="J145" i="14"/>
  <c r="K145" i="14" s="1"/>
  <c r="J146" i="14"/>
  <c r="J147" i="14"/>
  <c r="J148" i="14"/>
  <c r="K148" i="14" s="1"/>
  <c r="J149" i="14"/>
  <c r="K149" i="14" s="1"/>
  <c r="J150" i="14"/>
  <c r="K150" i="14" s="1"/>
  <c r="J151" i="14"/>
  <c r="K151" i="14" s="1"/>
  <c r="J152" i="14"/>
  <c r="K152" i="14" s="1"/>
  <c r="J153" i="14"/>
  <c r="K153" i="14" s="1"/>
  <c r="J154" i="14"/>
  <c r="J155" i="14"/>
  <c r="J156" i="14"/>
  <c r="K156" i="14" s="1"/>
  <c r="J157" i="14"/>
  <c r="K157" i="14" s="1"/>
  <c r="J158" i="14"/>
  <c r="K158" i="14" s="1"/>
  <c r="J159" i="14"/>
  <c r="K159" i="14" s="1"/>
  <c r="J160" i="14"/>
  <c r="K160" i="14" s="1"/>
  <c r="J161" i="14"/>
  <c r="K161" i="14" s="1"/>
  <c r="J162" i="14"/>
  <c r="J163" i="14"/>
  <c r="J164" i="14"/>
  <c r="K164" i="14" s="1"/>
  <c r="J165" i="14"/>
  <c r="K165" i="14" s="1"/>
  <c r="J166" i="14"/>
  <c r="K166" i="14" s="1"/>
  <c r="J3" i="14"/>
  <c r="K3" i="14" s="1"/>
  <c r="H167" i="14" l="1"/>
  <c r="I167" i="14" l="1"/>
  <c r="K11" i="2" s="1"/>
  <c r="K14" i="2" l="1"/>
  <c r="E7" i="2"/>
  <c r="M11" i="2" l="1"/>
  <c r="O11" i="2" s="1"/>
  <c r="M14" i="2" l="1"/>
  <c r="O14" i="2" l="1"/>
  <c r="S11" i="2"/>
</calcChain>
</file>

<file path=xl/sharedStrings.xml><?xml version="1.0" encoding="utf-8"?>
<sst xmlns="http://schemas.openxmlformats.org/spreadsheetml/2006/main" count="1211" uniqueCount="516">
  <si>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</si>
  <si>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</si>
  <si>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</si>
  <si>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</si>
  <si>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</si>
  <si>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</si>
  <si>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</si>
  <si>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</si>
  <si>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</si>
  <si>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</si>
  <si>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</si>
  <si>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</si>
  <si>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</si>
  <si>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</si>
  <si>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</si>
  <si>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</si>
  <si>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</si>
  <si>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</si>
  <si>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</si>
  <si>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</si>
  <si>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</si>
  <si>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</si>
  <si>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</si>
  <si>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</si>
  <si>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</si>
  <si>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</si>
  <si>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</si>
  <si>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</si>
  <si>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</si>
  <si>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</si>
  <si>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</si>
  <si>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</si>
  <si>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</si>
  <si>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</si>
  <si>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</si>
  <si>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</si>
  <si>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UPC STCIKER FOR HANGTAG, POLY BAG, CARTON</t>
  </si>
  <si>
    <t>COLOR (GARMENT)</t>
  </si>
  <si>
    <t>SIZE</t>
  </si>
  <si>
    <t>01/01</t>
  </si>
  <si>
    <t>Heather Light Grey</t>
  </si>
  <si>
    <t>ORDER Q'TY (PCS)</t>
  </si>
  <si>
    <t>ALL COLOR</t>
  </si>
  <si>
    <t>ALL SIZE</t>
  </si>
  <si>
    <t>Basic Crew Men's</t>
  </si>
  <si>
    <t>Basic Hoodie Men's</t>
  </si>
  <si>
    <t>Black</t>
  </si>
  <si>
    <t>STICKER DÁN HANG TAG+BAO+THÙNG</t>
  </si>
  <si>
    <t>Classic Hoodie Women's</t>
  </si>
  <si>
    <t>Pocket Tee Men's</t>
  </si>
  <si>
    <t>White</t>
  </si>
  <si>
    <t>34 x 24mm</t>
  </si>
  <si>
    <t>ALL TYPE ON THIS STICKER IS ARIAL 4 PT</t>
  </si>
  <si>
    <t>PO</t>
  </si>
  <si>
    <t>Classic Crew Women's</t>
  </si>
  <si>
    <t>Woodland Camo</t>
  </si>
  <si>
    <t>Noir</t>
  </si>
  <si>
    <t>Gris Clair Chiné</t>
  </si>
  <si>
    <t>Camouflage de Boisé</t>
  </si>
  <si>
    <t>Blanc</t>
  </si>
  <si>
    <t>STYLE NAME (ENGLISH PRODUCT NAME)-LINE 1</t>
  </si>
  <si>
    <t>FRENCH PRODUCT NAME-LINE 2 &amp; 3</t>
  </si>
  <si>
    <t>ENGLISH COLOUR NAME-LINE 4</t>
  </si>
  <si>
    <t>FRENCH COLOUR NAME-LINE 5</t>
  </si>
  <si>
    <t>SKU NAME (PRODUCT ID)-LINE 6</t>
  </si>
  <si>
    <t>UPC CODE</t>
  </si>
  <si>
    <t>1 PC ON HANGTAG
1 PC ON POLYBAG
2PCS ON CARTON BOX</t>
  </si>
  <si>
    <t>Basic Tee Women's</t>
  </si>
  <si>
    <t>Vintage Wash Classic Hoodie Men's</t>
  </si>
  <si>
    <t>Ash Rose</t>
  </si>
  <si>
    <t>Crew Classiques Hommes</t>
  </si>
  <si>
    <t>Kangourous de Base Hommes</t>
  </si>
  <si>
    <t>Crew Classiques Femmes</t>
  </si>
  <si>
    <t>Kangourous Classiques Femmes</t>
  </si>
  <si>
    <t>T-shirts à Pochette Hommes</t>
  </si>
  <si>
    <t>T-Shirts de Base Femmes</t>
  </si>
  <si>
    <t>Chandail à Capuchon Classique Délavé Vintage pour Hommes</t>
  </si>
  <si>
    <t>Rose Cendré</t>
  </si>
  <si>
    <t>50283-00001-S</t>
  </si>
  <si>
    <t>50283-00001-XL</t>
  </si>
  <si>
    <t>50283-00001-2X</t>
  </si>
  <si>
    <t>50283-06113-S</t>
  </si>
  <si>
    <t>50283-06113-M</t>
  </si>
  <si>
    <t>50283-06113-XL</t>
  </si>
  <si>
    <t>50283-06113-2X</t>
  </si>
  <si>
    <t>50475-00032-S</t>
  </si>
  <si>
    <t>50475-00032-XL</t>
  </si>
  <si>
    <t>50475-00032-2X</t>
  </si>
  <si>
    <t>828432630431</t>
  </si>
  <si>
    <t>828432705542</t>
  </si>
  <si>
    <t>828432705559</t>
  </si>
  <si>
    <t>828432705573</t>
  </si>
  <si>
    <t>828432705580</t>
  </si>
  <si>
    <t>828432707546</t>
  </si>
  <si>
    <t>828432707577</t>
  </si>
  <si>
    <t>828432707584</t>
  </si>
  <si>
    <t>Black Beauty</t>
  </si>
  <si>
    <t>Noir Élégance</t>
  </si>
  <si>
    <t>H06  SS25   G2635</t>
  </si>
  <si>
    <t>UA STYLE
(KHÔNG THỂ HIỆN TRÊN STICKER)</t>
  </si>
  <si>
    <t>SH TRIMS</t>
  </si>
  <si>
    <t>ALL STYLES</t>
  </si>
  <si>
    <t>Banff Tourist Tee Men's</t>
  </si>
  <si>
    <t>Banff Tourist Crew Women's</t>
  </si>
  <si>
    <t>Canada Tee Women's</t>
  </si>
  <si>
    <t>Canada Tee Men's</t>
  </si>
  <si>
    <t>Canada Crest Tee Men's</t>
  </si>
  <si>
    <t>BC Fishing Tee Men's</t>
  </si>
  <si>
    <t>Banff Tourist Tee Kids</t>
  </si>
  <si>
    <t>Canada Tourist Tee Kids</t>
  </si>
  <si>
    <t>Vancouver Tourist Tee Kids</t>
  </si>
  <si>
    <t>Banff Tourist Crew Kids</t>
  </si>
  <si>
    <t>Canada Tourist Crew Kids</t>
  </si>
  <si>
    <t>Vancouver Tourist Crew Kids</t>
  </si>
  <si>
    <t>T-Shirt Touristique Banff Pour Hommes</t>
  </si>
  <si>
    <t>T-Shirt Canada Pour Hommes</t>
  </si>
  <si>
    <t>T-Shirt À Écusson Canada Pour Hommes</t>
  </si>
  <si>
    <t>T-Shirt De Pêche BC Pour Hommes</t>
  </si>
  <si>
    <t>T-Shirt Touristique Canada Pour Enfants</t>
  </si>
  <si>
    <t>T-Shirt Touristique Vancouver Pour Enfants</t>
  </si>
  <si>
    <t>Crew Touristique Banff Pour Enfants</t>
  </si>
  <si>
    <t>Crew Touristique Canada Pour Enfants</t>
  </si>
  <si>
    <t>Crew Touristique Vancouver Pour Enfants</t>
  </si>
  <si>
    <t>Darkest Navy</t>
  </si>
  <si>
    <t>Bleu Marine le Plus Foncé</t>
  </si>
  <si>
    <t>50639-00001-XS</t>
  </si>
  <si>
    <t>50639-00001-S</t>
  </si>
  <si>
    <t>50639-00001-M</t>
  </si>
  <si>
    <t>50639-00001-L</t>
  </si>
  <si>
    <t>50639-00001-XL</t>
  </si>
  <si>
    <t>50415-06515-S</t>
  </si>
  <si>
    <t>50415-06515-M</t>
  </si>
  <si>
    <t>50415-06515-L</t>
  </si>
  <si>
    <t>50415-06515-2X</t>
  </si>
  <si>
    <t>50521-06531-XS</t>
  </si>
  <si>
    <t>50521-06531-S</t>
  </si>
  <si>
    <t>50521-06531-M</t>
  </si>
  <si>
    <t>50521-06531-L</t>
  </si>
  <si>
    <t>50521-06531-XL</t>
  </si>
  <si>
    <t>50519-06531-M</t>
  </si>
  <si>
    <t>50519-06531-L</t>
  </si>
  <si>
    <t>50519-06531-2X</t>
  </si>
  <si>
    <t>50520-06531-S</t>
  </si>
  <si>
    <t>50520-06531-M</t>
  </si>
  <si>
    <t>50520-06531-XL</t>
  </si>
  <si>
    <t>50520-06531-2X</t>
  </si>
  <si>
    <t>50515-06531-S</t>
  </si>
  <si>
    <t>50515-06531-L</t>
  </si>
  <si>
    <t>50515-06531-2X</t>
  </si>
  <si>
    <t>50644-02077-2Y</t>
  </si>
  <si>
    <t>50644-02077-4Y</t>
  </si>
  <si>
    <t>50644-02077-6Y</t>
  </si>
  <si>
    <t>50644-02077-8Y</t>
  </si>
  <si>
    <t>50644-02077-10Y</t>
  </si>
  <si>
    <t>50644-04394-2Y</t>
  </si>
  <si>
    <t>50644-04394-4Y</t>
  </si>
  <si>
    <t>50644-04394-6Y</t>
  </si>
  <si>
    <t>50644-04394-8Y</t>
  </si>
  <si>
    <t>50644-04394-10Y</t>
  </si>
  <si>
    <t>50645-02077-2Y</t>
  </si>
  <si>
    <t>50645-02077-4Y</t>
  </si>
  <si>
    <t>50645-02077-6Y</t>
  </si>
  <si>
    <t>50645-02077-8Y</t>
  </si>
  <si>
    <t>50645-02077-10Y</t>
  </si>
  <si>
    <t>50645-04394-2Y</t>
  </si>
  <si>
    <t>50645-04394-4Y</t>
  </si>
  <si>
    <t>50645-04394-6Y</t>
  </si>
  <si>
    <t>50645-04394-8Y</t>
  </si>
  <si>
    <t>50645-04394-10Y</t>
  </si>
  <si>
    <t>50646-02077-2Y</t>
  </si>
  <si>
    <t>50646-02077-4Y</t>
  </si>
  <si>
    <t>50646-02077-6Y</t>
  </si>
  <si>
    <t>50646-02077-8Y</t>
  </si>
  <si>
    <t>50646-04394-2Y</t>
  </si>
  <si>
    <t>50646-04394-4Y</t>
  </si>
  <si>
    <t>50646-04394-6Y</t>
  </si>
  <si>
    <t>50646-04394-8Y</t>
  </si>
  <si>
    <t>50647-06113-2Y</t>
  </si>
  <si>
    <t>50647-06113-4Y</t>
  </si>
  <si>
    <t>50647-06113-6Y</t>
  </si>
  <si>
    <t>50647-06113-8Y</t>
  </si>
  <si>
    <t>50647-06113-10Y</t>
  </si>
  <si>
    <t>50648-06113-2Y</t>
  </si>
  <si>
    <t>50648-06113-4Y</t>
  </si>
  <si>
    <t>50648-06113-6Y</t>
  </si>
  <si>
    <t>50648-06113-8Y</t>
  </si>
  <si>
    <t>50649-06113-2Y</t>
  </si>
  <si>
    <t>50649-06113-4Y</t>
  </si>
  <si>
    <t>50649-06113-6Y</t>
  </si>
  <si>
    <t>50649-06113-8Y</t>
  </si>
  <si>
    <t>50649-06113-10Y</t>
  </si>
  <si>
    <t>828432664900</t>
  </si>
  <si>
    <t>828432664917</t>
  </si>
  <si>
    <t>828432664931</t>
  </si>
  <si>
    <t>828432664948</t>
  </si>
  <si>
    <t>828432664856</t>
  </si>
  <si>
    <t>828432664870</t>
  </si>
  <si>
    <t>828432664894</t>
  </si>
  <si>
    <t>828432714100</t>
  </si>
  <si>
    <t>828432714117</t>
  </si>
  <si>
    <t>828432714124</t>
  </si>
  <si>
    <t>828432714131</t>
  </si>
  <si>
    <t>828432714148</t>
  </si>
  <si>
    <t>828432713950</t>
  </si>
  <si>
    <t>828432713967</t>
  </si>
  <si>
    <t>828432713974</t>
  </si>
  <si>
    <t>828432713981</t>
  </si>
  <si>
    <t>828432713998</t>
  </si>
  <si>
    <t>828432714056</t>
  </si>
  <si>
    <t>828432714063</t>
  </si>
  <si>
    <t>828432714070</t>
  </si>
  <si>
    <t>828432714087</t>
  </si>
  <si>
    <t>828432714094</t>
  </si>
  <si>
    <t>828432714001</t>
  </si>
  <si>
    <t>828432714018</t>
  </si>
  <si>
    <t>828432714025</t>
  </si>
  <si>
    <t>828432714032</t>
  </si>
  <si>
    <t>828432714049</t>
  </si>
  <si>
    <t>828432713905</t>
  </si>
  <si>
    <t>828432713912</t>
  </si>
  <si>
    <t>828432713929</t>
  </si>
  <si>
    <t>828432713936</t>
  </si>
  <si>
    <t>828432713851</t>
  </si>
  <si>
    <t>828432713868</t>
  </si>
  <si>
    <t>828432713875</t>
  </si>
  <si>
    <t>828432713882</t>
  </si>
  <si>
    <t>828432713707</t>
  </si>
  <si>
    <t>828432713714</t>
  </si>
  <si>
    <t>828432713721</t>
  </si>
  <si>
    <t>828432713738</t>
  </si>
  <si>
    <t>828432713745</t>
  </si>
  <si>
    <t>828432713806</t>
  </si>
  <si>
    <t>828432713813</t>
  </si>
  <si>
    <t>828432713820</t>
  </si>
  <si>
    <t>828432713837</t>
  </si>
  <si>
    <t>828432713752</t>
  </si>
  <si>
    <t>828432713769</t>
  </si>
  <si>
    <t>828432713776</t>
  </si>
  <si>
    <t>828432713783</t>
  </si>
  <si>
    <t>828432713790</t>
  </si>
  <si>
    <t>QUY NGUYEN</t>
  </si>
  <si>
    <t>828432630462</t>
  </si>
  <si>
    <t>828432630479</t>
  </si>
  <si>
    <t>828432726240</t>
  </si>
  <si>
    <t>828432726257</t>
  </si>
  <si>
    <t>828432726264</t>
  </si>
  <si>
    <t>828432726271</t>
  </si>
  <si>
    <t>828432726288</t>
  </si>
  <si>
    <t>828432724932</t>
  </si>
  <si>
    <t>828432724949</t>
  </si>
  <si>
    <t>828432724956</t>
  </si>
  <si>
    <t>828432724963</t>
  </si>
  <si>
    <t>828432724970</t>
  </si>
  <si>
    <t>828432644742</t>
  </si>
  <si>
    <t>828432644759</t>
  </si>
  <si>
    <t>828432644766</t>
  </si>
  <si>
    <t>828432644780</t>
  </si>
  <si>
    <t>828432664955</t>
  </si>
  <si>
    <t>828432664962</t>
  </si>
  <si>
    <t>828432664979</t>
  </si>
  <si>
    <t>828432664986</t>
  </si>
  <si>
    <t>828432664993</t>
  </si>
  <si>
    <t>828432664764</t>
  </si>
  <si>
    <t>828432664771</t>
  </si>
  <si>
    <t>828432664795</t>
  </si>
  <si>
    <t>50746-04394-S</t>
  </si>
  <si>
    <t>50746-04394-M</t>
  </si>
  <si>
    <t>50746-04394-L</t>
  </si>
  <si>
    <t>50746-04394-XL</t>
  </si>
  <si>
    <t>50746-04394-2X</t>
  </si>
  <si>
    <t>Banff Rundle Hoodie Men's</t>
  </si>
  <si>
    <t>828432726202</t>
  </si>
  <si>
    <t>828432726189</t>
  </si>
  <si>
    <t>828432726196</t>
  </si>
  <si>
    <t xml:space="preserve">Crew Touristique Banff Pour Femmes </t>
  </si>
  <si>
    <t>50746-06531-2X</t>
  </si>
  <si>
    <t>50746-06531-L</t>
  </si>
  <si>
    <t>50746-06531-XL</t>
  </si>
  <si>
    <t>ALL STYLES
25S2+CITYPACK</t>
  </si>
  <si>
    <t>Acid Wash Classic Crew Men's</t>
  </si>
  <si>
    <t>Cafe Tee Men's</t>
  </si>
  <si>
    <t>Cafe Tee Women's</t>
  </si>
  <si>
    <t>Faculty 2-Tone Crew Women's</t>
  </si>
  <si>
    <t>Postcard Tee Women’s</t>
  </si>
  <si>
    <t>Stamp Tee Men's</t>
  </si>
  <si>
    <t>Suncrest Tee Men's</t>
  </si>
  <si>
    <t>Thomas Campbell Artwork Tee Men's</t>
  </si>
  <si>
    <t>Thomas Campbell Hoodie Men's</t>
  </si>
  <si>
    <t>Thomas Campbell Logo Tee Men's</t>
  </si>
  <si>
    <t>Yachting Hoodie Men's</t>
  </si>
  <si>
    <t>Chandail Ras Du Cou Classique Délavé à l'Acide Pour Hommes</t>
  </si>
  <si>
    <t>Sweat à Capuche Banff Rundle Pour Homme</t>
  </si>
  <si>
    <t xml:space="preserve">T-Shirt Touristique Banff Pour Enfants </t>
  </si>
  <si>
    <t xml:space="preserve"> T-Shirt Cafe Pour Hommes</t>
  </si>
  <si>
    <t>T-Shirt Cafe Pour Femmes</t>
  </si>
  <si>
    <t xml:space="preserve">T-Shirt Canada Pour Femmes </t>
  </si>
  <si>
    <t>Chandail Ras Du Cou 2 Tons Faculté Pour Femmes</t>
  </si>
  <si>
    <t xml:space="preserve"> T-Shirt Carte Postale Pour Femmes</t>
  </si>
  <si>
    <t xml:space="preserve"> T-Shirt Stamp Pour Hommes</t>
  </si>
  <si>
    <t>T-Shirt Suncrest Pour Hommes</t>
  </si>
  <si>
    <t>T-Shirt Thomas Campbell Artwork Pour Homme</t>
  </si>
  <si>
    <t>Chandail à Capuchon Cousu Thomas Campbell Pour Hommes</t>
  </si>
  <si>
    <t>T-Shirt Thomas Campbell Logo pour Hommes</t>
  </si>
  <si>
    <t>Chandail Ras Du Cou Yachting Pour Hommes</t>
  </si>
  <si>
    <t>Major Brown</t>
  </si>
  <si>
    <t>Burnt Brick</t>
  </si>
  <si>
    <t>Skyway</t>
  </si>
  <si>
    <t>Bitter Chocolate</t>
  </si>
  <si>
    <t>Vintage White</t>
  </si>
  <si>
    <t>Beetle</t>
  </si>
  <si>
    <t>TC Stitched/White</t>
  </si>
  <si>
    <t>TC Stitched/Vintage White</t>
  </si>
  <si>
    <t>Clearwater</t>
  </si>
  <si>
    <t>Brun Majeur</t>
  </si>
  <si>
    <t>Brique Brûlée</t>
  </si>
  <si>
    <t>Route Céleste</t>
  </si>
  <si>
    <t>Chocolat Amer</t>
  </si>
  <si>
    <t>Blanc Vintage</t>
  </si>
  <si>
    <t>Scarabée</t>
  </si>
  <si>
    <t xml:space="preserve">TC Cousu/Blanc </t>
  </si>
  <si>
    <t>Eau Claire</t>
  </si>
  <si>
    <t>50612-00001-S</t>
  </si>
  <si>
    <t>50612-00001-M</t>
  </si>
  <si>
    <t>50612-00001-L</t>
  </si>
  <si>
    <t>50612-00001-XL</t>
  </si>
  <si>
    <t>50612-00001-2X</t>
  </si>
  <si>
    <t>50287-07057-S</t>
  </si>
  <si>
    <t>50287-07057-M</t>
  </si>
  <si>
    <t>50287-07057-L</t>
  </si>
  <si>
    <t>50287-07057-XL</t>
  </si>
  <si>
    <t>50287-07057-2X</t>
  </si>
  <si>
    <t>50289-04394-S</t>
  </si>
  <si>
    <t>50289-04394-M</t>
  </si>
  <si>
    <t>50289-04394-L</t>
  </si>
  <si>
    <t>50289-04394-XL</t>
  </si>
  <si>
    <t>50289-04394-2X</t>
  </si>
  <si>
    <t>50293-02077-XS</t>
  </si>
  <si>
    <t>50293-02077-S</t>
  </si>
  <si>
    <t>50293-02077-M</t>
  </si>
  <si>
    <t>50293-02077-L</t>
  </si>
  <si>
    <t>50293-02077-XL</t>
  </si>
  <si>
    <t>50724-07150-S</t>
  </si>
  <si>
    <t>50724-07150-M</t>
  </si>
  <si>
    <t>50724-07150-L</t>
  </si>
  <si>
    <t>50724-07150-XL</t>
  </si>
  <si>
    <t>50724-07150-2X</t>
  </si>
  <si>
    <t>50731-06578-XS</t>
  </si>
  <si>
    <t>50731-06578-S</t>
  </si>
  <si>
    <t>50731-06578-M</t>
  </si>
  <si>
    <t>50731-06578-L</t>
  </si>
  <si>
    <t>50731-06578-XL</t>
  </si>
  <si>
    <t>50297-06578-XS</t>
  </si>
  <si>
    <t>50297-06578-S</t>
  </si>
  <si>
    <t>50297-06578-M</t>
  </si>
  <si>
    <t>50297-06578-L</t>
  </si>
  <si>
    <t>50297-06578-XL</t>
  </si>
  <si>
    <t>50310-07041-XS</t>
  </si>
  <si>
    <t>50310-07041-S</t>
  </si>
  <si>
    <t>50310-07041-M</t>
  </si>
  <si>
    <t>50310-07041-L</t>
  </si>
  <si>
    <t>50310-07041-XL</t>
  </si>
  <si>
    <t>50623-06726-XS</t>
  </si>
  <si>
    <t>50623-06726-S</t>
  </si>
  <si>
    <t>50623-06726-M</t>
  </si>
  <si>
    <t>50623-06726-L</t>
  </si>
  <si>
    <t>50623-06726-XL</t>
  </si>
  <si>
    <t>50682-00001-XS</t>
  </si>
  <si>
    <t>50682-00001-S</t>
  </si>
  <si>
    <t>50682-00001-M</t>
  </si>
  <si>
    <t>50682-00001-L</t>
  </si>
  <si>
    <t>50682-00001-XL</t>
  </si>
  <si>
    <t>50670-06531-S</t>
  </si>
  <si>
    <t>50670-06531-M</t>
  </si>
  <si>
    <t>50670-06531-L</t>
  </si>
  <si>
    <t>50670-06531-XL</t>
  </si>
  <si>
    <t>50670-06531-2X</t>
  </si>
  <si>
    <t>50381-01827-S</t>
  </si>
  <si>
    <t>50381-01827-M</t>
  </si>
  <si>
    <t>50381-01827-L</t>
  </si>
  <si>
    <t>50381-01827-XL</t>
  </si>
  <si>
    <t>50381-01827-2X</t>
  </si>
  <si>
    <t>50587-07702-S</t>
  </si>
  <si>
    <t>50587-07702-M</t>
  </si>
  <si>
    <t>50587-07702-L</t>
  </si>
  <si>
    <t>50587-07702-XL</t>
  </si>
  <si>
    <t>50587-07702-2X</t>
  </si>
  <si>
    <t>50586-07704-S</t>
  </si>
  <si>
    <t>50586-07704-M</t>
  </si>
  <si>
    <t>50586-07704-L</t>
  </si>
  <si>
    <t>50586-07704-XL</t>
  </si>
  <si>
    <t>50586-07704-2X</t>
  </si>
  <si>
    <t>50548-06942-S</t>
  </si>
  <si>
    <t>50548-06942-M</t>
  </si>
  <si>
    <t>50548-06942-L</t>
  </si>
  <si>
    <t>50548-06942-XL</t>
  </si>
  <si>
    <t>50548-06942-2X</t>
  </si>
  <si>
    <t>50728-07150-S</t>
  </si>
  <si>
    <t>50728-07150-M</t>
  </si>
  <si>
    <t>50728-07150-L</t>
  </si>
  <si>
    <t>50728-07150-XL</t>
  </si>
  <si>
    <t>50728-07150-2X</t>
  </si>
  <si>
    <t>828432723386</t>
  </si>
  <si>
    <t>828432723393</t>
  </si>
  <si>
    <t>828432723409</t>
  </si>
  <si>
    <t>828432723416</t>
  </si>
  <si>
    <t>828432723423</t>
  </si>
  <si>
    <t>828432728565</t>
  </si>
  <si>
    <t>828432728572</t>
  </si>
  <si>
    <t>828432728589</t>
  </si>
  <si>
    <t>828432728596</t>
  </si>
  <si>
    <t>828432728602</t>
  </si>
  <si>
    <t>828432728619</t>
  </si>
  <si>
    <t>828432728626</t>
  </si>
  <si>
    <t>828432728633</t>
  </si>
  <si>
    <t>828432728640</t>
  </si>
  <si>
    <t>828432728657</t>
  </si>
  <si>
    <t>828432719860</t>
  </si>
  <si>
    <t>828432719877</t>
  </si>
  <si>
    <t>828432719884</t>
  </si>
  <si>
    <t>828432719891</t>
  </si>
  <si>
    <t>828432719907</t>
  </si>
  <si>
    <t>828432731534</t>
  </si>
  <si>
    <t>828432731541</t>
  </si>
  <si>
    <t>828432731558</t>
  </si>
  <si>
    <t>828432731565</t>
  </si>
  <si>
    <t>828432731572</t>
  </si>
  <si>
    <t>828432731633</t>
  </si>
  <si>
    <t>828432731640</t>
  </si>
  <si>
    <t>828432731657</t>
  </si>
  <si>
    <t>828432731664</t>
  </si>
  <si>
    <t>828432731671</t>
  </si>
  <si>
    <t>828432731480</t>
  </si>
  <si>
    <t>828432731497</t>
  </si>
  <si>
    <t>828432731503</t>
  </si>
  <si>
    <t>828432731510</t>
  </si>
  <si>
    <t>828432731527</t>
  </si>
  <si>
    <t>828432728763</t>
  </si>
  <si>
    <t>828432728770</t>
  </si>
  <si>
    <t>828432728787</t>
  </si>
  <si>
    <t>828432728794</t>
  </si>
  <si>
    <t>828432728800</t>
  </si>
  <si>
    <t>828432729876</t>
  </si>
  <si>
    <t>828432729883</t>
  </si>
  <si>
    <t>828432729890</t>
  </si>
  <si>
    <t>828432729906</t>
  </si>
  <si>
    <t>828432729913</t>
  </si>
  <si>
    <t>828432730667</t>
  </si>
  <si>
    <t>828432730674</t>
  </si>
  <si>
    <t>828432730681</t>
  </si>
  <si>
    <t>828432730698</t>
  </si>
  <si>
    <t>828432730704</t>
  </si>
  <si>
    <t>828432730315</t>
  </si>
  <si>
    <t>828432730322</t>
  </si>
  <si>
    <t>828432730339</t>
  </si>
  <si>
    <t>828432730346</t>
  </si>
  <si>
    <t>828432730353</t>
  </si>
  <si>
    <t>828432729197</t>
  </si>
  <si>
    <t>828432729203</t>
  </si>
  <si>
    <t>828432729210</t>
  </si>
  <si>
    <t>828432729227</t>
  </si>
  <si>
    <t>828432729234</t>
  </si>
  <si>
    <t>828432731800</t>
  </si>
  <si>
    <t>828432731817</t>
  </si>
  <si>
    <t>828432731824</t>
  </si>
  <si>
    <t>828432731831</t>
  </si>
  <si>
    <t>828432731848</t>
  </si>
  <si>
    <t>828432731701</t>
  </si>
  <si>
    <t>828432731718</t>
  </si>
  <si>
    <t>828432731725</t>
  </si>
  <si>
    <t>828432731732</t>
  </si>
  <si>
    <t>828432731749</t>
  </si>
  <si>
    <t>828432731756</t>
  </si>
  <si>
    <t>828432731763</t>
  </si>
  <si>
    <t>828432731770</t>
  </si>
  <si>
    <t>828432731787</t>
  </si>
  <si>
    <t>828432731794</t>
  </si>
  <si>
    <t>828432731589</t>
  </si>
  <si>
    <t>828432731596</t>
  </si>
  <si>
    <t>828432731602</t>
  </si>
  <si>
    <t>828432731619</t>
  </si>
  <si>
    <t>828432731626</t>
  </si>
  <si>
    <t>C0027-CRW133</t>
  </si>
  <si>
    <t>C0027-HOD133</t>
  </si>
  <si>
    <t>C0027-CRW134</t>
  </si>
  <si>
    <t>C0027-CRW135</t>
  </si>
  <si>
    <t>C0027-SST300</t>
  </si>
  <si>
    <t>C0027-SST302</t>
  </si>
  <si>
    <t>C0027-CRW136</t>
  </si>
  <si>
    <t>C0027-HOD134</t>
  </si>
  <si>
    <t>C0027-SST304</t>
  </si>
  <si>
    <t>C0027-SST305</t>
  </si>
  <si>
    <t>C0027-SST306</t>
  </si>
  <si>
    <t>C0027-SST307</t>
  </si>
  <si>
    <t>C0027-SST308</t>
  </si>
  <si>
    <t>C0027-SST309</t>
  </si>
  <si>
    <t>C0027-SST310</t>
  </si>
  <si>
    <t>C0027-CRW137</t>
  </si>
  <si>
    <t>C0027-SST311</t>
  </si>
  <si>
    <t>C0027-CRW138</t>
  </si>
  <si>
    <t>C0027-HOD135</t>
  </si>
  <si>
    <t>C0027-CRW139</t>
  </si>
  <si>
    <t>C0027-SST313</t>
  </si>
  <si>
    <t>C0027-SST315</t>
  </si>
  <si>
    <t>C0027-SST316</t>
  </si>
  <si>
    <t>C0027-SST317</t>
  </si>
  <si>
    <t>C0027-SST318</t>
  </si>
  <si>
    <t>C0027-HOD136</t>
  </si>
  <si>
    <t>C0027-SST319</t>
  </si>
  <si>
    <t>C0027-CRW140</t>
  </si>
  <si>
    <t>C0027-SST320</t>
  </si>
  <si>
    <t>C0027-SST321</t>
  </si>
  <si>
    <t>C0027-HOD137</t>
  </si>
  <si>
    <t>C0027-HOD138</t>
  </si>
  <si>
    <t>APPROVED QUALITY AS PO#H06-0657</t>
  </si>
  <si>
    <t>ERP</t>
  </si>
  <si>
    <t>SS25-S4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</si>
</sst>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  <numFmt numFmtId="169" formatCode="_([$VND]\ * #,##0.00_);_([$VND]\ * \(#,##0.00\);_([$VND]\ * &quot;-&quot;??_);_(@_)"/>
  </numFmts>
  <fonts count="3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62"/>
      <name val="Muli"/>
    </font>
    <font>
      <b/>
      <sz val="14"/>
      <name val="Muli"/>
    </font>
    <font>
      <i/>
      <sz val="14"/>
      <name val="Muli"/>
    </font>
    <font>
      <b/>
      <i/>
      <sz val="14"/>
      <name val="Muli"/>
    </font>
    <font>
      <sz val="16"/>
      <color theme="1"/>
      <name val="Muli"/>
    </font>
    <font>
      <b/>
      <sz val="16"/>
      <color rgb="FFFF0000"/>
      <name val="Muli"/>
    </font>
    <font>
      <sz val="16"/>
      <name val="Muli"/>
    </font>
    <font>
      <b/>
      <sz val="16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Muli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Muli"/>
    </font>
    <font>
      <b/>
      <sz val="18"/>
      <color theme="1"/>
      <name val="Muli"/>
    </font>
    <font>
      <sz val="18"/>
      <name val="Muli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1" fillId="0" borderId="0"/>
    <xf numFmtId="0" fontId="22" fillId="0" borderId="0"/>
  </cellStyleXfs>
  <cellXfs count="122">
    <xf numFmtId="0" fontId="0" fillId="0" borderId="0" xfId="0"/>
    <xf numFmtId="0" fontId="5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15" fontId="7" fillId="4" borderId="1" xfId="2" applyNumberFormat="1" applyFont="1" applyFill="1" applyBorder="1" applyAlignment="1">
      <alignment horizontal="center" vertical="center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167" fontId="7" fillId="0" borderId="7" xfId="9" applyNumberFormat="1" applyFont="1" applyBorder="1" applyAlignment="1" applyProtection="1">
      <alignment vertical="center"/>
      <protection locked="0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7" fillId="0" borderId="10" xfId="9" applyNumberFormat="1" applyFont="1" applyBorder="1" applyAlignment="1" applyProtection="1">
      <alignment vertical="center"/>
      <protection locked="0"/>
    </xf>
    <xf numFmtId="16" fontId="5" fillId="0" borderId="1" xfId="0" quotePrefix="1" applyNumberFormat="1" applyFont="1" applyBorder="1" applyAlignment="1">
      <alignment horizontal="center"/>
    </xf>
    <xf numFmtId="167" fontId="7" fillId="0" borderId="5" xfId="9" applyNumberFormat="1" applyFont="1" applyBorder="1" applyAlignment="1" applyProtection="1">
      <alignment vertical="center"/>
      <protection locked="0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7" fillId="4" borderId="0" xfId="6" applyFont="1" applyFill="1" applyAlignment="1">
      <alignment horizontal="center" vertical="center"/>
    </xf>
    <xf numFmtId="167" fontId="7" fillId="4" borderId="7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top"/>
    </xf>
    <xf numFmtId="0" fontId="9" fillId="4" borderId="9" xfId="6" applyFont="1" applyFill="1" applyBorder="1" applyAlignment="1">
      <alignment horizontal="left" vertical="center"/>
    </xf>
    <xf numFmtId="164" fontId="7" fillId="4" borderId="0" xfId="6" applyNumberFormat="1" applyFont="1" applyFill="1" applyAlignment="1">
      <alignment horizontal="center" vertical="center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9" fillId="0" borderId="8" xfId="1" applyFont="1" applyBorder="1" applyAlignment="1" applyProtection="1">
      <alignment vertical="center" wrapText="1"/>
      <protection locked="0"/>
    </xf>
    <xf numFmtId="167" fontId="7" fillId="0" borderId="6" xfId="9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167" fontId="5" fillId="0" borderId="0" xfId="9" applyNumberFormat="1" applyFont="1" applyAlignment="1">
      <alignment horizontal="left"/>
    </xf>
    <xf numFmtId="0" fontId="10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15" fontId="7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0" xfId="0" applyFont="1" applyAlignment="1">
      <alignment horizontal="left" wrapText="1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6" fontId="14" fillId="7" borderId="1" xfId="5" applyNumberFormat="1" applyFont="1" applyFill="1" applyBorder="1" applyAlignment="1">
      <alignment horizontal="center" vertical="center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0" fillId="3" borderId="1" xfId="6" applyFont="1" applyFill="1" applyBorder="1" applyAlignment="1">
      <alignment vertical="center" wrapText="1"/>
    </xf>
    <xf numFmtId="168" fontId="14" fillId="7" borderId="1" xfId="9" applyNumberFormat="1" applyFont="1" applyFill="1" applyBorder="1" applyAlignment="1">
      <alignment horizontal="center" vertical="center"/>
    </xf>
    <xf numFmtId="168" fontId="14" fillId="7" borderId="1" xfId="9" applyNumberFormat="1" applyFont="1" applyFill="1" applyBorder="1" applyAlignment="1">
      <alignment horizontal="center" vertical="center" wrapText="1"/>
    </xf>
    <xf numFmtId="168" fontId="14" fillId="4" borderId="0" xfId="9" applyNumberFormat="1" applyFont="1" applyFill="1" applyAlignment="1">
      <alignment horizontal="center" vertical="center" wrapText="1"/>
    </xf>
    <xf numFmtId="168" fontId="15" fillId="5" borderId="1" xfId="9" applyNumberFormat="1" applyFont="1" applyFill="1" applyBorder="1" applyAlignment="1">
      <alignment vertical="center" wrapText="1"/>
    </xf>
    <xf numFmtId="0" fontId="9" fillId="4" borderId="4" xfId="6" applyFont="1" applyFill="1" applyBorder="1" applyAlignment="1">
      <alignment horizontal="left" vertical="center" wrapText="1"/>
    </xf>
    <xf numFmtId="0" fontId="9" fillId="4" borderId="0" xfId="6" applyFont="1" applyFill="1" applyAlignment="1">
      <alignment horizontal="center" vertical="center"/>
    </xf>
    <xf numFmtId="0" fontId="9" fillId="4" borderId="0" xfId="6" applyFont="1" applyFill="1" applyAlignment="1">
      <alignment vertical="center"/>
    </xf>
    <xf numFmtId="164" fontId="7" fillId="4" borderId="0" xfId="6" applyNumberFormat="1" applyFont="1" applyFill="1" applyAlignment="1">
      <alignment vertical="center"/>
    </xf>
    <xf numFmtId="2" fontId="7" fillId="0" borderId="0" xfId="1" applyNumberFormat="1" applyFont="1" applyAlignment="1" applyProtection="1">
      <alignment vertical="center"/>
      <protection locked="0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166" fontId="26" fillId="0" borderId="1" xfId="11" applyNumberFormat="1" applyFont="1" applyBorder="1"/>
    <xf numFmtId="0" fontId="26" fillId="0" borderId="0" xfId="0" applyFont="1"/>
    <xf numFmtId="0" fontId="6" fillId="0" borderId="1" xfId="3" quotePrefix="1" applyFont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 shrinkToFit="1"/>
    </xf>
    <xf numFmtId="1" fontId="27" fillId="9" borderId="1" xfId="0" applyNumberFormat="1" applyFont="1" applyFill="1" applyBorder="1" applyAlignment="1">
      <alignment horizontal="center" vertical="center" shrinkToFit="1"/>
    </xf>
    <xf numFmtId="3" fontId="27" fillId="9" borderId="1" xfId="0" applyNumberFormat="1" applyFont="1" applyFill="1" applyBorder="1" applyAlignment="1">
      <alignment horizontal="center" vertical="center" wrapText="1" shrinkToFit="1"/>
    </xf>
    <xf numFmtId="0" fontId="27" fillId="9" borderId="1" xfId="0" applyFont="1" applyFill="1" applyBorder="1" applyAlignment="1">
      <alignment horizontal="center" vertical="center" wrapText="1"/>
    </xf>
    <xf numFmtId="166" fontId="0" fillId="0" borderId="0" xfId="0" applyNumberFormat="1"/>
    <xf numFmtId="1" fontId="20" fillId="3" borderId="1" xfId="2" applyNumberFormat="1" applyFont="1" applyFill="1" applyBorder="1" applyAlignment="1">
      <alignment vertical="center" wrapText="1"/>
    </xf>
    <xf numFmtId="0" fontId="20" fillId="3" borderId="1" xfId="6" applyFont="1" applyFill="1" applyBorder="1" applyAlignment="1">
      <alignment horizontal="center" vertical="center" wrapText="1"/>
    </xf>
    <xf numFmtId="49" fontId="20" fillId="3" borderId="1" xfId="6" applyNumberFormat="1" applyFont="1" applyFill="1" applyBorder="1" applyAlignment="1">
      <alignment vertical="center" wrapText="1"/>
    </xf>
    <xf numFmtId="0" fontId="28" fillId="3" borderId="1" xfId="6" applyFont="1" applyFill="1" applyBorder="1" applyAlignment="1">
      <alignment horizontal="center" vertical="center" wrapText="1"/>
    </xf>
    <xf numFmtId="1" fontId="20" fillId="3" borderId="1" xfId="7" applyNumberFormat="1" applyFont="1" applyFill="1" applyBorder="1" applyAlignment="1">
      <alignment horizontal="center" vertical="center" wrapText="1"/>
    </xf>
    <xf numFmtId="1" fontId="29" fillId="0" borderId="1" xfId="10" applyNumberFormat="1" applyFont="1" applyBorder="1" applyAlignment="1">
      <alignment horizontal="center" vertical="center" wrapText="1"/>
    </xf>
    <xf numFmtId="3" fontId="20" fillId="0" borderId="1" xfId="3" applyNumberFormat="1" applyFont="1" applyBorder="1" applyAlignment="1">
      <alignment horizontal="center" vertical="center"/>
    </xf>
    <xf numFmtId="168" fontId="30" fillId="3" borderId="1" xfId="11" applyNumberFormat="1" applyFont="1" applyFill="1" applyBorder="1" applyAlignment="1">
      <alignment horizontal="center" vertical="center"/>
    </xf>
    <xf numFmtId="168" fontId="20" fillId="3" borderId="1" xfId="11" applyNumberFormat="1" applyFont="1" applyFill="1" applyBorder="1" applyAlignment="1">
      <alignment horizontal="center" vertical="center" wrapText="1"/>
    </xf>
    <xf numFmtId="166" fontId="20" fillId="3" borderId="1" xfId="5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15" fontId="15" fillId="4" borderId="1" xfId="2" applyNumberFormat="1" applyFont="1" applyFill="1" applyBorder="1" applyAlignment="1">
      <alignment horizontal="center" vertical="center"/>
    </xf>
    <xf numFmtId="169" fontId="12" fillId="0" borderId="0" xfId="0" applyNumberFormat="1" applyFont="1" applyAlignment="1">
      <alignment horizontal="left"/>
    </xf>
    <xf numFmtId="44" fontId="12" fillId="0" borderId="0" xfId="9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 shrinkToFit="1"/>
    </xf>
    <xf numFmtId="0" fontId="27" fillId="9" borderId="1" xfId="0" applyFont="1" applyFill="1" applyBorder="1" applyAlignment="1">
      <alignment horizontal="center" vertical="center" shrinkToFit="1"/>
    </xf>
    <xf numFmtId="0" fontId="32" fillId="9" borderId="1" xfId="0" applyFont="1" applyFill="1" applyBorder="1" applyAlignment="1">
      <alignment horizontal="center" vertical="center" wrapText="1" shrinkToFit="1"/>
    </xf>
    <xf numFmtId="0" fontId="7" fillId="4" borderId="9" xfId="0" applyFont="1" applyFill="1" applyBorder="1" applyAlignment="1">
      <alignment horizontal="left" vertical="top"/>
    </xf>
    <xf numFmtId="0" fontId="9" fillId="4" borderId="1" xfId="6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5" fontId="9" fillId="4" borderId="1" xfId="6" applyNumberFormat="1" applyFont="1" applyFill="1" applyBorder="1" applyAlignment="1">
      <alignment horizontal="center" vertical="center"/>
    </xf>
    <xf numFmtId="16" fontId="9" fillId="4" borderId="1" xfId="6" applyNumberFormat="1" applyFont="1" applyFill="1" applyBorder="1" applyAlignment="1">
      <alignment horizontal="center" vertical="center"/>
    </xf>
    <xf numFmtId="1" fontId="24" fillId="3" borderId="11" xfId="2" applyNumberFormat="1" applyFont="1" applyFill="1" applyBorder="1" applyAlignment="1">
      <alignment horizontal="center" vertical="top" wrapText="1"/>
    </xf>
    <xf numFmtId="1" fontId="24" fillId="3" borderId="12" xfId="2" applyNumberFormat="1" applyFont="1" applyFill="1" applyBorder="1" applyAlignment="1">
      <alignment horizontal="center" vertical="top" wrapText="1"/>
    </xf>
    <xf numFmtId="1" fontId="24" fillId="3" borderId="13" xfId="2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1" fontId="12" fillId="0" borderId="0" xfId="0" applyNumberFormat="1" applyFont="1" applyAlignment="1">
      <alignment horizontal="left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11</xdr:row>
      <xdr:rowOff>414021</xdr:rowOff>
    </xdr:from>
    <xdr:to>
      <xdr:col>5</xdr:col>
      <xdr:colOff>34636</xdr:colOff>
      <xdr:row>11</xdr:row>
      <xdr:rowOff>4949773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0D84B-C657-DB4A-673C-50CF3FA1F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7514476"/>
          <a:ext cx="7117773" cy="4535752"/>
        </a:xfrm>
        <a:prstGeom prst="rect">
          <a:avLst/>
        </a:prstGeom>
      </xdr:spPr>
    </xdr:pic>
    <xdr:clientData/>
  </xdr:twoCellAnchor>
  <xdr:twoCellAnchor editAs="oneCell">
    <xdr:from>
      <xdr:col>5</xdr:col>
      <xdr:colOff>865907</xdr:colOff>
      <xdr:row>11</xdr:row>
      <xdr:rowOff>1385454</xdr:rowOff>
    </xdr:from>
    <xdr:to>
      <xdr:col>15</xdr:col>
      <xdr:colOff>890349</xdr:colOff>
      <xdr:row>11</xdr:row>
      <xdr:rowOff>4604502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E5758B-191A-D58C-DF40-8506D1E0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3680" y="8485909"/>
          <a:ext cx="12285714" cy="32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HERSCHEL/3-SS25/2-PRODUCTION/2025-S4%20FINAL%20BUY%20FILE%20-%20UNAVLB%2012.4.xlsx" TargetMode="External"/><Relationship Id="rId1" Type="http://schemas.openxmlformats.org/officeDocument/2006/relationships/externalLinkPath" Target="/sites/COMMERCIAL/Shared%20Documents/General/2-CUSTOMER-FOLDER/HERSCHEL/3-SS25/2-PRODUCTION/2025-S4%20FINAL%20BUY%20FILE%20-%20UNAVLB%2012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MCR"/>
      <sheetName val="Sheet1"/>
      <sheetName val="UNAVLB"/>
      <sheetName val="samples"/>
    </sheetNames>
    <sheetDataSet>
      <sheetData sheetId="0"/>
      <sheetData sheetId="1">
        <row r="2">
          <cell r="B2" t="str">
            <v>SKU</v>
          </cell>
          <cell r="C2" t="str">
            <v>Style# (Internal)</v>
          </cell>
        </row>
        <row r="3">
          <cell r="B3" t="str">
            <v>50612-00001</v>
          </cell>
          <cell r="C3" t="str">
            <v>C0027-CRW133</v>
          </cell>
        </row>
        <row r="4">
          <cell r="B4" t="str">
            <v>50415-06515</v>
          </cell>
          <cell r="C4" t="str">
            <v>C0027-HOD133</v>
          </cell>
        </row>
        <row r="5">
          <cell r="B5" t="str">
            <v>50647-06113</v>
          </cell>
          <cell r="C5" t="str">
            <v>C0027-CRW134</v>
          </cell>
        </row>
        <row r="6">
          <cell r="B6" t="str">
            <v>50639-00001</v>
          </cell>
          <cell r="C6" t="str">
            <v>C0027-CRW135</v>
          </cell>
        </row>
        <row r="7">
          <cell r="B7" t="str">
            <v>50644-02077</v>
          </cell>
          <cell r="C7" t="str">
            <v>C0027-SST300</v>
          </cell>
        </row>
        <row r="8">
          <cell r="B8" t="str">
            <v>50644-04394</v>
          </cell>
          <cell r="C8" t="str">
            <v>C0027-SST300</v>
          </cell>
        </row>
        <row r="9">
          <cell r="B9" t="str">
            <v>50746-04394</v>
          </cell>
          <cell r="C9" t="str">
            <v>C0027-SST302</v>
          </cell>
        </row>
        <row r="10">
          <cell r="B10" t="str">
            <v>50746-06531</v>
          </cell>
          <cell r="C10" t="str">
            <v>C0027-SST302</v>
          </cell>
        </row>
        <row r="11">
          <cell r="B11" t="str">
            <v>50287-07057</v>
          </cell>
          <cell r="C11" t="str">
            <v>C0027-CRW136</v>
          </cell>
        </row>
        <row r="12">
          <cell r="B12" t="str">
            <v>50289-04394</v>
          </cell>
          <cell r="C12" t="str">
            <v>C0027-HOD134</v>
          </cell>
        </row>
        <row r="13">
          <cell r="B13" t="str">
            <v>50293-02077</v>
          </cell>
          <cell r="C13" t="str">
            <v>C0027-SST304</v>
          </cell>
        </row>
        <row r="14">
          <cell r="B14" t="str">
            <v>50515-06531</v>
          </cell>
          <cell r="C14" t="str">
            <v>C0027-SST305</v>
          </cell>
        </row>
        <row r="15">
          <cell r="B15" t="str">
            <v>50724-07150</v>
          </cell>
          <cell r="C15" t="str">
            <v>C0027-SST306</v>
          </cell>
        </row>
        <row r="16">
          <cell r="B16" t="str">
            <v>50731-06578</v>
          </cell>
          <cell r="C16" t="str">
            <v>C0027-SST307</v>
          </cell>
        </row>
        <row r="17">
          <cell r="B17" t="str">
            <v>50520-06531</v>
          </cell>
          <cell r="C17" t="str">
            <v>C0027-SST308</v>
          </cell>
        </row>
        <row r="18">
          <cell r="B18" t="str">
            <v>50519-06531</v>
          </cell>
          <cell r="C18" t="str">
            <v>C0027-SST309</v>
          </cell>
        </row>
        <row r="19">
          <cell r="B19" t="str">
            <v>50521-06531</v>
          </cell>
          <cell r="C19" t="str">
            <v>C0027-SST310</v>
          </cell>
        </row>
        <row r="20">
          <cell r="B20" t="str">
            <v>50648-06113</v>
          </cell>
          <cell r="C20" t="str">
            <v>C0027-CRW137</v>
          </cell>
        </row>
        <row r="21">
          <cell r="B21" t="str">
            <v>50645-02077</v>
          </cell>
          <cell r="C21" t="str">
            <v>C0027-SST311</v>
          </cell>
        </row>
        <row r="22">
          <cell r="B22" t="str">
            <v>50645-04394</v>
          </cell>
          <cell r="C22" t="str">
            <v>C0027-SST311</v>
          </cell>
        </row>
        <row r="23">
          <cell r="B23" t="str">
            <v>50297-06578</v>
          </cell>
          <cell r="C23" t="str">
            <v>C0027-CRW138</v>
          </cell>
        </row>
        <row r="24">
          <cell r="B24" t="str">
            <v>50310-07041</v>
          </cell>
          <cell r="C24" t="str">
            <v>C0027-HOD135</v>
          </cell>
        </row>
        <row r="25">
          <cell r="B25" t="str">
            <v>50623-06726</v>
          </cell>
          <cell r="C25" t="str">
            <v>C0027-CRW139</v>
          </cell>
        </row>
        <row r="26">
          <cell r="B26" t="str">
            <v>50283-00001</v>
          </cell>
          <cell r="C26" t="str">
            <v>C0027-SST313</v>
          </cell>
        </row>
        <row r="27">
          <cell r="B27" t="str">
            <v>50283-06113</v>
          </cell>
          <cell r="C27" t="str">
            <v>C0027-SST313</v>
          </cell>
        </row>
        <row r="28">
          <cell r="B28" t="str">
            <v>50682-00001</v>
          </cell>
          <cell r="C28" t="str">
            <v>C0027-SST315</v>
          </cell>
        </row>
        <row r="29">
          <cell r="B29" t="str">
            <v>50670-06531</v>
          </cell>
          <cell r="C29" t="str">
            <v>C0027-SST316</v>
          </cell>
        </row>
        <row r="30">
          <cell r="B30" t="str">
            <v>50381-01827</v>
          </cell>
          <cell r="C30" t="str">
            <v>C0027-SST317</v>
          </cell>
        </row>
        <row r="31">
          <cell r="B31" t="str">
            <v>50587-07702</v>
          </cell>
          <cell r="C31" t="str">
            <v>C0027-SST318</v>
          </cell>
        </row>
        <row r="32">
          <cell r="B32" t="str">
            <v>50586-07704</v>
          </cell>
          <cell r="C32" t="str">
            <v>C0027-HOD136</v>
          </cell>
        </row>
        <row r="33">
          <cell r="B33" t="str">
            <v>50548-06942</v>
          </cell>
          <cell r="C33" t="str">
            <v>C0027-SST319</v>
          </cell>
        </row>
        <row r="34">
          <cell r="B34" t="str">
            <v>50649-06113</v>
          </cell>
          <cell r="C34" t="str">
            <v>C0027-CRW140</v>
          </cell>
        </row>
        <row r="35">
          <cell r="B35" t="str">
            <v>50646-02077</v>
          </cell>
          <cell r="C35" t="str">
            <v>C0027-SST320</v>
          </cell>
        </row>
        <row r="36">
          <cell r="B36" t="str">
            <v>50646-04394</v>
          </cell>
          <cell r="C36" t="str">
            <v>C0027-SST321</v>
          </cell>
        </row>
        <row r="37">
          <cell r="B37" t="str">
            <v>50475-00032</v>
          </cell>
          <cell r="C37" t="str">
            <v>C0027-HOD137</v>
          </cell>
        </row>
        <row r="38">
          <cell r="B38" t="str">
            <v>50728-07150</v>
          </cell>
          <cell r="C38" t="str">
            <v>C0027-HOD138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abSelected="1" view="pageBreakPreview" topLeftCell="A11" zoomScale="55" zoomScaleNormal="70" zoomScaleSheetLayoutView="55" zoomScalePageLayoutView="55" workbookViewId="0">
      <selection activeCell="Q11" sqref="Q11"/>
    </sheetView>
  </sheetViews>
  <sheetFormatPr defaultColWidth="9.140625" defaultRowHeight="18"/>
  <cols>
    <col min="1" max="1" width="19.140625" style="1" bestFit="1" customWidth="1"/>
    <col min="2" max="2" width="12.85546875" style="1" customWidth="1"/>
    <col min="3" max="3" width="31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23.5703125" style="1" customWidth="1"/>
    <col min="9" max="9" width="14.140625" style="1" customWidth="1"/>
    <col min="10" max="10" width="13.5703125" style="43" customWidth="1"/>
    <col min="11" max="11" width="16.42578125" style="1" customWidth="1"/>
    <col min="12" max="12" width="15.140625" style="1" customWidth="1"/>
    <col min="13" max="13" width="14.140625" style="1" customWidth="1"/>
    <col min="14" max="14" width="21.28515625" style="37" bestFit="1" customWidth="1"/>
    <col min="15" max="15" width="29.85546875" style="37" bestFit="1" customWidth="1"/>
    <col min="16" max="16" width="30.7109375" style="1" customWidth="1"/>
    <col min="17" max="17" width="10.85546875" style="1" bestFit="1" customWidth="1"/>
    <col min="18" max="18" width="25.85546875" style="1" bestFit="1" customWidth="1"/>
    <col min="19" max="19" width="16.85546875" style="1" customWidth="1"/>
    <col min="20" max="16384" width="9.140625" style="1"/>
  </cols>
  <sheetData>
    <row r="1" spans="1:19" ht="24.95" customHeight="1">
      <c r="A1" s="5"/>
      <c r="B1" s="5"/>
      <c r="C1" s="6"/>
      <c r="D1" s="6"/>
      <c r="E1" s="6"/>
      <c r="F1" s="6"/>
      <c r="G1" s="5"/>
      <c r="H1" s="5"/>
      <c r="I1" s="5"/>
      <c r="J1" s="7"/>
      <c r="K1" s="5"/>
      <c r="L1" s="5"/>
      <c r="M1" s="5"/>
      <c r="N1" s="8"/>
      <c r="O1" s="9" t="s">
        <v>0</v>
      </c>
      <c r="P1" s="10" t="s">
        <v>32</v>
      </c>
    </row>
    <row r="2" spans="1:19" ht="21.6" customHeight="1">
      <c r="A2" s="5"/>
      <c r="B2" s="5"/>
      <c r="C2" s="6"/>
      <c r="D2" s="6"/>
      <c r="E2" s="6"/>
      <c r="F2" s="6"/>
      <c r="G2" s="5"/>
      <c r="H2" s="5"/>
      <c r="I2" s="5"/>
      <c r="J2" s="7"/>
      <c r="K2" s="5"/>
      <c r="L2" s="5"/>
      <c r="M2" s="5"/>
      <c r="N2" s="8"/>
      <c r="O2" s="9" t="s">
        <v>1</v>
      </c>
      <c r="P2" s="11" t="s">
        <v>2</v>
      </c>
    </row>
    <row r="3" spans="1:19" ht="21.6" customHeight="1">
      <c r="A3" s="12"/>
      <c r="B3" s="12"/>
      <c r="C3" s="13"/>
      <c r="D3" s="13"/>
      <c r="E3" s="13"/>
      <c r="F3" s="13"/>
      <c r="G3" s="12"/>
      <c r="H3" s="12"/>
      <c r="I3" s="12"/>
      <c r="J3" s="14"/>
      <c r="K3" s="12"/>
      <c r="L3" s="12"/>
      <c r="M3" s="12"/>
      <c r="N3" s="15"/>
      <c r="O3" s="9" t="s">
        <v>4</v>
      </c>
      <c r="P3" s="16" t="s">
        <v>39</v>
      </c>
    </row>
    <row r="4" spans="1:19" ht="10.15" customHeight="1">
      <c r="A4" s="5"/>
      <c r="B4" s="5"/>
      <c r="C4" s="6"/>
      <c r="D4" s="6"/>
      <c r="E4" s="6"/>
      <c r="F4" s="6"/>
      <c r="G4" s="12"/>
      <c r="H4" s="12"/>
      <c r="I4" s="12"/>
      <c r="J4" s="14"/>
      <c r="K4" s="12"/>
      <c r="L4" s="5"/>
      <c r="M4" s="5"/>
      <c r="N4" s="17"/>
      <c r="O4" s="18"/>
      <c r="P4" s="19"/>
    </row>
    <row r="5" spans="1:19" ht="18" customHeight="1">
      <c r="A5" s="20" t="s">
        <v>5</v>
      </c>
      <c r="B5" s="1" t="s">
        <v>100</v>
      </c>
      <c r="C5" s="2"/>
      <c r="D5" s="75" t="s">
        <v>6</v>
      </c>
      <c r="E5" s="110" t="s">
        <v>33</v>
      </c>
      <c r="F5" s="110"/>
      <c r="G5" s="77"/>
      <c r="H5" s="76"/>
      <c r="I5" s="76"/>
      <c r="K5" s="76"/>
      <c r="L5" s="21"/>
      <c r="M5" s="21"/>
      <c r="N5" s="22"/>
      <c r="O5" s="23" t="s">
        <v>7</v>
      </c>
      <c r="P5" s="4">
        <v>45610</v>
      </c>
    </row>
    <row r="6" spans="1:19" ht="21.75" customHeight="1">
      <c r="A6" s="24" t="s">
        <v>8</v>
      </c>
      <c r="B6" s="25"/>
      <c r="D6" s="75" t="s">
        <v>9</v>
      </c>
      <c r="E6" s="110" t="s">
        <v>515</v>
      </c>
      <c r="F6" s="110"/>
      <c r="G6" s="77"/>
      <c r="H6" s="76"/>
      <c r="I6" s="76"/>
      <c r="K6" s="76"/>
      <c r="L6" s="21"/>
      <c r="M6" s="21"/>
      <c r="N6" s="22"/>
      <c r="O6" s="23" t="s">
        <v>10</v>
      </c>
      <c r="P6" s="102" t="s">
        <v>514</v>
      </c>
    </row>
    <row r="7" spans="1:19" ht="21.75" customHeight="1">
      <c r="A7" s="24" t="s">
        <v>11</v>
      </c>
      <c r="B7" s="111"/>
      <c r="C7" s="111"/>
      <c r="D7" s="75" t="s">
        <v>12</v>
      </c>
      <c r="E7" s="115">
        <f>P5+15</f>
        <v>45625</v>
      </c>
      <c r="F7" s="110"/>
      <c r="G7" s="78"/>
      <c r="H7" s="27"/>
      <c r="I7" s="27"/>
      <c r="K7" s="27"/>
      <c r="L7" s="21"/>
      <c r="M7" s="21"/>
      <c r="N7" s="22"/>
      <c r="O7" s="23" t="s">
        <v>13</v>
      </c>
      <c r="P7" s="85" t="s">
        <v>98</v>
      </c>
    </row>
    <row r="8" spans="1:19" ht="42" customHeight="1">
      <c r="A8" s="26" t="s">
        <v>14</v>
      </c>
      <c r="B8" s="109"/>
      <c r="C8" s="109"/>
      <c r="D8" s="75" t="s">
        <v>15</v>
      </c>
      <c r="E8" s="116">
        <v>45566</v>
      </c>
      <c r="F8" s="110"/>
      <c r="G8" s="78"/>
      <c r="H8" s="27"/>
      <c r="I8" s="27"/>
      <c r="K8" s="78"/>
      <c r="L8" s="27"/>
      <c r="M8" s="27"/>
      <c r="N8" s="22"/>
      <c r="O8" s="23" t="s">
        <v>16</v>
      </c>
      <c r="P8" s="101" t="s">
        <v>240</v>
      </c>
    </row>
    <row r="9" spans="1:19" ht="5.45" customHeight="1">
      <c r="A9" s="28"/>
      <c r="B9" s="28"/>
      <c r="C9" s="29"/>
      <c r="D9" s="29"/>
      <c r="E9" s="29"/>
      <c r="F9" s="29"/>
      <c r="G9" s="28"/>
      <c r="H9" s="28"/>
      <c r="I9" s="28"/>
      <c r="J9" s="30"/>
      <c r="K9" s="28"/>
      <c r="L9" s="12"/>
      <c r="M9" s="12"/>
      <c r="N9" s="31"/>
      <c r="O9" s="18"/>
      <c r="P9" s="19"/>
    </row>
    <row r="10" spans="1:19" s="3" customFormat="1" ht="81">
      <c r="A10" s="44" t="s">
        <v>17</v>
      </c>
      <c r="B10" s="44" t="s">
        <v>18</v>
      </c>
      <c r="C10" s="45" t="s">
        <v>19</v>
      </c>
      <c r="D10" s="45" t="s">
        <v>35</v>
      </c>
      <c r="E10" s="45" t="s">
        <v>37</v>
      </c>
      <c r="F10" s="45" t="s">
        <v>38</v>
      </c>
      <c r="G10" s="44" t="s">
        <v>20</v>
      </c>
      <c r="H10" s="44" t="s">
        <v>21</v>
      </c>
      <c r="I10" s="46" t="s">
        <v>22</v>
      </c>
      <c r="J10" s="44" t="s">
        <v>23</v>
      </c>
      <c r="K10" s="47" t="s">
        <v>24</v>
      </c>
      <c r="L10" s="47" t="s">
        <v>25</v>
      </c>
      <c r="M10" s="47" t="s">
        <v>26</v>
      </c>
      <c r="N10" s="48" t="s">
        <v>27</v>
      </c>
      <c r="O10" s="48" t="s">
        <v>28</v>
      </c>
      <c r="P10" s="46" t="s">
        <v>3</v>
      </c>
    </row>
    <row r="11" spans="1:19" s="3" customFormat="1" ht="294.75" customHeight="1">
      <c r="A11" s="91" t="s">
        <v>278</v>
      </c>
      <c r="B11" s="92"/>
      <c r="C11" s="70" t="s">
        <v>36</v>
      </c>
      <c r="D11" s="91" t="s">
        <v>101</v>
      </c>
      <c r="E11" s="70" t="s">
        <v>42</v>
      </c>
      <c r="F11" s="93" t="s">
        <v>43</v>
      </c>
      <c r="G11" s="70" t="s">
        <v>51</v>
      </c>
      <c r="H11" s="70" t="s">
        <v>513</v>
      </c>
      <c r="I11" s="94"/>
      <c r="J11" s="95" t="s">
        <v>34</v>
      </c>
      <c r="K11" s="96">
        <f>'DETAIL (SS25-S4)'!I167</f>
        <v>29886</v>
      </c>
      <c r="L11" s="97">
        <v>0</v>
      </c>
      <c r="M11" s="97">
        <f>K11</f>
        <v>29886</v>
      </c>
      <c r="N11" s="98">
        <v>300</v>
      </c>
      <c r="O11" s="99">
        <f>N11*M11</f>
        <v>8965800</v>
      </c>
      <c r="P11" s="100" t="s">
        <v>66</v>
      </c>
      <c r="Q11" s="121">
        <f>K11-94</f>
        <v>29792</v>
      </c>
      <c r="R11" s="103">
        <v>21978</v>
      </c>
      <c r="S11" s="104">
        <f>O11/24000</f>
        <v>373.57499999999999</v>
      </c>
    </row>
    <row r="12" spans="1:19" s="3" customFormat="1" ht="408.75" customHeight="1">
      <c r="A12" s="117" t="s">
        <v>52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9"/>
    </row>
    <row r="13" spans="1:19" s="3" customFormat="1" ht="20.25">
      <c r="A13" s="49"/>
      <c r="B13" s="49"/>
      <c r="C13" s="50"/>
      <c r="D13" s="50"/>
      <c r="E13" s="50"/>
      <c r="F13" s="50"/>
      <c r="G13" s="51"/>
      <c r="H13" s="51"/>
      <c r="I13" s="52"/>
      <c r="J13" s="53"/>
      <c r="K13" s="54"/>
      <c r="L13" s="54"/>
      <c r="M13" s="54"/>
      <c r="N13" s="71"/>
      <c r="O13" s="72"/>
      <c r="P13" s="55"/>
    </row>
    <row r="14" spans="1:19" s="3" customFormat="1" ht="43.5" customHeight="1">
      <c r="A14" s="56"/>
      <c r="B14" s="56"/>
      <c r="C14" s="57"/>
      <c r="D14" s="57"/>
      <c r="E14" s="57"/>
      <c r="F14" s="57"/>
      <c r="G14" s="56"/>
      <c r="H14" s="56"/>
      <c r="I14" s="56"/>
      <c r="J14" s="58"/>
      <c r="K14" s="59">
        <f>SUM(K11:K11)</f>
        <v>29886</v>
      </c>
      <c r="L14" s="60"/>
      <c r="M14" s="59">
        <f>SUM(M11:M11)</f>
        <v>29886</v>
      </c>
      <c r="N14" s="73"/>
      <c r="O14" s="74">
        <f>SUM(O11:O11)</f>
        <v>8965800</v>
      </c>
      <c r="P14" s="61"/>
    </row>
    <row r="15" spans="1:19" s="3" customFormat="1" ht="20.25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9" s="3" customFormat="1" ht="20.25">
      <c r="A16" s="113" t="s">
        <v>29</v>
      </c>
      <c r="B16" s="113"/>
      <c r="C16" s="67"/>
      <c r="D16" s="67"/>
      <c r="E16" s="67"/>
      <c r="F16" s="67"/>
      <c r="G16" s="68"/>
      <c r="H16" s="114" t="s">
        <v>30</v>
      </c>
      <c r="I16" s="114"/>
      <c r="J16" s="114"/>
      <c r="K16" s="69"/>
      <c r="L16" s="69"/>
      <c r="M16" s="69"/>
      <c r="N16" s="112" t="s">
        <v>31</v>
      </c>
      <c r="O16" s="112"/>
      <c r="P16" s="61"/>
    </row>
    <row r="17" spans="1:12" ht="21.75" customHeight="1">
      <c r="A17" s="32"/>
      <c r="B17" s="33"/>
      <c r="C17" s="34"/>
      <c r="D17" s="34"/>
      <c r="E17" s="34"/>
      <c r="F17" s="34"/>
      <c r="G17" s="32"/>
      <c r="H17" s="32"/>
      <c r="I17" s="32"/>
      <c r="J17" s="35"/>
      <c r="K17" s="36"/>
      <c r="L17" s="36"/>
    </row>
    <row r="18" spans="1:12" ht="21.75" customHeight="1">
      <c r="A18" s="32"/>
      <c r="B18" s="33"/>
      <c r="C18" s="34"/>
      <c r="D18" s="34"/>
      <c r="E18" s="34"/>
      <c r="F18" s="34"/>
      <c r="G18" s="32"/>
      <c r="H18" s="32"/>
      <c r="I18" s="32"/>
      <c r="J18" s="35"/>
      <c r="K18" s="36"/>
      <c r="L18" s="36"/>
    </row>
    <row r="19" spans="1:12" ht="21.75" customHeight="1">
      <c r="A19" s="38"/>
      <c r="B19" s="34"/>
      <c r="C19" s="34"/>
      <c r="D19" s="34"/>
      <c r="E19" s="34"/>
      <c r="F19" s="34"/>
      <c r="G19" s="32"/>
      <c r="H19" s="32"/>
      <c r="I19" s="32"/>
      <c r="J19" s="39"/>
      <c r="K19" s="32"/>
      <c r="L19" s="36"/>
    </row>
    <row r="20" spans="1:12" ht="21.75" customHeight="1">
      <c r="A20" s="36"/>
      <c r="B20" s="40"/>
      <c r="C20" s="33"/>
      <c r="D20" s="33"/>
      <c r="E20" s="33"/>
      <c r="F20" s="33"/>
      <c r="G20" s="36"/>
      <c r="H20" s="41"/>
      <c r="I20" s="41"/>
      <c r="J20" s="42"/>
      <c r="K20" s="79"/>
      <c r="L20" s="36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10">
    <mergeCell ref="B8:C8"/>
    <mergeCell ref="E5:F5"/>
    <mergeCell ref="E6:F6"/>
    <mergeCell ref="B7:C7"/>
    <mergeCell ref="N16:O16"/>
    <mergeCell ref="A16:B16"/>
    <mergeCell ref="H16:J16"/>
    <mergeCell ref="E7:F7"/>
    <mergeCell ref="E8:F8"/>
    <mergeCell ref="A12:P12"/>
  </mergeCells>
  <printOptions horizontalCentered="1"/>
  <pageMargins left="0.25" right="0.25" top="1.0416666666666701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2396-B21A-44DF-A1E8-CB13AF7979C2}">
  <sheetPr>
    <pageSetUpPr fitToPage="1"/>
  </sheetPr>
  <dimension ref="A1:K171"/>
  <sheetViews>
    <sheetView view="pageBreakPreview" topLeftCell="A159" zoomScale="86" zoomScaleNormal="100" zoomScaleSheetLayoutView="86" workbookViewId="0">
      <selection activeCell="B3" sqref="B3"/>
    </sheetView>
  </sheetViews>
  <sheetFormatPr defaultColWidth="10.7109375" defaultRowHeight="27" customHeight="1"/>
  <cols>
    <col min="1" max="1" width="16.7109375" customWidth="1"/>
    <col min="2" max="2" width="36.140625" customWidth="1"/>
    <col min="3" max="3" width="59.5703125" customWidth="1"/>
    <col min="4" max="4" width="20.5703125" customWidth="1"/>
    <col min="5" max="5" width="27.140625" customWidth="1"/>
    <col min="6" max="6" width="18.42578125" customWidth="1"/>
    <col min="7" max="7" width="15.85546875" customWidth="1"/>
    <col min="8" max="8" width="10.7109375" customWidth="1"/>
    <col min="9" max="9" width="10.140625" customWidth="1"/>
    <col min="10" max="10" width="14" customWidth="1"/>
    <col min="11" max="11" width="16.7109375" customWidth="1"/>
  </cols>
  <sheetData>
    <row r="1" spans="1:11" ht="27" customHeight="1">
      <c r="A1" s="80"/>
      <c r="B1" s="120" t="s">
        <v>47</v>
      </c>
      <c r="C1" s="120"/>
      <c r="D1" s="120"/>
      <c r="E1" s="120"/>
      <c r="F1" s="120"/>
      <c r="G1" s="120"/>
      <c r="H1" s="120"/>
      <c r="I1" s="120"/>
      <c r="J1">
        <v>1.2</v>
      </c>
      <c r="K1">
        <v>10</v>
      </c>
    </row>
    <row r="2" spans="1:11" ht="33.75" customHeight="1">
      <c r="A2" s="108" t="s">
        <v>99</v>
      </c>
      <c r="B2" s="86" t="s">
        <v>60</v>
      </c>
      <c r="C2" s="107" t="s">
        <v>61</v>
      </c>
      <c r="D2" s="86" t="s">
        <v>62</v>
      </c>
      <c r="E2" s="86" t="s">
        <v>63</v>
      </c>
      <c r="F2" s="86" t="s">
        <v>64</v>
      </c>
      <c r="G2" s="87" t="s">
        <v>65</v>
      </c>
      <c r="H2" s="88" t="s">
        <v>53</v>
      </c>
      <c r="I2" s="89" t="s">
        <v>41</v>
      </c>
    </row>
    <row r="3" spans="1:11" ht="27" customHeight="1">
      <c r="A3" s="106" t="s">
        <v>481</v>
      </c>
      <c r="B3" s="105" t="s">
        <v>279</v>
      </c>
      <c r="C3" s="105" t="s">
        <v>290</v>
      </c>
      <c r="D3" s="105" t="s">
        <v>46</v>
      </c>
      <c r="E3" s="105" t="s">
        <v>56</v>
      </c>
      <c r="F3" s="105" t="s">
        <v>321</v>
      </c>
      <c r="G3" s="105" t="s">
        <v>401</v>
      </c>
      <c r="H3" s="105">
        <v>45</v>
      </c>
      <c r="I3" s="105">
        <f>(ROUND(H3*$J$1,0)+$K$1)*2+ROUND((H3*$J$1)/20,0)*2</f>
        <v>134</v>
      </c>
      <c r="J3" t="str">
        <f>LEFT(F3,11)</f>
        <v>50612-00001</v>
      </c>
      <c r="K3" t="str">
        <f>VLOOKUP(J3,[1]MCR!$B:$C,2,0)</f>
        <v>C0027-CRW133</v>
      </c>
    </row>
    <row r="4" spans="1:11" ht="27" customHeight="1">
      <c r="A4" s="106" t="s">
        <v>481</v>
      </c>
      <c r="B4" s="105" t="s">
        <v>279</v>
      </c>
      <c r="C4" s="105" t="s">
        <v>290</v>
      </c>
      <c r="D4" s="105" t="s">
        <v>46</v>
      </c>
      <c r="E4" s="105" t="s">
        <v>56</v>
      </c>
      <c r="F4" s="105" t="s">
        <v>322</v>
      </c>
      <c r="G4" s="105" t="s">
        <v>402</v>
      </c>
      <c r="H4" s="105">
        <v>42</v>
      </c>
      <c r="I4" s="105">
        <f>(ROUND(H4*$J$1,0)+$K$1)*2+ROUND((H4*$J$1)/20,0)*2</f>
        <v>126</v>
      </c>
      <c r="J4" t="str">
        <f t="shared" ref="J4:J67" si="0">LEFT(F4,11)</f>
        <v>50612-00001</v>
      </c>
      <c r="K4" t="str">
        <f>VLOOKUP(J4,[1]MCR!$B:$C,2,0)</f>
        <v>C0027-CRW133</v>
      </c>
    </row>
    <row r="5" spans="1:11" ht="27" customHeight="1">
      <c r="A5" s="106" t="s">
        <v>481</v>
      </c>
      <c r="B5" s="105" t="s">
        <v>279</v>
      </c>
      <c r="C5" s="105" t="s">
        <v>290</v>
      </c>
      <c r="D5" s="105" t="s">
        <v>46</v>
      </c>
      <c r="E5" s="105" t="s">
        <v>56</v>
      </c>
      <c r="F5" s="105" t="s">
        <v>323</v>
      </c>
      <c r="G5" s="105" t="s">
        <v>403</v>
      </c>
      <c r="H5" s="105">
        <v>39</v>
      </c>
      <c r="I5" s="105">
        <f>(ROUND(H5*$J$1,0)+$K$1)*2+ROUND((H5*$J$1)/20,0)*2</f>
        <v>118</v>
      </c>
      <c r="J5" t="str">
        <f t="shared" si="0"/>
        <v>50612-00001</v>
      </c>
      <c r="K5" t="str">
        <f>VLOOKUP(J5,[1]MCR!$B:$C,2,0)</f>
        <v>C0027-CRW133</v>
      </c>
    </row>
    <row r="6" spans="1:11" ht="27" customHeight="1">
      <c r="A6" s="106" t="s">
        <v>481</v>
      </c>
      <c r="B6" s="105" t="s">
        <v>279</v>
      </c>
      <c r="C6" s="105" t="s">
        <v>290</v>
      </c>
      <c r="D6" s="105" t="s">
        <v>46</v>
      </c>
      <c r="E6" s="105" t="s">
        <v>56</v>
      </c>
      <c r="F6" s="105" t="s">
        <v>324</v>
      </c>
      <c r="G6" s="105" t="s">
        <v>404</v>
      </c>
      <c r="H6" s="105">
        <v>40</v>
      </c>
      <c r="I6" s="105">
        <f t="shared" ref="I6:I67" si="1">(ROUND(H6*$J$1,0)+$K$1)*2+ROUND((H6*$J$1)/20,0)*2</f>
        <v>120</v>
      </c>
      <c r="J6" t="str">
        <f t="shared" si="0"/>
        <v>50612-00001</v>
      </c>
      <c r="K6" t="str">
        <f>VLOOKUP(J6,[1]MCR!$B:$C,2,0)</f>
        <v>C0027-CRW133</v>
      </c>
    </row>
    <row r="7" spans="1:11" ht="27" customHeight="1">
      <c r="A7" s="106" t="s">
        <v>481</v>
      </c>
      <c r="B7" s="105" t="s">
        <v>279</v>
      </c>
      <c r="C7" s="105" t="s">
        <v>290</v>
      </c>
      <c r="D7" s="105" t="s">
        <v>46</v>
      </c>
      <c r="E7" s="105" t="s">
        <v>56</v>
      </c>
      <c r="F7" s="105" t="s">
        <v>325</v>
      </c>
      <c r="G7" s="105" t="s">
        <v>405</v>
      </c>
      <c r="H7" s="105">
        <v>42</v>
      </c>
      <c r="I7" s="105">
        <f t="shared" si="1"/>
        <v>126</v>
      </c>
      <c r="J7" t="str">
        <f t="shared" si="0"/>
        <v>50612-00001</v>
      </c>
      <c r="K7" t="str">
        <f>VLOOKUP(J7,[1]MCR!$B:$C,2,0)</f>
        <v>C0027-CRW133</v>
      </c>
    </row>
    <row r="8" spans="1:11" ht="27" customHeight="1">
      <c r="A8" s="106" t="s">
        <v>482</v>
      </c>
      <c r="B8" s="105" t="s">
        <v>270</v>
      </c>
      <c r="C8" s="105" t="s">
        <v>291</v>
      </c>
      <c r="D8" s="105" t="s">
        <v>96</v>
      </c>
      <c r="E8" s="105" t="s">
        <v>97</v>
      </c>
      <c r="F8" s="105" t="s">
        <v>130</v>
      </c>
      <c r="G8" s="105" t="s">
        <v>253</v>
      </c>
      <c r="H8" s="105">
        <v>52</v>
      </c>
      <c r="I8" s="105">
        <f t="shared" si="1"/>
        <v>150</v>
      </c>
      <c r="J8" t="str">
        <f t="shared" si="0"/>
        <v>50415-06515</v>
      </c>
      <c r="K8" t="str">
        <f>VLOOKUP(J8,[1]MCR!$B:$C,2,0)</f>
        <v>C0027-HOD133</v>
      </c>
    </row>
    <row r="9" spans="1:11" ht="27" customHeight="1">
      <c r="A9" s="106" t="s">
        <v>482</v>
      </c>
      <c r="B9" s="105" t="s">
        <v>270</v>
      </c>
      <c r="C9" s="105" t="s">
        <v>291</v>
      </c>
      <c r="D9" s="105" t="s">
        <v>96</v>
      </c>
      <c r="E9" s="105" t="s">
        <v>97</v>
      </c>
      <c r="F9" s="105" t="s">
        <v>131</v>
      </c>
      <c r="G9" s="105" t="s">
        <v>254</v>
      </c>
      <c r="H9" s="105">
        <v>17</v>
      </c>
      <c r="I9" s="105">
        <f t="shared" si="1"/>
        <v>62</v>
      </c>
      <c r="J9" t="str">
        <f t="shared" si="0"/>
        <v>50415-06515</v>
      </c>
      <c r="K9" t="str">
        <f>VLOOKUP(J9,[1]MCR!$B:$C,2,0)</f>
        <v>C0027-HOD133</v>
      </c>
    </row>
    <row r="10" spans="1:11" ht="27" customHeight="1">
      <c r="A10" s="106" t="s">
        <v>482</v>
      </c>
      <c r="B10" s="105" t="s">
        <v>270</v>
      </c>
      <c r="C10" s="105" t="s">
        <v>291</v>
      </c>
      <c r="D10" s="105" t="s">
        <v>96</v>
      </c>
      <c r="E10" s="105" t="s">
        <v>97</v>
      </c>
      <c r="F10" s="105" t="s">
        <v>132</v>
      </c>
      <c r="G10" s="105" t="s">
        <v>255</v>
      </c>
      <c r="H10" s="105">
        <v>9</v>
      </c>
      <c r="I10" s="105">
        <f t="shared" si="1"/>
        <v>44</v>
      </c>
      <c r="J10" t="str">
        <f t="shared" si="0"/>
        <v>50415-06515</v>
      </c>
      <c r="K10" t="str">
        <f>VLOOKUP(J10,[1]MCR!$B:$C,2,0)</f>
        <v>C0027-HOD133</v>
      </c>
    </row>
    <row r="11" spans="1:11" ht="27" customHeight="1">
      <c r="A11" s="106" t="s">
        <v>482</v>
      </c>
      <c r="B11" s="105" t="s">
        <v>270</v>
      </c>
      <c r="C11" s="105" t="s">
        <v>291</v>
      </c>
      <c r="D11" s="105" t="s">
        <v>96</v>
      </c>
      <c r="E11" s="105" t="s">
        <v>97</v>
      </c>
      <c r="F11" s="105" t="s">
        <v>133</v>
      </c>
      <c r="G11" s="105" t="s">
        <v>256</v>
      </c>
      <c r="H11" s="105">
        <v>22</v>
      </c>
      <c r="I11" s="105">
        <f t="shared" si="1"/>
        <v>74</v>
      </c>
      <c r="J11" t="str">
        <f t="shared" si="0"/>
        <v>50415-06515</v>
      </c>
      <c r="K11" t="str">
        <f>VLOOKUP(J11,[1]MCR!$B:$C,2,0)</f>
        <v>C0027-HOD133</v>
      </c>
    </row>
    <row r="12" spans="1:11" ht="27" customHeight="1">
      <c r="A12" s="106" t="s">
        <v>483</v>
      </c>
      <c r="B12" s="105" t="s">
        <v>111</v>
      </c>
      <c r="C12" s="105" t="s">
        <v>120</v>
      </c>
      <c r="D12" s="105" t="s">
        <v>40</v>
      </c>
      <c r="E12" s="105" t="s">
        <v>57</v>
      </c>
      <c r="F12" s="105" t="s">
        <v>177</v>
      </c>
      <c r="G12" s="105" t="s">
        <v>226</v>
      </c>
      <c r="H12" s="105">
        <v>178</v>
      </c>
      <c r="I12" s="105">
        <f t="shared" si="1"/>
        <v>470</v>
      </c>
      <c r="J12" t="str">
        <f t="shared" si="0"/>
        <v>50647-06113</v>
      </c>
      <c r="K12" t="str">
        <f>VLOOKUP(J12,[1]MCR!$B:$C,2,0)</f>
        <v>C0027-CRW134</v>
      </c>
    </row>
    <row r="13" spans="1:11" ht="27" customHeight="1">
      <c r="A13" s="106" t="s">
        <v>483</v>
      </c>
      <c r="B13" s="105" t="s">
        <v>111</v>
      </c>
      <c r="C13" s="105" t="s">
        <v>120</v>
      </c>
      <c r="D13" s="105" t="s">
        <v>40</v>
      </c>
      <c r="E13" s="105" t="s">
        <v>57</v>
      </c>
      <c r="F13" s="105" t="s">
        <v>178</v>
      </c>
      <c r="G13" s="105" t="s">
        <v>227</v>
      </c>
      <c r="H13" s="105">
        <v>178</v>
      </c>
      <c r="I13" s="105">
        <f t="shared" si="1"/>
        <v>470</v>
      </c>
      <c r="J13" t="str">
        <f t="shared" si="0"/>
        <v>50647-06113</v>
      </c>
      <c r="K13" t="str">
        <f>VLOOKUP(J13,[1]MCR!$B:$C,2,0)</f>
        <v>C0027-CRW134</v>
      </c>
    </row>
    <row r="14" spans="1:11" ht="27" customHeight="1">
      <c r="A14" s="106" t="s">
        <v>483</v>
      </c>
      <c r="B14" s="105" t="s">
        <v>111</v>
      </c>
      <c r="C14" s="105" t="s">
        <v>120</v>
      </c>
      <c r="D14" s="105" t="s">
        <v>40</v>
      </c>
      <c r="E14" s="105" t="s">
        <v>57</v>
      </c>
      <c r="F14" s="105" t="s">
        <v>179</v>
      </c>
      <c r="G14" s="105" t="s">
        <v>228</v>
      </c>
      <c r="H14" s="105">
        <v>179</v>
      </c>
      <c r="I14" s="105">
        <f t="shared" si="1"/>
        <v>472</v>
      </c>
      <c r="J14" t="str">
        <f t="shared" si="0"/>
        <v>50647-06113</v>
      </c>
      <c r="K14" t="str">
        <f>VLOOKUP(J14,[1]MCR!$B:$C,2,0)</f>
        <v>C0027-CRW134</v>
      </c>
    </row>
    <row r="15" spans="1:11" ht="27" customHeight="1">
      <c r="A15" s="106" t="s">
        <v>483</v>
      </c>
      <c r="B15" s="105" t="s">
        <v>111</v>
      </c>
      <c r="C15" s="105" t="s">
        <v>120</v>
      </c>
      <c r="D15" s="105" t="s">
        <v>40</v>
      </c>
      <c r="E15" s="105" t="s">
        <v>57</v>
      </c>
      <c r="F15" s="105" t="s">
        <v>180</v>
      </c>
      <c r="G15" s="105" t="s">
        <v>229</v>
      </c>
      <c r="H15" s="105">
        <v>178</v>
      </c>
      <c r="I15" s="105">
        <f t="shared" si="1"/>
        <v>470</v>
      </c>
      <c r="J15" t="str">
        <f t="shared" si="0"/>
        <v>50647-06113</v>
      </c>
      <c r="K15" t="str">
        <f>VLOOKUP(J15,[1]MCR!$B:$C,2,0)</f>
        <v>C0027-CRW134</v>
      </c>
    </row>
    <row r="16" spans="1:11" ht="27" customHeight="1">
      <c r="A16" s="106" t="s">
        <v>483</v>
      </c>
      <c r="B16" s="105" t="s">
        <v>111</v>
      </c>
      <c r="C16" s="105" t="s">
        <v>120</v>
      </c>
      <c r="D16" s="105" t="s">
        <v>40</v>
      </c>
      <c r="E16" s="105" t="s">
        <v>57</v>
      </c>
      <c r="F16" s="105" t="s">
        <v>181</v>
      </c>
      <c r="G16" s="105" t="s">
        <v>230</v>
      </c>
      <c r="H16" s="105">
        <v>180</v>
      </c>
      <c r="I16" s="105">
        <f t="shared" si="1"/>
        <v>474</v>
      </c>
      <c r="J16" t="str">
        <f t="shared" si="0"/>
        <v>50647-06113</v>
      </c>
      <c r="K16" t="str">
        <f>VLOOKUP(J16,[1]MCR!$B:$C,2,0)</f>
        <v>C0027-CRW134</v>
      </c>
    </row>
    <row r="17" spans="1:11" ht="27" customHeight="1">
      <c r="A17" s="106" t="s">
        <v>484</v>
      </c>
      <c r="B17" s="105" t="s">
        <v>103</v>
      </c>
      <c r="C17" s="105" t="s">
        <v>274</v>
      </c>
      <c r="D17" s="105" t="s">
        <v>46</v>
      </c>
      <c r="E17" s="105" t="s">
        <v>56</v>
      </c>
      <c r="F17" s="105" t="s">
        <v>125</v>
      </c>
      <c r="G17" s="105" t="s">
        <v>248</v>
      </c>
      <c r="H17" s="105">
        <v>404</v>
      </c>
      <c r="I17" s="105">
        <f t="shared" si="1"/>
        <v>1038</v>
      </c>
      <c r="J17" t="str">
        <f t="shared" si="0"/>
        <v>50639-00001</v>
      </c>
      <c r="K17" t="str">
        <f>VLOOKUP(J17,[1]MCR!$B:$C,2,0)</f>
        <v>C0027-CRW135</v>
      </c>
    </row>
    <row r="18" spans="1:11" ht="27" customHeight="1">
      <c r="A18" s="106" t="s">
        <v>484</v>
      </c>
      <c r="B18" s="105" t="s">
        <v>103</v>
      </c>
      <c r="C18" s="105" t="s">
        <v>274</v>
      </c>
      <c r="D18" s="105" t="s">
        <v>46</v>
      </c>
      <c r="E18" s="105" t="s">
        <v>56</v>
      </c>
      <c r="F18" s="105" t="s">
        <v>126</v>
      </c>
      <c r="G18" s="105" t="s">
        <v>249</v>
      </c>
      <c r="H18" s="105">
        <v>421</v>
      </c>
      <c r="I18" s="105">
        <f t="shared" si="1"/>
        <v>1080</v>
      </c>
      <c r="J18" t="str">
        <f t="shared" si="0"/>
        <v>50639-00001</v>
      </c>
      <c r="K18" t="str">
        <f>VLOOKUP(J18,[1]MCR!$B:$C,2,0)</f>
        <v>C0027-CRW135</v>
      </c>
    </row>
    <row r="19" spans="1:11" ht="27" customHeight="1">
      <c r="A19" s="106" t="s">
        <v>484</v>
      </c>
      <c r="B19" s="105" t="s">
        <v>103</v>
      </c>
      <c r="C19" s="105" t="s">
        <v>274</v>
      </c>
      <c r="D19" s="105" t="s">
        <v>46</v>
      </c>
      <c r="E19" s="105" t="s">
        <v>56</v>
      </c>
      <c r="F19" s="105" t="s">
        <v>127</v>
      </c>
      <c r="G19" s="105" t="s">
        <v>250</v>
      </c>
      <c r="H19" s="105">
        <v>427</v>
      </c>
      <c r="I19" s="105">
        <f t="shared" si="1"/>
        <v>1096</v>
      </c>
      <c r="J19" t="str">
        <f t="shared" si="0"/>
        <v>50639-00001</v>
      </c>
      <c r="K19" t="str">
        <f>VLOOKUP(J19,[1]MCR!$B:$C,2,0)</f>
        <v>C0027-CRW135</v>
      </c>
    </row>
    <row r="20" spans="1:11" ht="27" customHeight="1">
      <c r="A20" s="106" t="s">
        <v>484</v>
      </c>
      <c r="B20" s="105" t="s">
        <v>103</v>
      </c>
      <c r="C20" s="105" t="s">
        <v>274</v>
      </c>
      <c r="D20" s="105" t="s">
        <v>46</v>
      </c>
      <c r="E20" s="105" t="s">
        <v>56</v>
      </c>
      <c r="F20" s="105" t="s">
        <v>128</v>
      </c>
      <c r="G20" s="105" t="s">
        <v>251</v>
      </c>
      <c r="H20" s="105">
        <v>396</v>
      </c>
      <c r="I20" s="105">
        <f t="shared" si="1"/>
        <v>1018</v>
      </c>
      <c r="J20" t="str">
        <f t="shared" si="0"/>
        <v>50639-00001</v>
      </c>
      <c r="K20" t="str">
        <f>VLOOKUP(J20,[1]MCR!$B:$C,2,0)</f>
        <v>C0027-CRW135</v>
      </c>
    </row>
    <row r="21" spans="1:11" ht="27" customHeight="1">
      <c r="A21" s="106" t="s">
        <v>484</v>
      </c>
      <c r="B21" s="105" t="s">
        <v>103</v>
      </c>
      <c r="C21" s="105" t="s">
        <v>274</v>
      </c>
      <c r="D21" s="105" t="s">
        <v>46</v>
      </c>
      <c r="E21" s="105" t="s">
        <v>56</v>
      </c>
      <c r="F21" s="105" t="s">
        <v>129</v>
      </c>
      <c r="G21" s="105" t="s">
        <v>252</v>
      </c>
      <c r="H21" s="105">
        <v>388</v>
      </c>
      <c r="I21" s="105">
        <f t="shared" si="1"/>
        <v>998</v>
      </c>
      <c r="J21" t="str">
        <f t="shared" si="0"/>
        <v>50639-00001</v>
      </c>
      <c r="K21" t="str">
        <f>VLOOKUP(J21,[1]MCR!$B:$C,2,0)</f>
        <v>C0027-CRW135</v>
      </c>
    </row>
    <row r="22" spans="1:11" ht="27" customHeight="1">
      <c r="A22" s="106" t="s">
        <v>485</v>
      </c>
      <c r="B22" s="105" t="s">
        <v>108</v>
      </c>
      <c r="C22" s="105" t="s">
        <v>292</v>
      </c>
      <c r="D22" s="105" t="s">
        <v>69</v>
      </c>
      <c r="E22" s="105" t="s">
        <v>77</v>
      </c>
      <c r="F22" s="105" t="s">
        <v>149</v>
      </c>
      <c r="G22" s="105" t="s">
        <v>198</v>
      </c>
      <c r="H22" s="105">
        <v>65</v>
      </c>
      <c r="I22" s="105">
        <f t="shared" si="1"/>
        <v>184</v>
      </c>
      <c r="J22" t="str">
        <f t="shared" si="0"/>
        <v>50644-02077</v>
      </c>
      <c r="K22" t="str">
        <f>VLOOKUP(J22,[1]MCR!$B:$C,2,0)</f>
        <v>C0027-SST300</v>
      </c>
    </row>
    <row r="23" spans="1:11" ht="27" customHeight="1">
      <c r="A23" s="106" t="s">
        <v>485</v>
      </c>
      <c r="B23" s="105" t="s">
        <v>108</v>
      </c>
      <c r="C23" s="105" t="s">
        <v>292</v>
      </c>
      <c r="D23" s="105" t="s">
        <v>69</v>
      </c>
      <c r="E23" s="105" t="s">
        <v>77</v>
      </c>
      <c r="F23" s="105" t="s">
        <v>150</v>
      </c>
      <c r="G23" s="105" t="s">
        <v>199</v>
      </c>
      <c r="H23" s="105">
        <v>63</v>
      </c>
      <c r="I23" s="105">
        <f t="shared" si="1"/>
        <v>180</v>
      </c>
      <c r="J23" t="str">
        <f t="shared" si="0"/>
        <v>50644-02077</v>
      </c>
      <c r="K23" t="str">
        <f>VLOOKUP(J23,[1]MCR!$B:$C,2,0)</f>
        <v>C0027-SST300</v>
      </c>
    </row>
    <row r="24" spans="1:11" ht="27" customHeight="1">
      <c r="A24" s="106" t="s">
        <v>485</v>
      </c>
      <c r="B24" s="105" t="s">
        <v>108</v>
      </c>
      <c r="C24" s="105" t="s">
        <v>292</v>
      </c>
      <c r="D24" s="105" t="s">
        <v>69</v>
      </c>
      <c r="E24" s="105" t="s">
        <v>77</v>
      </c>
      <c r="F24" s="105" t="s">
        <v>151</v>
      </c>
      <c r="G24" s="105" t="s">
        <v>200</v>
      </c>
      <c r="H24" s="105">
        <v>62</v>
      </c>
      <c r="I24" s="105">
        <f t="shared" si="1"/>
        <v>176</v>
      </c>
      <c r="J24" t="str">
        <f t="shared" si="0"/>
        <v>50644-02077</v>
      </c>
      <c r="K24" t="str">
        <f>VLOOKUP(J24,[1]MCR!$B:$C,2,0)</f>
        <v>C0027-SST300</v>
      </c>
    </row>
    <row r="25" spans="1:11" ht="27" customHeight="1">
      <c r="A25" s="106" t="s">
        <v>485</v>
      </c>
      <c r="B25" s="105" t="s">
        <v>108</v>
      </c>
      <c r="C25" s="105" t="s">
        <v>292</v>
      </c>
      <c r="D25" s="105" t="s">
        <v>69</v>
      </c>
      <c r="E25" s="105" t="s">
        <v>77</v>
      </c>
      <c r="F25" s="105" t="s">
        <v>152</v>
      </c>
      <c r="G25" s="105" t="s">
        <v>201</v>
      </c>
      <c r="H25" s="105">
        <v>65</v>
      </c>
      <c r="I25" s="105">
        <f t="shared" si="1"/>
        <v>184</v>
      </c>
      <c r="J25" t="str">
        <f t="shared" si="0"/>
        <v>50644-02077</v>
      </c>
      <c r="K25" t="str">
        <f>VLOOKUP(J25,[1]MCR!$B:$C,2,0)</f>
        <v>C0027-SST300</v>
      </c>
    </row>
    <row r="26" spans="1:11" ht="27" customHeight="1">
      <c r="A26" s="106" t="s">
        <v>485</v>
      </c>
      <c r="B26" s="105" t="s">
        <v>108</v>
      </c>
      <c r="C26" s="105" t="s">
        <v>292</v>
      </c>
      <c r="D26" s="105" t="s">
        <v>69</v>
      </c>
      <c r="E26" s="105" t="s">
        <v>77</v>
      </c>
      <c r="F26" s="105" t="s">
        <v>153</v>
      </c>
      <c r="G26" s="105" t="s">
        <v>202</v>
      </c>
      <c r="H26" s="105">
        <v>71</v>
      </c>
      <c r="I26" s="105">
        <f t="shared" si="1"/>
        <v>198</v>
      </c>
      <c r="J26" t="str">
        <f t="shared" si="0"/>
        <v>50644-02077</v>
      </c>
      <c r="K26" t="str">
        <f>VLOOKUP(J26,[1]MCR!$B:$C,2,0)</f>
        <v>C0027-SST300</v>
      </c>
    </row>
    <row r="27" spans="1:11" ht="27" customHeight="1">
      <c r="A27" s="106" t="s">
        <v>485</v>
      </c>
      <c r="B27" s="105" t="s">
        <v>108</v>
      </c>
      <c r="C27" s="105" t="s">
        <v>292</v>
      </c>
      <c r="D27" s="105" t="s">
        <v>123</v>
      </c>
      <c r="E27" s="105" t="s">
        <v>124</v>
      </c>
      <c r="F27" s="105" t="s">
        <v>154</v>
      </c>
      <c r="G27" s="105" t="s">
        <v>203</v>
      </c>
      <c r="H27" s="105">
        <v>83</v>
      </c>
      <c r="I27" s="105">
        <f t="shared" si="1"/>
        <v>230</v>
      </c>
      <c r="J27" t="str">
        <f t="shared" si="0"/>
        <v>50644-04394</v>
      </c>
      <c r="K27" t="str">
        <f>VLOOKUP(J27,[1]MCR!$B:$C,2,0)</f>
        <v>C0027-SST300</v>
      </c>
    </row>
    <row r="28" spans="1:11" ht="27" customHeight="1">
      <c r="A28" s="106" t="s">
        <v>485</v>
      </c>
      <c r="B28" s="105" t="s">
        <v>108</v>
      </c>
      <c r="C28" s="105" t="s">
        <v>292</v>
      </c>
      <c r="D28" s="105" t="s">
        <v>123</v>
      </c>
      <c r="E28" s="105" t="s">
        <v>124</v>
      </c>
      <c r="F28" s="105" t="s">
        <v>155</v>
      </c>
      <c r="G28" s="105" t="s">
        <v>204</v>
      </c>
      <c r="H28" s="105">
        <v>67</v>
      </c>
      <c r="I28" s="105">
        <f t="shared" si="1"/>
        <v>188</v>
      </c>
      <c r="J28" t="str">
        <f t="shared" si="0"/>
        <v>50644-04394</v>
      </c>
      <c r="K28" t="str">
        <f>VLOOKUP(J28,[1]MCR!$B:$C,2,0)</f>
        <v>C0027-SST300</v>
      </c>
    </row>
    <row r="29" spans="1:11" ht="27" customHeight="1">
      <c r="A29" s="106" t="s">
        <v>485</v>
      </c>
      <c r="B29" s="105" t="s">
        <v>108</v>
      </c>
      <c r="C29" s="105" t="s">
        <v>292</v>
      </c>
      <c r="D29" s="105" t="s">
        <v>123</v>
      </c>
      <c r="E29" s="105" t="s">
        <v>124</v>
      </c>
      <c r="F29" s="105" t="s">
        <v>156</v>
      </c>
      <c r="G29" s="105" t="s">
        <v>205</v>
      </c>
      <c r="H29" s="105">
        <v>70</v>
      </c>
      <c r="I29" s="105">
        <f t="shared" si="1"/>
        <v>196</v>
      </c>
      <c r="J29" t="str">
        <f t="shared" si="0"/>
        <v>50644-04394</v>
      </c>
      <c r="K29" t="str">
        <f>VLOOKUP(J29,[1]MCR!$B:$C,2,0)</f>
        <v>C0027-SST300</v>
      </c>
    </row>
    <row r="30" spans="1:11" ht="27" customHeight="1">
      <c r="A30" s="106" t="s">
        <v>485</v>
      </c>
      <c r="B30" s="105" t="s">
        <v>108</v>
      </c>
      <c r="C30" s="105" t="s">
        <v>292</v>
      </c>
      <c r="D30" s="105" t="s">
        <v>123</v>
      </c>
      <c r="E30" s="105" t="s">
        <v>124</v>
      </c>
      <c r="F30" s="105" t="s">
        <v>157</v>
      </c>
      <c r="G30" s="105" t="s">
        <v>206</v>
      </c>
      <c r="H30" s="105">
        <v>65</v>
      </c>
      <c r="I30" s="105">
        <f t="shared" si="1"/>
        <v>184</v>
      </c>
      <c r="J30" t="str">
        <f t="shared" si="0"/>
        <v>50644-04394</v>
      </c>
      <c r="K30" t="str">
        <f>VLOOKUP(J30,[1]MCR!$B:$C,2,0)</f>
        <v>C0027-SST300</v>
      </c>
    </row>
    <row r="31" spans="1:11" ht="27" customHeight="1">
      <c r="A31" s="106" t="s">
        <v>485</v>
      </c>
      <c r="B31" s="105" t="s">
        <v>108</v>
      </c>
      <c r="C31" s="105" t="s">
        <v>292</v>
      </c>
      <c r="D31" s="105" t="s">
        <v>123</v>
      </c>
      <c r="E31" s="105" t="s">
        <v>124</v>
      </c>
      <c r="F31" s="105" t="s">
        <v>158</v>
      </c>
      <c r="G31" s="105" t="s">
        <v>207</v>
      </c>
      <c r="H31" s="105">
        <v>74</v>
      </c>
      <c r="I31" s="105">
        <f t="shared" si="1"/>
        <v>206</v>
      </c>
      <c r="J31" t="str">
        <f t="shared" si="0"/>
        <v>50644-04394</v>
      </c>
      <c r="K31" t="str">
        <f>VLOOKUP(J31,[1]MCR!$B:$C,2,0)</f>
        <v>C0027-SST300</v>
      </c>
    </row>
    <row r="32" spans="1:11" ht="27" customHeight="1">
      <c r="A32" s="106" t="s">
        <v>486</v>
      </c>
      <c r="B32" s="105" t="s">
        <v>102</v>
      </c>
      <c r="C32" s="105" t="s">
        <v>114</v>
      </c>
      <c r="D32" s="105" t="s">
        <v>50</v>
      </c>
      <c r="E32" s="105" t="s">
        <v>59</v>
      </c>
      <c r="F32" s="105" t="s">
        <v>276</v>
      </c>
      <c r="G32" s="105" t="s">
        <v>272</v>
      </c>
      <c r="H32" s="105">
        <v>3</v>
      </c>
      <c r="I32" s="105">
        <f t="shared" si="1"/>
        <v>28</v>
      </c>
      <c r="J32" t="str">
        <f t="shared" si="0"/>
        <v>50746-06531</v>
      </c>
      <c r="K32" t="str">
        <f>VLOOKUP(J32,[1]MCR!$B:$C,2,0)</f>
        <v>C0027-SST302</v>
      </c>
    </row>
    <row r="33" spans="1:11" ht="27" customHeight="1">
      <c r="A33" s="106" t="s">
        <v>486</v>
      </c>
      <c r="B33" s="105" t="s">
        <v>102</v>
      </c>
      <c r="C33" s="105" t="s">
        <v>114</v>
      </c>
      <c r="D33" s="105" t="s">
        <v>50</v>
      </c>
      <c r="E33" s="105" t="s">
        <v>59</v>
      </c>
      <c r="F33" s="105" t="s">
        <v>277</v>
      </c>
      <c r="G33" s="105" t="s">
        <v>273</v>
      </c>
      <c r="H33" s="105">
        <v>48</v>
      </c>
      <c r="I33" s="105">
        <f t="shared" si="1"/>
        <v>142</v>
      </c>
      <c r="J33" t="str">
        <f t="shared" si="0"/>
        <v>50746-06531</v>
      </c>
      <c r="K33" t="str">
        <f>VLOOKUP(J33,[1]MCR!$B:$C,2,0)</f>
        <v>C0027-SST302</v>
      </c>
    </row>
    <row r="34" spans="1:11" ht="27" customHeight="1">
      <c r="A34" s="106" t="s">
        <v>486</v>
      </c>
      <c r="B34" s="105" t="s">
        <v>102</v>
      </c>
      <c r="C34" s="105" t="s">
        <v>114</v>
      </c>
      <c r="D34" s="105" t="s">
        <v>50</v>
      </c>
      <c r="E34" s="105" t="s">
        <v>59</v>
      </c>
      <c r="F34" s="105" t="s">
        <v>275</v>
      </c>
      <c r="G34" s="105" t="s">
        <v>271</v>
      </c>
      <c r="H34" s="105">
        <v>63</v>
      </c>
      <c r="I34" s="105">
        <f t="shared" si="1"/>
        <v>180</v>
      </c>
      <c r="J34" t="str">
        <f t="shared" si="0"/>
        <v>50746-06531</v>
      </c>
      <c r="K34" t="str">
        <f>VLOOKUP(J34,[1]MCR!$B:$C,2,0)</f>
        <v>C0027-SST302</v>
      </c>
    </row>
    <row r="35" spans="1:11" ht="27" customHeight="1">
      <c r="A35" s="106" t="s">
        <v>486</v>
      </c>
      <c r="B35" s="105" t="s">
        <v>102</v>
      </c>
      <c r="C35" s="105" t="s">
        <v>114</v>
      </c>
      <c r="D35" s="105" t="s">
        <v>123</v>
      </c>
      <c r="E35" s="105" t="s">
        <v>124</v>
      </c>
      <c r="F35" s="105" t="s">
        <v>265</v>
      </c>
      <c r="G35" s="105" t="s">
        <v>243</v>
      </c>
      <c r="H35" s="105">
        <v>213</v>
      </c>
      <c r="I35" s="105">
        <f t="shared" si="1"/>
        <v>558</v>
      </c>
      <c r="J35" t="str">
        <f t="shared" si="0"/>
        <v>50746-04394</v>
      </c>
      <c r="K35" t="str">
        <f>VLOOKUP(J35,[1]MCR!$B:$C,2,0)</f>
        <v>C0027-SST302</v>
      </c>
    </row>
    <row r="36" spans="1:11" ht="27" customHeight="1">
      <c r="A36" s="106" t="s">
        <v>486</v>
      </c>
      <c r="B36" s="105" t="s">
        <v>102</v>
      </c>
      <c r="C36" s="105" t="s">
        <v>114</v>
      </c>
      <c r="D36" s="105" t="s">
        <v>123</v>
      </c>
      <c r="E36" s="105" t="s">
        <v>124</v>
      </c>
      <c r="F36" s="105" t="s">
        <v>266</v>
      </c>
      <c r="G36" s="105" t="s">
        <v>244</v>
      </c>
      <c r="H36" s="105">
        <v>160</v>
      </c>
      <c r="I36" s="105">
        <f t="shared" si="1"/>
        <v>424</v>
      </c>
      <c r="J36" t="str">
        <f t="shared" si="0"/>
        <v>50746-04394</v>
      </c>
      <c r="K36" t="str">
        <f>VLOOKUP(J36,[1]MCR!$B:$C,2,0)</f>
        <v>C0027-SST302</v>
      </c>
    </row>
    <row r="37" spans="1:11" ht="27" customHeight="1">
      <c r="A37" s="106" t="s">
        <v>486</v>
      </c>
      <c r="B37" s="105" t="s">
        <v>102</v>
      </c>
      <c r="C37" s="105" t="s">
        <v>114</v>
      </c>
      <c r="D37" s="105" t="s">
        <v>123</v>
      </c>
      <c r="E37" s="105" t="s">
        <v>124</v>
      </c>
      <c r="F37" s="105" t="s">
        <v>267</v>
      </c>
      <c r="G37" s="105" t="s">
        <v>245</v>
      </c>
      <c r="H37" s="105">
        <v>136</v>
      </c>
      <c r="I37" s="105">
        <f t="shared" si="1"/>
        <v>362</v>
      </c>
      <c r="J37" t="str">
        <f t="shared" si="0"/>
        <v>50746-04394</v>
      </c>
      <c r="K37" t="str">
        <f>VLOOKUP(J37,[1]MCR!$B:$C,2,0)</f>
        <v>C0027-SST302</v>
      </c>
    </row>
    <row r="38" spans="1:11" ht="27" customHeight="1">
      <c r="A38" s="106" t="s">
        <v>486</v>
      </c>
      <c r="B38" s="105" t="s">
        <v>102</v>
      </c>
      <c r="C38" s="105" t="s">
        <v>114</v>
      </c>
      <c r="D38" s="105" t="s">
        <v>123</v>
      </c>
      <c r="E38" s="105" t="s">
        <v>124</v>
      </c>
      <c r="F38" s="105" t="s">
        <v>268</v>
      </c>
      <c r="G38" s="105" t="s">
        <v>246</v>
      </c>
      <c r="H38" s="105">
        <v>175</v>
      </c>
      <c r="I38" s="105">
        <f t="shared" si="1"/>
        <v>462</v>
      </c>
      <c r="J38" t="str">
        <f t="shared" si="0"/>
        <v>50746-04394</v>
      </c>
      <c r="K38" t="str">
        <f>VLOOKUP(J38,[1]MCR!$B:$C,2,0)</f>
        <v>C0027-SST302</v>
      </c>
    </row>
    <row r="39" spans="1:11" ht="27" customHeight="1">
      <c r="A39" s="106" t="s">
        <v>486</v>
      </c>
      <c r="B39" s="105" t="s">
        <v>102</v>
      </c>
      <c r="C39" s="105" t="s">
        <v>114</v>
      </c>
      <c r="D39" s="105" t="s">
        <v>123</v>
      </c>
      <c r="E39" s="105" t="s">
        <v>124</v>
      </c>
      <c r="F39" s="105" t="s">
        <v>269</v>
      </c>
      <c r="G39" s="105" t="s">
        <v>247</v>
      </c>
      <c r="H39" s="105">
        <v>198</v>
      </c>
      <c r="I39" s="105">
        <f t="shared" si="1"/>
        <v>520</v>
      </c>
      <c r="J39" t="str">
        <f t="shared" si="0"/>
        <v>50746-04394</v>
      </c>
      <c r="K39" t="str">
        <f>VLOOKUP(J39,[1]MCR!$B:$C,2,0)</f>
        <v>C0027-SST302</v>
      </c>
    </row>
    <row r="40" spans="1:11" ht="27" customHeight="1">
      <c r="A40" s="106" t="s">
        <v>487</v>
      </c>
      <c r="B40" s="105" t="s">
        <v>44</v>
      </c>
      <c r="C40" s="105" t="s">
        <v>70</v>
      </c>
      <c r="D40" s="105" t="s">
        <v>304</v>
      </c>
      <c r="E40" s="105" t="s">
        <v>313</v>
      </c>
      <c r="F40" s="105" t="s">
        <v>326</v>
      </c>
      <c r="G40" s="105" t="s">
        <v>406</v>
      </c>
      <c r="H40" s="105">
        <v>49</v>
      </c>
      <c r="I40" s="105">
        <f t="shared" si="1"/>
        <v>144</v>
      </c>
      <c r="J40" t="str">
        <f t="shared" si="0"/>
        <v>50287-07057</v>
      </c>
      <c r="K40" t="str">
        <f>VLOOKUP(J40,[1]MCR!$B:$C,2,0)</f>
        <v>C0027-CRW136</v>
      </c>
    </row>
    <row r="41" spans="1:11" ht="27" customHeight="1">
      <c r="A41" s="106" t="s">
        <v>487</v>
      </c>
      <c r="B41" s="105" t="s">
        <v>44</v>
      </c>
      <c r="C41" s="105" t="s">
        <v>70</v>
      </c>
      <c r="D41" s="105" t="s">
        <v>304</v>
      </c>
      <c r="E41" s="105" t="s">
        <v>313</v>
      </c>
      <c r="F41" s="105" t="s">
        <v>327</v>
      </c>
      <c r="G41" s="105" t="s">
        <v>407</v>
      </c>
      <c r="H41" s="105">
        <v>51</v>
      </c>
      <c r="I41" s="105">
        <f t="shared" si="1"/>
        <v>148</v>
      </c>
      <c r="J41" t="str">
        <f t="shared" si="0"/>
        <v>50287-07057</v>
      </c>
      <c r="K41" t="str">
        <f>VLOOKUP(J41,[1]MCR!$B:$C,2,0)</f>
        <v>C0027-CRW136</v>
      </c>
    </row>
    <row r="42" spans="1:11" ht="27" customHeight="1">
      <c r="A42" s="106" t="s">
        <v>487</v>
      </c>
      <c r="B42" s="105" t="s">
        <v>44</v>
      </c>
      <c r="C42" s="105" t="s">
        <v>70</v>
      </c>
      <c r="D42" s="105" t="s">
        <v>304</v>
      </c>
      <c r="E42" s="105" t="s">
        <v>313</v>
      </c>
      <c r="F42" s="105" t="s">
        <v>328</v>
      </c>
      <c r="G42" s="105" t="s">
        <v>408</v>
      </c>
      <c r="H42" s="105">
        <v>48</v>
      </c>
      <c r="I42" s="105">
        <f t="shared" si="1"/>
        <v>142</v>
      </c>
      <c r="J42" t="str">
        <f t="shared" si="0"/>
        <v>50287-07057</v>
      </c>
      <c r="K42" t="str">
        <f>VLOOKUP(J42,[1]MCR!$B:$C,2,0)</f>
        <v>C0027-CRW136</v>
      </c>
    </row>
    <row r="43" spans="1:11" ht="27" customHeight="1">
      <c r="A43" s="106" t="s">
        <v>487</v>
      </c>
      <c r="B43" s="105" t="s">
        <v>44</v>
      </c>
      <c r="C43" s="105" t="s">
        <v>70</v>
      </c>
      <c r="D43" s="105" t="s">
        <v>304</v>
      </c>
      <c r="E43" s="105" t="s">
        <v>313</v>
      </c>
      <c r="F43" s="105" t="s">
        <v>329</v>
      </c>
      <c r="G43" s="105" t="s">
        <v>409</v>
      </c>
      <c r="H43" s="105">
        <v>53</v>
      </c>
      <c r="I43" s="105">
        <f t="shared" si="1"/>
        <v>154</v>
      </c>
      <c r="J43" t="str">
        <f t="shared" si="0"/>
        <v>50287-07057</v>
      </c>
      <c r="K43" t="str">
        <f>VLOOKUP(J43,[1]MCR!$B:$C,2,0)</f>
        <v>C0027-CRW136</v>
      </c>
    </row>
    <row r="44" spans="1:11" ht="27" customHeight="1">
      <c r="A44" s="106" t="s">
        <v>487</v>
      </c>
      <c r="B44" s="105" t="s">
        <v>44</v>
      </c>
      <c r="C44" s="105" t="s">
        <v>70</v>
      </c>
      <c r="D44" s="105" t="s">
        <v>304</v>
      </c>
      <c r="E44" s="105" t="s">
        <v>313</v>
      </c>
      <c r="F44" s="105" t="s">
        <v>330</v>
      </c>
      <c r="G44" s="105" t="s">
        <v>410</v>
      </c>
      <c r="H44" s="105">
        <v>51</v>
      </c>
      <c r="I44" s="105">
        <f t="shared" si="1"/>
        <v>148</v>
      </c>
      <c r="J44" t="str">
        <f t="shared" si="0"/>
        <v>50287-07057</v>
      </c>
      <c r="K44" t="str">
        <f>VLOOKUP(J44,[1]MCR!$B:$C,2,0)</f>
        <v>C0027-CRW136</v>
      </c>
    </row>
    <row r="45" spans="1:11" ht="27" customHeight="1">
      <c r="A45" s="106" t="s">
        <v>488</v>
      </c>
      <c r="B45" s="105" t="s">
        <v>45</v>
      </c>
      <c r="C45" s="105" t="s">
        <v>71</v>
      </c>
      <c r="D45" s="105" t="s">
        <v>123</v>
      </c>
      <c r="E45" s="105" t="s">
        <v>124</v>
      </c>
      <c r="F45" s="105" t="s">
        <v>331</v>
      </c>
      <c r="G45" s="105" t="s">
        <v>411</v>
      </c>
      <c r="H45" s="105">
        <v>41</v>
      </c>
      <c r="I45" s="105">
        <f t="shared" si="1"/>
        <v>122</v>
      </c>
      <c r="J45" t="str">
        <f t="shared" si="0"/>
        <v>50289-04394</v>
      </c>
      <c r="K45" t="str">
        <f>VLOOKUP(J45,[1]MCR!$B:$C,2,0)</f>
        <v>C0027-HOD134</v>
      </c>
    </row>
    <row r="46" spans="1:11" ht="27" customHeight="1">
      <c r="A46" s="106" t="s">
        <v>488</v>
      </c>
      <c r="B46" s="105" t="s">
        <v>45</v>
      </c>
      <c r="C46" s="105" t="s">
        <v>71</v>
      </c>
      <c r="D46" s="105" t="s">
        <v>123</v>
      </c>
      <c r="E46" s="105" t="s">
        <v>124</v>
      </c>
      <c r="F46" s="105" t="s">
        <v>332</v>
      </c>
      <c r="G46" s="105" t="s">
        <v>412</v>
      </c>
      <c r="H46" s="105">
        <v>37</v>
      </c>
      <c r="I46" s="105">
        <f t="shared" si="1"/>
        <v>112</v>
      </c>
      <c r="J46" t="str">
        <f t="shared" si="0"/>
        <v>50289-04394</v>
      </c>
      <c r="K46" t="str">
        <f>VLOOKUP(J46,[1]MCR!$B:$C,2,0)</f>
        <v>C0027-HOD134</v>
      </c>
    </row>
    <row r="47" spans="1:11" ht="27" customHeight="1">
      <c r="A47" s="106" t="s">
        <v>488</v>
      </c>
      <c r="B47" s="105" t="s">
        <v>45</v>
      </c>
      <c r="C47" s="105" t="s">
        <v>71</v>
      </c>
      <c r="D47" s="105" t="s">
        <v>123</v>
      </c>
      <c r="E47" s="105" t="s">
        <v>124</v>
      </c>
      <c r="F47" s="105" t="s">
        <v>333</v>
      </c>
      <c r="G47" s="105" t="s">
        <v>413</v>
      </c>
      <c r="H47" s="105">
        <v>36</v>
      </c>
      <c r="I47" s="105">
        <f t="shared" si="1"/>
        <v>110</v>
      </c>
      <c r="J47" t="str">
        <f t="shared" si="0"/>
        <v>50289-04394</v>
      </c>
      <c r="K47" t="str">
        <f>VLOOKUP(J47,[1]MCR!$B:$C,2,0)</f>
        <v>C0027-HOD134</v>
      </c>
    </row>
    <row r="48" spans="1:11" ht="27" customHeight="1">
      <c r="A48" s="106" t="s">
        <v>488</v>
      </c>
      <c r="B48" s="105" t="s">
        <v>45</v>
      </c>
      <c r="C48" s="105" t="s">
        <v>71</v>
      </c>
      <c r="D48" s="105" t="s">
        <v>123</v>
      </c>
      <c r="E48" s="105" t="s">
        <v>124</v>
      </c>
      <c r="F48" s="105" t="s">
        <v>334</v>
      </c>
      <c r="G48" s="105" t="s">
        <v>414</v>
      </c>
      <c r="H48" s="105">
        <v>36</v>
      </c>
      <c r="I48" s="105">
        <f t="shared" si="1"/>
        <v>110</v>
      </c>
      <c r="J48" t="str">
        <f t="shared" si="0"/>
        <v>50289-04394</v>
      </c>
      <c r="K48" t="str">
        <f>VLOOKUP(J48,[1]MCR!$B:$C,2,0)</f>
        <v>C0027-HOD134</v>
      </c>
    </row>
    <row r="49" spans="1:11" ht="27" customHeight="1">
      <c r="A49" s="106" t="s">
        <v>488</v>
      </c>
      <c r="B49" s="105" t="s">
        <v>45</v>
      </c>
      <c r="C49" s="105" t="s">
        <v>71</v>
      </c>
      <c r="D49" s="105" t="s">
        <v>123</v>
      </c>
      <c r="E49" s="105" t="s">
        <v>124</v>
      </c>
      <c r="F49" s="105" t="s">
        <v>335</v>
      </c>
      <c r="G49" s="105" t="s">
        <v>415</v>
      </c>
      <c r="H49" s="105">
        <v>49</v>
      </c>
      <c r="I49" s="105">
        <f t="shared" si="1"/>
        <v>144</v>
      </c>
      <c r="J49" t="str">
        <f t="shared" si="0"/>
        <v>50289-04394</v>
      </c>
      <c r="K49" t="str">
        <f>VLOOKUP(J49,[1]MCR!$B:$C,2,0)</f>
        <v>C0027-HOD134</v>
      </c>
    </row>
    <row r="50" spans="1:11" ht="27" customHeight="1">
      <c r="A50" s="106" t="s">
        <v>489</v>
      </c>
      <c r="B50" s="105" t="s">
        <v>67</v>
      </c>
      <c r="C50" s="105" t="s">
        <v>75</v>
      </c>
      <c r="D50" s="105" t="s">
        <v>69</v>
      </c>
      <c r="E50" s="105" t="s">
        <v>77</v>
      </c>
      <c r="F50" s="105" t="s">
        <v>336</v>
      </c>
      <c r="G50" s="105" t="s">
        <v>416</v>
      </c>
      <c r="H50" s="105">
        <v>81</v>
      </c>
      <c r="I50" s="105">
        <f t="shared" si="1"/>
        <v>224</v>
      </c>
      <c r="J50" t="str">
        <f t="shared" si="0"/>
        <v>50293-02077</v>
      </c>
      <c r="K50" t="str">
        <f>VLOOKUP(J50,[1]MCR!$B:$C,2,0)</f>
        <v>C0027-SST304</v>
      </c>
    </row>
    <row r="51" spans="1:11" ht="27" customHeight="1">
      <c r="A51" s="106" t="s">
        <v>489</v>
      </c>
      <c r="B51" s="105" t="s">
        <v>67</v>
      </c>
      <c r="C51" s="105" t="s">
        <v>75</v>
      </c>
      <c r="D51" s="105" t="s">
        <v>69</v>
      </c>
      <c r="E51" s="105" t="s">
        <v>77</v>
      </c>
      <c r="F51" s="105" t="s">
        <v>337</v>
      </c>
      <c r="G51" s="105" t="s">
        <v>417</v>
      </c>
      <c r="H51" s="105">
        <v>74</v>
      </c>
      <c r="I51" s="105">
        <f t="shared" si="1"/>
        <v>206</v>
      </c>
      <c r="J51" t="str">
        <f t="shared" si="0"/>
        <v>50293-02077</v>
      </c>
      <c r="K51" t="str">
        <f>VLOOKUP(J51,[1]MCR!$B:$C,2,0)</f>
        <v>C0027-SST304</v>
      </c>
    </row>
    <row r="52" spans="1:11" ht="27" customHeight="1">
      <c r="A52" s="106" t="s">
        <v>489</v>
      </c>
      <c r="B52" s="105" t="s">
        <v>67</v>
      </c>
      <c r="C52" s="105" t="s">
        <v>75</v>
      </c>
      <c r="D52" s="105" t="s">
        <v>69</v>
      </c>
      <c r="E52" s="105" t="s">
        <v>77</v>
      </c>
      <c r="F52" s="105" t="s">
        <v>338</v>
      </c>
      <c r="G52" s="105" t="s">
        <v>418</v>
      </c>
      <c r="H52" s="105">
        <v>62</v>
      </c>
      <c r="I52" s="105">
        <f t="shared" si="1"/>
        <v>176</v>
      </c>
      <c r="J52" t="str">
        <f t="shared" si="0"/>
        <v>50293-02077</v>
      </c>
      <c r="K52" t="str">
        <f>VLOOKUP(J52,[1]MCR!$B:$C,2,0)</f>
        <v>C0027-SST304</v>
      </c>
    </row>
    <row r="53" spans="1:11" ht="27" customHeight="1">
      <c r="A53" s="106" t="s">
        <v>489</v>
      </c>
      <c r="B53" s="105" t="s">
        <v>67</v>
      </c>
      <c r="C53" s="105" t="s">
        <v>75</v>
      </c>
      <c r="D53" s="105" t="s">
        <v>69</v>
      </c>
      <c r="E53" s="105" t="s">
        <v>77</v>
      </c>
      <c r="F53" s="105" t="s">
        <v>339</v>
      </c>
      <c r="G53" s="105" t="s">
        <v>419</v>
      </c>
      <c r="H53" s="105">
        <v>51</v>
      </c>
      <c r="I53" s="105">
        <f t="shared" si="1"/>
        <v>148</v>
      </c>
      <c r="J53" t="str">
        <f t="shared" si="0"/>
        <v>50293-02077</v>
      </c>
      <c r="K53" t="str">
        <f>VLOOKUP(J53,[1]MCR!$B:$C,2,0)</f>
        <v>C0027-SST304</v>
      </c>
    </row>
    <row r="54" spans="1:11" ht="27" customHeight="1">
      <c r="A54" s="106" t="s">
        <v>489</v>
      </c>
      <c r="B54" s="105" t="s">
        <v>67</v>
      </c>
      <c r="C54" s="105" t="s">
        <v>75</v>
      </c>
      <c r="D54" s="105" t="s">
        <v>69</v>
      </c>
      <c r="E54" s="105" t="s">
        <v>77</v>
      </c>
      <c r="F54" s="105" t="s">
        <v>340</v>
      </c>
      <c r="G54" s="105" t="s">
        <v>420</v>
      </c>
      <c r="H54" s="105">
        <v>41</v>
      </c>
      <c r="I54" s="105">
        <f t="shared" si="1"/>
        <v>122</v>
      </c>
      <c r="J54" t="str">
        <f t="shared" si="0"/>
        <v>50293-02077</v>
      </c>
      <c r="K54" t="str">
        <f>VLOOKUP(J54,[1]MCR!$B:$C,2,0)</f>
        <v>C0027-SST304</v>
      </c>
    </row>
    <row r="55" spans="1:11" ht="27" customHeight="1">
      <c r="A55" s="106" t="s">
        <v>490</v>
      </c>
      <c r="B55" s="105" t="s">
        <v>107</v>
      </c>
      <c r="C55" s="105" t="s">
        <v>117</v>
      </c>
      <c r="D55" s="105" t="s">
        <v>50</v>
      </c>
      <c r="E55" s="105" t="s">
        <v>59</v>
      </c>
      <c r="F55" s="105" t="s">
        <v>146</v>
      </c>
      <c r="G55" s="105" t="s">
        <v>195</v>
      </c>
      <c r="H55" s="105">
        <v>28</v>
      </c>
      <c r="I55" s="105">
        <f t="shared" si="1"/>
        <v>92</v>
      </c>
      <c r="J55" t="str">
        <f t="shared" si="0"/>
        <v>50515-06531</v>
      </c>
      <c r="K55" t="str">
        <f>VLOOKUP(J55,[1]MCR!$B:$C,2,0)</f>
        <v>C0027-SST305</v>
      </c>
    </row>
    <row r="56" spans="1:11" ht="27" customHeight="1">
      <c r="A56" s="106" t="s">
        <v>490</v>
      </c>
      <c r="B56" s="105" t="s">
        <v>107</v>
      </c>
      <c r="C56" s="105" t="s">
        <v>117</v>
      </c>
      <c r="D56" s="105" t="s">
        <v>50</v>
      </c>
      <c r="E56" s="105" t="s">
        <v>59</v>
      </c>
      <c r="F56" s="105" t="s">
        <v>147</v>
      </c>
      <c r="G56" s="105" t="s">
        <v>196</v>
      </c>
      <c r="H56" s="105">
        <v>24</v>
      </c>
      <c r="I56" s="105">
        <f t="shared" si="1"/>
        <v>80</v>
      </c>
      <c r="J56" t="str">
        <f t="shared" si="0"/>
        <v>50515-06531</v>
      </c>
      <c r="K56" t="str">
        <f>VLOOKUP(J56,[1]MCR!$B:$C,2,0)</f>
        <v>C0027-SST305</v>
      </c>
    </row>
    <row r="57" spans="1:11" ht="27" customHeight="1">
      <c r="A57" s="106" t="s">
        <v>490</v>
      </c>
      <c r="B57" s="105" t="s">
        <v>107</v>
      </c>
      <c r="C57" s="105" t="s">
        <v>117</v>
      </c>
      <c r="D57" s="105" t="s">
        <v>50</v>
      </c>
      <c r="E57" s="105" t="s">
        <v>59</v>
      </c>
      <c r="F57" s="105" t="s">
        <v>148</v>
      </c>
      <c r="G57" s="105" t="s">
        <v>197</v>
      </c>
      <c r="H57" s="105">
        <v>46</v>
      </c>
      <c r="I57" s="105">
        <f t="shared" si="1"/>
        <v>136</v>
      </c>
      <c r="J57" t="str">
        <f t="shared" si="0"/>
        <v>50515-06531</v>
      </c>
      <c r="K57" t="str">
        <f>VLOOKUP(J57,[1]MCR!$B:$C,2,0)</f>
        <v>C0027-SST305</v>
      </c>
    </row>
    <row r="58" spans="1:11" ht="27" customHeight="1">
      <c r="A58" s="106" t="s">
        <v>491</v>
      </c>
      <c r="B58" s="105" t="s">
        <v>280</v>
      </c>
      <c r="C58" s="105" t="s">
        <v>293</v>
      </c>
      <c r="D58" s="105" t="s">
        <v>305</v>
      </c>
      <c r="E58" s="105" t="s">
        <v>314</v>
      </c>
      <c r="F58" s="105" t="s">
        <v>341</v>
      </c>
      <c r="G58" s="105" t="s">
        <v>421</v>
      </c>
      <c r="H58" s="105">
        <v>56</v>
      </c>
      <c r="I58" s="105">
        <f t="shared" si="1"/>
        <v>160</v>
      </c>
      <c r="J58" t="str">
        <f t="shared" si="0"/>
        <v>50724-07150</v>
      </c>
      <c r="K58" t="str">
        <f>VLOOKUP(J58,[1]MCR!$B:$C,2,0)</f>
        <v>C0027-SST306</v>
      </c>
    </row>
    <row r="59" spans="1:11" ht="27" customHeight="1">
      <c r="A59" s="106" t="s">
        <v>491</v>
      </c>
      <c r="B59" s="105" t="s">
        <v>280</v>
      </c>
      <c r="C59" s="105" t="s">
        <v>293</v>
      </c>
      <c r="D59" s="105" t="s">
        <v>305</v>
      </c>
      <c r="E59" s="105" t="s">
        <v>314</v>
      </c>
      <c r="F59" s="105" t="s">
        <v>342</v>
      </c>
      <c r="G59" s="105" t="s">
        <v>422</v>
      </c>
      <c r="H59" s="105">
        <v>65</v>
      </c>
      <c r="I59" s="105">
        <f t="shared" si="1"/>
        <v>184</v>
      </c>
      <c r="J59" t="str">
        <f t="shared" si="0"/>
        <v>50724-07150</v>
      </c>
      <c r="K59" t="str">
        <f>VLOOKUP(J59,[1]MCR!$B:$C,2,0)</f>
        <v>C0027-SST306</v>
      </c>
    </row>
    <row r="60" spans="1:11" ht="27" customHeight="1">
      <c r="A60" s="106" t="s">
        <v>491</v>
      </c>
      <c r="B60" s="105" t="s">
        <v>280</v>
      </c>
      <c r="C60" s="105" t="s">
        <v>293</v>
      </c>
      <c r="D60" s="105" t="s">
        <v>305</v>
      </c>
      <c r="E60" s="105" t="s">
        <v>314</v>
      </c>
      <c r="F60" s="105" t="s">
        <v>343</v>
      </c>
      <c r="G60" s="105" t="s">
        <v>423</v>
      </c>
      <c r="H60" s="105">
        <v>63</v>
      </c>
      <c r="I60" s="105">
        <f t="shared" si="1"/>
        <v>180</v>
      </c>
      <c r="J60" t="str">
        <f t="shared" si="0"/>
        <v>50724-07150</v>
      </c>
      <c r="K60" t="str">
        <f>VLOOKUP(J60,[1]MCR!$B:$C,2,0)</f>
        <v>C0027-SST306</v>
      </c>
    </row>
    <row r="61" spans="1:11" ht="27" customHeight="1">
      <c r="A61" s="106" t="s">
        <v>491</v>
      </c>
      <c r="B61" s="105" t="s">
        <v>280</v>
      </c>
      <c r="C61" s="105" t="s">
        <v>293</v>
      </c>
      <c r="D61" s="105" t="s">
        <v>305</v>
      </c>
      <c r="E61" s="105" t="s">
        <v>314</v>
      </c>
      <c r="F61" s="105" t="s">
        <v>344</v>
      </c>
      <c r="G61" s="105" t="s">
        <v>424</v>
      </c>
      <c r="H61" s="105">
        <v>58</v>
      </c>
      <c r="I61" s="105">
        <f t="shared" si="1"/>
        <v>166</v>
      </c>
      <c r="J61" t="str">
        <f t="shared" si="0"/>
        <v>50724-07150</v>
      </c>
      <c r="K61" t="str">
        <f>VLOOKUP(J61,[1]MCR!$B:$C,2,0)</f>
        <v>C0027-SST306</v>
      </c>
    </row>
    <row r="62" spans="1:11" ht="27" customHeight="1">
      <c r="A62" s="106" t="s">
        <v>491</v>
      </c>
      <c r="B62" s="105" t="s">
        <v>280</v>
      </c>
      <c r="C62" s="105" t="s">
        <v>293</v>
      </c>
      <c r="D62" s="105" t="s">
        <v>305</v>
      </c>
      <c r="E62" s="105" t="s">
        <v>314</v>
      </c>
      <c r="F62" s="105" t="s">
        <v>345</v>
      </c>
      <c r="G62" s="105" t="s">
        <v>425</v>
      </c>
      <c r="H62" s="105">
        <v>83</v>
      </c>
      <c r="I62" s="105">
        <f t="shared" si="1"/>
        <v>230</v>
      </c>
      <c r="J62" t="str">
        <f t="shared" si="0"/>
        <v>50724-07150</v>
      </c>
      <c r="K62" t="str">
        <f>VLOOKUP(J62,[1]MCR!$B:$C,2,0)</f>
        <v>C0027-SST306</v>
      </c>
    </row>
    <row r="63" spans="1:11" ht="27" customHeight="1">
      <c r="A63" s="106" t="s">
        <v>492</v>
      </c>
      <c r="B63" s="105" t="s">
        <v>281</v>
      </c>
      <c r="C63" s="105" t="s">
        <v>294</v>
      </c>
      <c r="D63" s="105" t="s">
        <v>306</v>
      </c>
      <c r="E63" s="105" t="s">
        <v>315</v>
      </c>
      <c r="F63" s="105" t="s">
        <v>346</v>
      </c>
      <c r="G63" s="105" t="s">
        <v>426</v>
      </c>
      <c r="H63" s="105">
        <v>114</v>
      </c>
      <c r="I63" s="105">
        <f t="shared" si="1"/>
        <v>308</v>
      </c>
      <c r="J63" t="str">
        <f t="shared" si="0"/>
        <v>50731-06578</v>
      </c>
      <c r="K63" t="str">
        <f>VLOOKUP(J63,[1]MCR!$B:$C,2,0)</f>
        <v>C0027-SST307</v>
      </c>
    </row>
    <row r="64" spans="1:11" ht="27" customHeight="1">
      <c r="A64" s="106" t="s">
        <v>492</v>
      </c>
      <c r="B64" s="105" t="s">
        <v>281</v>
      </c>
      <c r="C64" s="105" t="s">
        <v>294</v>
      </c>
      <c r="D64" s="105" t="s">
        <v>306</v>
      </c>
      <c r="E64" s="105" t="s">
        <v>315</v>
      </c>
      <c r="F64" s="105" t="s">
        <v>347</v>
      </c>
      <c r="G64" s="105" t="s">
        <v>427</v>
      </c>
      <c r="H64" s="105">
        <v>84</v>
      </c>
      <c r="I64" s="105">
        <f t="shared" si="1"/>
        <v>232</v>
      </c>
      <c r="J64" t="str">
        <f t="shared" si="0"/>
        <v>50731-06578</v>
      </c>
      <c r="K64" t="str">
        <f>VLOOKUP(J64,[1]MCR!$B:$C,2,0)</f>
        <v>C0027-SST307</v>
      </c>
    </row>
    <row r="65" spans="1:11" ht="27" customHeight="1">
      <c r="A65" s="106" t="s">
        <v>492</v>
      </c>
      <c r="B65" s="105" t="s">
        <v>281</v>
      </c>
      <c r="C65" s="105" t="s">
        <v>294</v>
      </c>
      <c r="D65" s="105" t="s">
        <v>306</v>
      </c>
      <c r="E65" s="105" t="s">
        <v>315</v>
      </c>
      <c r="F65" s="105" t="s">
        <v>348</v>
      </c>
      <c r="G65" s="105" t="s">
        <v>428</v>
      </c>
      <c r="H65" s="105">
        <v>80</v>
      </c>
      <c r="I65" s="105">
        <f t="shared" si="1"/>
        <v>222</v>
      </c>
      <c r="J65" t="str">
        <f t="shared" si="0"/>
        <v>50731-06578</v>
      </c>
      <c r="K65" t="str">
        <f>VLOOKUP(J65,[1]MCR!$B:$C,2,0)</f>
        <v>C0027-SST307</v>
      </c>
    </row>
    <row r="66" spans="1:11" ht="27" customHeight="1">
      <c r="A66" s="106" t="s">
        <v>492</v>
      </c>
      <c r="B66" s="105" t="s">
        <v>281</v>
      </c>
      <c r="C66" s="105" t="s">
        <v>294</v>
      </c>
      <c r="D66" s="105" t="s">
        <v>306</v>
      </c>
      <c r="E66" s="105" t="s">
        <v>315</v>
      </c>
      <c r="F66" s="105" t="s">
        <v>349</v>
      </c>
      <c r="G66" s="105" t="s">
        <v>429</v>
      </c>
      <c r="H66" s="105">
        <v>75</v>
      </c>
      <c r="I66" s="105">
        <f t="shared" si="1"/>
        <v>210</v>
      </c>
      <c r="J66" t="str">
        <f t="shared" si="0"/>
        <v>50731-06578</v>
      </c>
      <c r="K66" t="str">
        <f>VLOOKUP(J66,[1]MCR!$B:$C,2,0)</f>
        <v>C0027-SST307</v>
      </c>
    </row>
    <row r="67" spans="1:11" ht="27" customHeight="1">
      <c r="A67" s="106" t="s">
        <v>492</v>
      </c>
      <c r="B67" s="105" t="s">
        <v>281</v>
      </c>
      <c r="C67" s="105" t="s">
        <v>294</v>
      </c>
      <c r="D67" s="105" t="s">
        <v>306</v>
      </c>
      <c r="E67" s="105" t="s">
        <v>315</v>
      </c>
      <c r="F67" s="105" t="s">
        <v>350</v>
      </c>
      <c r="G67" s="105" t="s">
        <v>430</v>
      </c>
      <c r="H67" s="105">
        <v>64</v>
      </c>
      <c r="I67" s="105">
        <f t="shared" si="1"/>
        <v>182</v>
      </c>
      <c r="J67" t="str">
        <f t="shared" si="0"/>
        <v>50731-06578</v>
      </c>
      <c r="K67" t="str">
        <f>VLOOKUP(J67,[1]MCR!$B:$C,2,0)</f>
        <v>C0027-SST307</v>
      </c>
    </row>
    <row r="68" spans="1:11" ht="27" customHeight="1">
      <c r="A68" s="106" t="s">
        <v>493</v>
      </c>
      <c r="B68" s="105" t="s">
        <v>106</v>
      </c>
      <c r="C68" s="105" t="s">
        <v>116</v>
      </c>
      <c r="D68" s="105" t="s">
        <v>50</v>
      </c>
      <c r="E68" s="105" t="s">
        <v>59</v>
      </c>
      <c r="F68" s="105" t="s">
        <v>142</v>
      </c>
      <c r="G68" s="105" t="s">
        <v>191</v>
      </c>
      <c r="H68" s="105">
        <v>45</v>
      </c>
      <c r="I68" s="105">
        <f t="shared" ref="I68:I131" si="2">(ROUND(H68*$J$1,0)+$K$1)*2+ROUND((H68*$J$1)/20,0)*2</f>
        <v>134</v>
      </c>
      <c r="J68" t="str">
        <f t="shared" ref="J68:J131" si="3">LEFT(F68,11)</f>
        <v>50520-06531</v>
      </c>
      <c r="K68" t="str">
        <f>VLOOKUP(J68,[1]MCR!$B:$C,2,0)</f>
        <v>C0027-SST308</v>
      </c>
    </row>
    <row r="69" spans="1:11" ht="27" customHeight="1">
      <c r="A69" s="106" t="s">
        <v>493</v>
      </c>
      <c r="B69" s="105" t="s">
        <v>106</v>
      </c>
      <c r="C69" s="105" t="s">
        <v>116</v>
      </c>
      <c r="D69" s="105" t="s">
        <v>50</v>
      </c>
      <c r="E69" s="105" t="s">
        <v>59</v>
      </c>
      <c r="F69" s="105" t="s">
        <v>143</v>
      </c>
      <c r="G69" s="105" t="s">
        <v>192</v>
      </c>
      <c r="H69" s="105">
        <v>92</v>
      </c>
      <c r="I69" s="105">
        <f t="shared" si="2"/>
        <v>252</v>
      </c>
      <c r="J69" t="str">
        <f t="shared" si="3"/>
        <v>50520-06531</v>
      </c>
      <c r="K69" t="str">
        <f>VLOOKUP(J69,[1]MCR!$B:$C,2,0)</f>
        <v>C0027-SST308</v>
      </c>
    </row>
    <row r="70" spans="1:11" ht="27" customHeight="1">
      <c r="A70" s="106" t="s">
        <v>493</v>
      </c>
      <c r="B70" s="105" t="s">
        <v>106</v>
      </c>
      <c r="C70" s="105" t="s">
        <v>116</v>
      </c>
      <c r="D70" s="105" t="s">
        <v>50</v>
      </c>
      <c r="E70" s="105" t="s">
        <v>59</v>
      </c>
      <c r="F70" s="105" t="s">
        <v>144</v>
      </c>
      <c r="G70" s="105" t="s">
        <v>193</v>
      </c>
      <c r="H70" s="105">
        <v>44</v>
      </c>
      <c r="I70" s="105">
        <f t="shared" si="2"/>
        <v>132</v>
      </c>
      <c r="J70" t="str">
        <f t="shared" si="3"/>
        <v>50520-06531</v>
      </c>
      <c r="K70" t="str">
        <f>VLOOKUP(J70,[1]MCR!$B:$C,2,0)</f>
        <v>C0027-SST308</v>
      </c>
    </row>
    <row r="71" spans="1:11" ht="27" customHeight="1">
      <c r="A71" s="106" t="s">
        <v>493</v>
      </c>
      <c r="B71" s="105" t="s">
        <v>106</v>
      </c>
      <c r="C71" s="105" t="s">
        <v>116</v>
      </c>
      <c r="D71" s="105" t="s">
        <v>50</v>
      </c>
      <c r="E71" s="105" t="s">
        <v>59</v>
      </c>
      <c r="F71" s="105" t="s">
        <v>145</v>
      </c>
      <c r="G71" s="105" t="s">
        <v>194</v>
      </c>
      <c r="H71" s="105">
        <v>50</v>
      </c>
      <c r="I71" s="105">
        <f t="shared" si="2"/>
        <v>146</v>
      </c>
      <c r="J71" t="str">
        <f t="shared" si="3"/>
        <v>50520-06531</v>
      </c>
      <c r="K71" t="str">
        <f>VLOOKUP(J71,[1]MCR!$B:$C,2,0)</f>
        <v>C0027-SST308</v>
      </c>
    </row>
    <row r="72" spans="1:11" ht="27" customHeight="1">
      <c r="A72" s="106" t="s">
        <v>494</v>
      </c>
      <c r="B72" s="105" t="s">
        <v>105</v>
      </c>
      <c r="C72" s="105" t="s">
        <v>115</v>
      </c>
      <c r="D72" s="105" t="s">
        <v>50</v>
      </c>
      <c r="E72" s="105" t="s">
        <v>59</v>
      </c>
      <c r="F72" s="105" t="s">
        <v>139</v>
      </c>
      <c r="G72" s="105" t="s">
        <v>262</v>
      </c>
      <c r="H72" s="105">
        <v>32</v>
      </c>
      <c r="I72" s="105">
        <f t="shared" si="2"/>
        <v>100</v>
      </c>
      <c r="J72" t="str">
        <f t="shared" si="3"/>
        <v>50519-06531</v>
      </c>
      <c r="K72" t="str">
        <f>VLOOKUP(J72,[1]MCR!$B:$C,2,0)</f>
        <v>C0027-SST309</v>
      </c>
    </row>
    <row r="73" spans="1:11" ht="27" customHeight="1">
      <c r="A73" s="106" t="s">
        <v>494</v>
      </c>
      <c r="B73" s="105" t="s">
        <v>105</v>
      </c>
      <c r="C73" s="105" t="s">
        <v>115</v>
      </c>
      <c r="D73" s="105" t="s">
        <v>50</v>
      </c>
      <c r="E73" s="105" t="s">
        <v>59</v>
      </c>
      <c r="F73" s="105" t="s">
        <v>140</v>
      </c>
      <c r="G73" s="105" t="s">
        <v>263</v>
      </c>
      <c r="H73" s="105">
        <v>107</v>
      </c>
      <c r="I73" s="105">
        <f t="shared" si="2"/>
        <v>288</v>
      </c>
      <c r="J73" t="str">
        <f t="shared" si="3"/>
        <v>50519-06531</v>
      </c>
      <c r="K73" t="str">
        <f>VLOOKUP(J73,[1]MCR!$B:$C,2,0)</f>
        <v>C0027-SST309</v>
      </c>
    </row>
    <row r="74" spans="1:11" ht="27" customHeight="1">
      <c r="A74" s="106" t="s">
        <v>494</v>
      </c>
      <c r="B74" s="105" t="s">
        <v>105</v>
      </c>
      <c r="C74" s="105" t="s">
        <v>115</v>
      </c>
      <c r="D74" s="105" t="s">
        <v>50</v>
      </c>
      <c r="E74" s="105" t="s">
        <v>59</v>
      </c>
      <c r="F74" s="105" t="s">
        <v>141</v>
      </c>
      <c r="G74" s="105" t="s">
        <v>264</v>
      </c>
      <c r="H74" s="105">
        <v>15</v>
      </c>
      <c r="I74" s="105">
        <f t="shared" si="2"/>
        <v>58</v>
      </c>
      <c r="J74" t="str">
        <f t="shared" si="3"/>
        <v>50519-06531</v>
      </c>
      <c r="K74" t="str">
        <f>VLOOKUP(J74,[1]MCR!$B:$C,2,0)</f>
        <v>C0027-SST309</v>
      </c>
    </row>
    <row r="75" spans="1:11" ht="27" customHeight="1">
      <c r="A75" s="106" t="s">
        <v>495</v>
      </c>
      <c r="B75" s="105" t="s">
        <v>104</v>
      </c>
      <c r="C75" s="105" t="s">
        <v>295</v>
      </c>
      <c r="D75" s="105" t="s">
        <v>50</v>
      </c>
      <c r="E75" s="105" t="s">
        <v>59</v>
      </c>
      <c r="F75" s="105" t="s">
        <v>134</v>
      </c>
      <c r="G75" s="105" t="s">
        <v>257</v>
      </c>
      <c r="H75" s="105">
        <v>70</v>
      </c>
      <c r="I75" s="105">
        <f t="shared" si="2"/>
        <v>196</v>
      </c>
      <c r="J75" t="str">
        <f t="shared" si="3"/>
        <v>50521-06531</v>
      </c>
      <c r="K75" t="str">
        <f>VLOOKUP(J75,[1]MCR!$B:$C,2,0)</f>
        <v>C0027-SST310</v>
      </c>
    </row>
    <row r="76" spans="1:11" ht="27" customHeight="1">
      <c r="A76" s="106" t="s">
        <v>495</v>
      </c>
      <c r="B76" s="105" t="s">
        <v>104</v>
      </c>
      <c r="C76" s="105" t="s">
        <v>295</v>
      </c>
      <c r="D76" s="105" t="s">
        <v>50</v>
      </c>
      <c r="E76" s="105" t="s">
        <v>59</v>
      </c>
      <c r="F76" s="105" t="s">
        <v>135</v>
      </c>
      <c r="G76" s="105" t="s">
        <v>258</v>
      </c>
      <c r="H76" s="105">
        <v>111</v>
      </c>
      <c r="I76" s="105">
        <f t="shared" si="2"/>
        <v>300</v>
      </c>
      <c r="J76" t="str">
        <f t="shared" si="3"/>
        <v>50521-06531</v>
      </c>
      <c r="K76" t="str">
        <f>VLOOKUP(J76,[1]MCR!$B:$C,2,0)</f>
        <v>C0027-SST310</v>
      </c>
    </row>
    <row r="77" spans="1:11" ht="27" customHeight="1">
      <c r="A77" s="106" t="s">
        <v>495</v>
      </c>
      <c r="B77" s="105" t="s">
        <v>104</v>
      </c>
      <c r="C77" s="105" t="s">
        <v>295</v>
      </c>
      <c r="D77" s="105" t="s">
        <v>50</v>
      </c>
      <c r="E77" s="105" t="s">
        <v>59</v>
      </c>
      <c r="F77" s="105" t="s">
        <v>136</v>
      </c>
      <c r="G77" s="105" t="s">
        <v>259</v>
      </c>
      <c r="H77" s="105">
        <v>183</v>
      </c>
      <c r="I77" s="105">
        <f t="shared" si="2"/>
        <v>482</v>
      </c>
      <c r="J77" t="str">
        <f t="shared" si="3"/>
        <v>50521-06531</v>
      </c>
      <c r="K77" t="str">
        <f>VLOOKUP(J77,[1]MCR!$B:$C,2,0)</f>
        <v>C0027-SST310</v>
      </c>
    </row>
    <row r="78" spans="1:11" ht="27" customHeight="1">
      <c r="A78" s="106" t="s">
        <v>495</v>
      </c>
      <c r="B78" s="105" t="s">
        <v>104</v>
      </c>
      <c r="C78" s="105" t="s">
        <v>295</v>
      </c>
      <c r="D78" s="105" t="s">
        <v>50</v>
      </c>
      <c r="E78" s="105" t="s">
        <v>59</v>
      </c>
      <c r="F78" s="105" t="s">
        <v>137</v>
      </c>
      <c r="G78" s="105" t="s">
        <v>260</v>
      </c>
      <c r="H78" s="105">
        <v>57</v>
      </c>
      <c r="I78" s="105">
        <f t="shared" si="2"/>
        <v>162</v>
      </c>
      <c r="J78" t="str">
        <f t="shared" si="3"/>
        <v>50521-06531</v>
      </c>
      <c r="K78" t="str">
        <f>VLOOKUP(J78,[1]MCR!$B:$C,2,0)</f>
        <v>C0027-SST310</v>
      </c>
    </row>
    <row r="79" spans="1:11" ht="27" customHeight="1">
      <c r="A79" s="106" t="s">
        <v>495</v>
      </c>
      <c r="B79" s="105" t="s">
        <v>104</v>
      </c>
      <c r="C79" s="105" t="s">
        <v>295</v>
      </c>
      <c r="D79" s="105" t="s">
        <v>50</v>
      </c>
      <c r="E79" s="105" t="s">
        <v>59</v>
      </c>
      <c r="F79" s="105" t="s">
        <v>138</v>
      </c>
      <c r="G79" s="105" t="s">
        <v>261</v>
      </c>
      <c r="H79" s="105">
        <v>48</v>
      </c>
      <c r="I79" s="105">
        <f t="shared" si="2"/>
        <v>142</v>
      </c>
      <c r="J79" t="str">
        <f t="shared" si="3"/>
        <v>50521-06531</v>
      </c>
      <c r="K79" t="str">
        <f>VLOOKUP(J79,[1]MCR!$B:$C,2,0)</f>
        <v>C0027-SST310</v>
      </c>
    </row>
    <row r="80" spans="1:11" ht="27" customHeight="1">
      <c r="A80" s="106" t="s">
        <v>496</v>
      </c>
      <c r="B80" s="105" t="s">
        <v>112</v>
      </c>
      <c r="C80" s="105" t="s">
        <v>121</v>
      </c>
      <c r="D80" s="105" t="s">
        <v>40</v>
      </c>
      <c r="E80" s="105" t="s">
        <v>57</v>
      </c>
      <c r="F80" s="105" t="s">
        <v>182</v>
      </c>
      <c r="G80" s="105" t="s">
        <v>231</v>
      </c>
      <c r="H80" s="105">
        <v>10</v>
      </c>
      <c r="I80" s="105">
        <f t="shared" si="2"/>
        <v>46</v>
      </c>
      <c r="J80" t="str">
        <f t="shared" si="3"/>
        <v>50648-06113</v>
      </c>
      <c r="K80" t="str">
        <f>VLOOKUP(J80,[1]MCR!$B:$C,2,0)</f>
        <v>C0027-CRW137</v>
      </c>
    </row>
    <row r="81" spans="1:11" ht="27" customHeight="1">
      <c r="A81" s="106" t="s">
        <v>496</v>
      </c>
      <c r="B81" s="105" t="s">
        <v>112</v>
      </c>
      <c r="C81" s="105" t="s">
        <v>121</v>
      </c>
      <c r="D81" s="105" t="s">
        <v>40</v>
      </c>
      <c r="E81" s="105" t="s">
        <v>57</v>
      </c>
      <c r="F81" s="105" t="s">
        <v>183</v>
      </c>
      <c r="G81" s="105" t="s">
        <v>232</v>
      </c>
      <c r="H81" s="105">
        <v>42</v>
      </c>
      <c r="I81" s="105">
        <f t="shared" si="2"/>
        <v>126</v>
      </c>
      <c r="J81" t="str">
        <f t="shared" si="3"/>
        <v>50648-06113</v>
      </c>
      <c r="K81" t="str">
        <f>VLOOKUP(J81,[1]MCR!$B:$C,2,0)</f>
        <v>C0027-CRW137</v>
      </c>
    </row>
    <row r="82" spans="1:11" ht="27" customHeight="1">
      <c r="A82" s="106" t="s">
        <v>496</v>
      </c>
      <c r="B82" s="105" t="s">
        <v>112</v>
      </c>
      <c r="C82" s="105" t="s">
        <v>121</v>
      </c>
      <c r="D82" s="105" t="s">
        <v>40</v>
      </c>
      <c r="E82" s="105" t="s">
        <v>57</v>
      </c>
      <c r="F82" s="105" t="s">
        <v>184</v>
      </c>
      <c r="G82" s="105" t="s">
        <v>233</v>
      </c>
      <c r="H82" s="105">
        <v>64</v>
      </c>
      <c r="I82" s="105">
        <f t="shared" si="2"/>
        <v>182</v>
      </c>
      <c r="J82" t="str">
        <f t="shared" si="3"/>
        <v>50648-06113</v>
      </c>
      <c r="K82" t="str">
        <f>VLOOKUP(J82,[1]MCR!$B:$C,2,0)</f>
        <v>C0027-CRW137</v>
      </c>
    </row>
    <row r="83" spans="1:11" ht="27" customHeight="1">
      <c r="A83" s="106" t="s">
        <v>496</v>
      </c>
      <c r="B83" s="105" t="s">
        <v>112</v>
      </c>
      <c r="C83" s="105" t="s">
        <v>121</v>
      </c>
      <c r="D83" s="105" t="s">
        <v>40</v>
      </c>
      <c r="E83" s="105" t="s">
        <v>57</v>
      </c>
      <c r="F83" s="105" t="s">
        <v>185</v>
      </c>
      <c r="G83" s="105" t="s">
        <v>234</v>
      </c>
      <c r="H83" s="105">
        <v>15</v>
      </c>
      <c r="I83" s="105">
        <f t="shared" si="2"/>
        <v>58</v>
      </c>
      <c r="J83" t="str">
        <f t="shared" si="3"/>
        <v>50648-06113</v>
      </c>
      <c r="K83" t="str">
        <f>VLOOKUP(J83,[1]MCR!$B:$C,2,0)</f>
        <v>C0027-CRW137</v>
      </c>
    </row>
    <row r="84" spans="1:11" ht="27" customHeight="1">
      <c r="A84" s="106" t="s">
        <v>497</v>
      </c>
      <c r="B84" s="105" t="s">
        <v>109</v>
      </c>
      <c r="C84" s="105" t="s">
        <v>118</v>
      </c>
      <c r="D84" s="105" t="s">
        <v>69</v>
      </c>
      <c r="E84" s="105" t="s">
        <v>77</v>
      </c>
      <c r="F84" s="105" t="s">
        <v>159</v>
      </c>
      <c r="G84" s="105" t="s">
        <v>208</v>
      </c>
      <c r="H84" s="105">
        <v>16</v>
      </c>
      <c r="I84" s="105">
        <f t="shared" si="2"/>
        <v>60</v>
      </c>
      <c r="J84" t="str">
        <f t="shared" si="3"/>
        <v>50645-02077</v>
      </c>
      <c r="K84" t="str">
        <f>VLOOKUP(J84,[1]MCR!$B:$C,2,0)</f>
        <v>C0027-SST311</v>
      </c>
    </row>
    <row r="85" spans="1:11" ht="27" customHeight="1">
      <c r="A85" s="106" t="s">
        <v>497</v>
      </c>
      <c r="B85" s="105" t="s">
        <v>109</v>
      </c>
      <c r="C85" s="105" t="s">
        <v>118</v>
      </c>
      <c r="D85" s="105" t="s">
        <v>69</v>
      </c>
      <c r="E85" s="105" t="s">
        <v>77</v>
      </c>
      <c r="F85" s="105" t="s">
        <v>160</v>
      </c>
      <c r="G85" s="105" t="s">
        <v>209</v>
      </c>
      <c r="H85" s="105">
        <v>45</v>
      </c>
      <c r="I85" s="105">
        <f t="shared" si="2"/>
        <v>134</v>
      </c>
      <c r="J85" t="str">
        <f t="shared" si="3"/>
        <v>50645-02077</v>
      </c>
      <c r="K85" t="str">
        <f>VLOOKUP(J85,[1]MCR!$B:$C,2,0)</f>
        <v>C0027-SST311</v>
      </c>
    </row>
    <row r="86" spans="1:11" ht="27" customHeight="1">
      <c r="A86" s="106" t="s">
        <v>497</v>
      </c>
      <c r="B86" s="105" t="s">
        <v>109</v>
      </c>
      <c r="C86" s="105" t="s">
        <v>118</v>
      </c>
      <c r="D86" s="105" t="s">
        <v>69</v>
      </c>
      <c r="E86" s="105" t="s">
        <v>77</v>
      </c>
      <c r="F86" s="105" t="s">
        <v>161</v>
      </c>
      <c r="G86" s="105" t="s">
        <v>210</v>
      </c>
      <c r="H86" s="105">
        <v>70</v>
      </c>
      <c r="I86" s="105">
        <f t="shared" si="2"/>
        <v>196</v>
      </c>
      <c r="J86" t="str">
        <f t="shared" si="3"/>
        <v>50645-02077</v>
      </c>
      <c r="K86" t="str">
        <f>VLOOKUP(J86,[1]MCR!$B:$C,2,0)</f>
        <v>C0027-SST311</v>
      </c>
    </row>
    <row r="87" spans="1:11" ht="27" customHeight="1">
      <c r="A87" s="106" t="s">
        <v>497</v>
      </c>
      <c r="B87" s="105" t="s">
        <v>109</v>
      </c>
      <c r="C87" s="105" t="s">
        <v>118</v>
      </c>
      <c r="D87" s="105" t="s">
        <v>69</v>
      </c>
      <c r="E87" s="105" t="s">
        <v>77</v>
      </c>
      <c r="F87" s="105" t="s">
        <v>162</v>
      </c>
      <c r="G87" s="105" t="s">
        <v>211</v>
      </c>
      <c r="H87" s="105">
        <v>15</v>
      </c>
      <c r="I87" s="105">
        <f t="shared" si="2"/>
        <v>58</v>
      </c>
      <c r="J87" t="str">
        <f t="shared" si="3"/>
        <v>50645-02077</v>
      </c>
      <c r="K87" t="str">
        <f>VLOOKUP(J87,[1]MCR!$B:$C,2,0)</f>
        <v>C0027-SST311</v>
      </c>
    </row>
    <row r="88" spans="1:11" ht="27" customHeight="1">
      <c r="A88" s="106" t="s">
        <v>497</v>
      </c>
      <c r="B88" s="105" t="s">
        <v>109</v>
      </c>
      <c r="C88" s="105" t="s">
        <v>118</v>
      </c>
      <c r="D88" s="105" t="s">
        <v>69</v>
      </c>
      <c r="E88" s="105" t="s">
        <v>77</v>
      </c>
      <c r="F88" s="105" t="s">
        <v>163</v>
      </c>
      <c r="G88" s="105" t="s">
        <v>212</v>
      </c>
      <c r="H88" s="105">
        <v>1</v>
      </c>
      <c r="I88" s="105">
        <f t="shared" si="2"/>
        <v>22</v>
      </c>
      <c r="J88" t="str">
        <f t="shared" si="3"/>
        <v>50645-02077</v>
      </c>
      <c r="K88" t="str">
        <f>VLOOKUP(J88,[1]MCR!$B:$C,2,0)</f>
        <v>C0027-SST311</v>
      </c>
    </row>
    <row r="89" spans="1:11" ht="27" customHeight="1">
      <c r="A89" s="106" t="s">
        <v>497</v>
      </c>
      <c r="B89" s="105" t="s">
        <v>109</v>
      </c>
      <c r="C89" s="105" t="s">
        <v>118</v>
      </c>
      <c r="D89" s="105" t="s">
        <v>123</v>
      </c>
      <c r="E89" s="105" t="s">
        <v>124</v>
      </c>
      <c r="F89" s="105" t="s">
        <v>164</v>
      </c>
      <c r="G89" s="105" t="s">
        <v>213</v>
      </c>
      <c r="H89" s="105">
        <v>16</v>
      </c>
      <c r="I89" s="105">
        <f t="shared" si="2"/>
        <v>60</v>
      </c>
      <c r="J89" t="str">
        <f t="shared" si="3"/>
        <v>50645-04394</v>
      </c>
      <c r="K89" t="str">
        <f>VLOOKUP(J89,[1]MCR!$B:$C,2,0)</f>
        <v>C0027-SST311</v>
      </c>
    </row>
    <row r="90" spans="1:11" ht="27" customHeight="1">
      <c r="A90" s="106" t="s">
        <v>497</v>
      </c>
      <c r="B90" s="105" t="s">
        <v>109</v>
      </c>
      <c r="C90" s="105" t="s">
        <v>118</v>
      </c>
      <c r="D90" s="105" t="s">
        <v>123</v>
      </c>
      <c r="E90" s="105" t="s">
        <v>124</v>
      </c>
      <c r="F90" s="105" t="s">
        <v>165</v>
      </c>
      <c r="G90" s="105" t="s">
        <v>214</v>
      </c>
      <c r="H90" s="105">
        <v>44</v>
      </c>
      <c r="I90" s="105">
        <f t="shared" si="2"/>
        <v>132</v>
      </c>
      <c r="J90" t="str">
        <f t="shared" si="3"/>
        <v>50645-04394</v>
      </c>
      <c r="K90" t="str">
        <f>VLOOKUP(J90,[1]MCR!$B:$C,2,0)</f>
        <v>C0027-SST311</v>
      </c>
    </row>
    <row r="91" spans="1:11" ht="27" customHeight="1">
      <c r="A91" s="106" t="s">
        <v>497</v>
      </c>
      <c r="B91" s="105" t="s">
        <v>109</v>
      </c>
      <c r="C91" s="105" t="s">
        <v>118</v>
      </c>
      <c r="D91" s="105" t="s">
        <v>123</v>
      </c>
      <c r="E91" s="105" t="s">
        <v>124</v>
      </c>
      <c r="F91" s="105" t="s">
        <v>166</v>
      </c>
      <c r="G91" s="105" t="s">
        <v>215</v>
      </c>
      <c r="H91" s="105">
        <v>76</v>
      </c>
      <c r="I91" s="105">
        <f t="shared" si="2"/>
        <v>212</v>
      </c>
      <c r="J91" t="str">
        <f t="shared" si="3"/>
        <v>50645-04394</v>
      </c>
      <c r="K91" t="str">
        <f>VLOOKUP(J91,[1]MCR!$B:$C,2,0)</f>
        <v>C0027-SST311</v>
      </c>
    </row>
    <row r="92" spans="1:11" ht="27" customHeight="1">
      <c r="A92" s="106" t="s">
        <v>497</v>
      </c>
      <c r="B92" s="105" t="s">
        <v>109</v>
      </c>
      <c r="C92" s="105" t="s">
        <v>118</v>
      </c>
      <c r="D92" s="105" t="s">
        <v>123</v>
      </c>
      <c r="E92" s="105" t="s">
        <v>124</v>
      </c>
      <c r="F92" s="105" t="s">
        <v>167</v>
      </c>
      <c r="G92" s="105" t="s">
        <v>216</v>
      </c>
      <c r="H92" s="105">
        <v>16</v>
      </c>
      <c r="I92" s="105">
        <f t="shared" si="2"/>
        <v>60</v>
      </c>
      <c r="J92" t="str">
        <f t="shared" si="3"/>
        <v>50645-04394</v>
      </c>
      <c r="K92" t="str">
        <f>VLOOKUP(J92,[1]MCR!$B:$C,2,0)</f>
        <v>C0027-SST311</v>
      </c>
    </row>
    <row r="93" spans="1:11" ht="27" customHeight="1">
      <c r="A93" s="106" t="s">
        <v>497</v>
      </c>
      <c r="B93" s="105" t="s">
        <v>109</v>
      </c>
      <c r="C93" s="105" t="s">
        <v>118</v>
      </c>
      <c r="D93" s="105" t="s">
        <v>123</v>
      </c>
      <c r="E93" s="105" t="s">
        <v>124</v>
      </c>
      <c r="F93" s="105" t="s">
        <v>168</v>
      </c>
      <c r="G93" s="105" t="s">
        <v>217</v>
      </c>
      <c r="H93" s="105">
        <v>5</v>
      </c>
      <c r="I93" s="105">
        <f t="shared" si="2"/>
        <v>32</v>
      </c>
      <c r="J93" t="str">
        <f t="shared" si="3"/>
        <v>50645-04394</v>
      </c>
      <c r="K93" t="str">
        <f>VLOOKUP(J93,[1]MCR!$B:$C,2,0)</f>
        <v>C0027-SST311</v>
      </c>
    </row>
    <row r="94" spans="1:11" ht="27" customHeight="1">
      <c r="A94" s="106" t="s">
        <v>498</v>
      </c>
      <c r="B94" s="105" t="s">
        <v>54</v>
      </c>
      <c r="C94" s="105" t="s">
        <v>72</v>
      </c>
      <c r="D94" s="105" t="s">
        <v>306</v>
      </c>
      <c r="E94" s="105" t="s">
        <v>315</v>
      </c>
      <c r="F94" s="105" t="s">
        <v>351</v>
      </c>
      <c r="G94" s="105" t="s">
        <v>431</v>
      </c>
      <c r="H94" s="105">
        <v>113</v>
      </c>
      <c r="I94" s="105">
        <f t="shared" si="2"/>
        <v>306</v>
      </c>
      <c r="J94" t="str">
        <f t="shared" si="3"/>
        <v>50297-06578</v>
      </c>
      <c r="K94" t="str">
        <f>VLOOKUP(J94,[1]MCR!$B:$C,2,0)</f>
        <v>C0027-CRW138</v>
      </c>
    </row>
    <row r="95" spans="1:11" ht="27" customHeight="1">
      <c r="A95" s="106" t="s">
        <v>498</v>
      </c>
      <c r="B95" s="105" t="s">
        <v>54</v>
      </c>
      <c r="C95" s="105" t="s">
        <v>72</v>
      </c>
      <c r="D95" s="105" t="s">
        <v>306</v>
      </c>
      <c r="E95" s="105" t="s">
        <v>315</v>
      </c>
      <c r="F95" s="105" t="s">
        <v>352</v>
      </c>
      <c r="G95" s="105" t="s">
        <v>432</v>
      </c>
      <c r="H95" s="105">
        <v>73</v>
      </c>
      <c r="I95" s="105">
        <f t="shared" si="2"/>
        <v>204</v>
      </c>
      <c r="J95" t="str">
        <f t="shared" si="3"/>
        <v>50297-06578</v>
      </c>
      <c r="K95" t="str">
        <f>VLOOKUP(J95,[1]MCR!$B:$C,2,0)</f>
        <v>C0027-CRW138</v>
      </c>
    </row>
    <row r="96" spans="1:11" ht="27" customHeight="1">
      <c r="A96" s="106" t="s">
        <v>498</v>
      </c>
      <c r="B96" s="105" t="s">
        <v>54</v>
      </c>
      <c r="C96" s="105" t="s">
        <v>72</v>
      </c>
      <c r="D96" s="105" t="s">
        <v>306</v>
      </c>
      <c r="E96" s="105" t="s">
        <v>315</v>
      </c>
      <c r="F96" s="105" t="s">
        <v>353</v>
      </c>
      <c r="G96" s="105" t="s">
        <v>433</v>
      </c>
      <c r="H96" s="105">
        <v>46</v>
      </c>
      <c r="I96" s="105">
        <f t="shared" si="2"/>
        <v>136</v>
      </c>
      <c r="J96" t="str">
        <f t="shared" si="3"/>
        <v>50297-06578</v>
      </c>
      <c r="K96" t="str">
        <f>VLOOKUP(J96,[1]MCR!$B:$C,2,0)</f>
        <v>C0027-CRW138</v>
      </c>
    </row>
    <row r="97" spans="1:11" ht="27" customHeight="1">
      <c r="A97" s="106" t="s">
        <v>498</v>
      </c>
      <c r="B97" s="105" t="s">
        <v>54</v>
      </c>
      <c r="C97" s="105" t="s">
        <v>72</v>
      </c>
      <c r="D97" s="105" t="s">
        <v>306</v>
      </c>
      <c r="E97" s="105" t="s">
        <v>315</v>
      </c>
      <c r="F97" s="105" t="s">
        <v>354</v>
      </c>
      <c r="G97" s="105" t="s">
        <v>434</v>
      </c>
      <c r="H97" s="105">
        <v>42</v>
      </c>
      <c r="I97" s="105">
        <f t="shared" si="2"/>
        <v>126</v>
      </c>
      <c r="J97" t="str">
        <f t="shared" si="3"/>
        <v>50297-06578</v>
      </c>
      <c r="K97" t="str">
        <f>VLOOKUP(J97,[1]MCR!$B:$C,2,0)</f>
        <v>C0027-CRW138</v>
      </c>
    </row>
    <row r="98" spans="1:11" ht="27" customHeight="1">
      <c r="A98" s="106" t="s">
        <v>498</v>
      </c>
      <c r="B98" s="105" t="s">
        <v>54</v>
      </c>
      <c r="C98" s="105" t="s">
        <v>72</v>
      </c>
      <c r="D98" s="105" t="s">
        <v>306</v>
      </c>
      <c r="E98" s="105" t="s">
        <v>315</v>
      </c>
      <c r="F98" s="105" t="s">
        <v>355</v>
      </c>
      <c r="G98" s="105" t="s">
        <v>435</v>
      </c>
      <c r="H98" s="105">
        <v>35</v>
      </c>
      <c r="I98" s="105">
        <f t="shared" si="2"/>
        <v>108</v>
      </c>
      <c r="J98" t="str">
        <f t="shared" si="3"/>
        <v>50297-06578</v>
      </c>
      <c r="K98" t="str">
        <f>VLOOKUP(J98,[1]MCR!$B:$C,2,0)</f>
        <v>C0027-CRW138</v>
      </c>
    </row>
    <row r="99" spans="1:11" ht="27" customHeight="1">
      <c r="A99" s="106" t="s">
        <v>499</v>
      </c>
      <c r="B99" s="105" t="s">
        <v>48</v>
      </c>
      <c r="C99" s="105" t="s">
        <v>73</v>
      </c>
      <c r="D99" s="105" t="s">
        <v>307</v>
      </c>
      <c r="E99" s="105" t="s">
        <v>316</v>
      </c>
      <c r="F99" s="105" t="s">
        <v>356</v>
      </c>
      <c r="G99" s="105" t="s">
        <v>436</v>
      </c>
      <c r="H99" s="105">
        <v>71</v>
      </c>
      <c r="I99" s="105">
        <f t="shared" si="2"/>
        <v>198</v>
      </c>
      <c r="J99" t="str">
        <f t="shared" si="3"/>
        <v>50310-07041</v>
      </c>
      <c r="K99" t="str">
        <f>VLOOKUP(J99,[1]MCR!$B:$C,2,0)</f>
        <v>C0027-HOD135</v>
      </c>
    </row>
    <row r="100" spans="1:11" ht="27" customHeight="1">
      <c r="A100" s="106" t="s">
        <v>499</v>
      </c>
      <c r="B100" s="105" t="s">
        <v>48</v>
      </c>
      <c r="C100" s="105" t="s">
        <v>73</v>
      </c>
      <c r="D100" s="105" t="s">
        <v>307</v>
      </c>
      <c r="E100" s="105" t="s">
        <v>316</v>
      </c>
      <c r="F100" s="105" t="s">
        <v>357</v>
      </c>
      <c r="G100" s="105" t="s">
        <v>437</v>
      </c>
      <c r="H100" s="105">
        <v>36</v>
      </c>
      <c r="I100" s="105">
        <f t="shared" si="2"/>
        <v>110</v>
      </c>
      <c r="J100" t="str">
        <f t="shared" si="3"/>
        <v>50310-07041</v>
      </c>
      <c r="K100" t="str">
        <f>VLOOKUP(J100,[1]MCR!$B:$C,2,0)</f>
        <v>C0027-HOD135</v>
      </c>
    </row>
    <row r="101" spans="1:11" ht="27" customHeight="1">
      <c r="A101" s="106" t="s">
        <v>499</v>
      </c>
      <c r="B101" s="105" t="s">
        <v>48</v>
      </c>
      <c r="C101" s="105" t="s">
        <v>73</v>
      </c>
      <c r="D101" s="105" t="s">
        <v>307</v>
      </c>
      <c r="E101" s="105" t="s">
        <v>316</v>
      </c>
      <c r="F101" s="105" t="s">
        <v>358</v>
      </c>
      <c r="G101" s="105" t="s">
        <v>438</v>
      </c>
      <c r="H101" s="105">
        <v>35</v>
      </c>
      <c r="I101" s="105">
        <f t="shared" si="2"/>
        <v>108</v>
      </c>
      <c r="J101" t="str">
        <f t="shared" si="3"/>
        <v>50310-07041</v>
      </c>
      <c r="K101" t="str">
        <f>VLOOKUP(J101,[1]MCR!$B:$C,2,0)</f>
        <v>C0027-HOD135</v>
      </c>
    </row>
    <row r="102" spans="1:11" ht="27" customHeight="1">
      <c r="A102" s="106" t="s">
        <v>499</v>
      </c>
      <c r="B102" s="105" t="s">
        <v>48</v>
      </c>
      <c r="C102" s="105" t="s">
        <v>73</v>
      </c>
      <c r="D102" s="105" t="s">
        <v>307</v>
      </c>
      <c r="E102" s="105" t="s">
        <v>316</v>
      </c>
      <c r="F102" s="105" t="s">
        <v>359</v>
      </c>
      <c r="G102" s="105" t="s">
        <v>439</v>
      </c>
      <c r="H102" s="105">
        <v>32</v>
      </c>
      <c r="I102" s="105">
        <f t="shared" si="2"/>
        <v>100</v>
      </c>
      <c r="J102" t="str">
        <f t="shared" si="3"/>
        <v>50310-07041</v>
      </c>
      <c r="K102" t="str">
        <f>VLOOKUP(J102,[1]MCR!$B:$C,2,0)</f>
        <v>C0027-HOD135</v>
      </c>
    </row>
    <row r="103" spans="1:11" ht="27" customHeight="1">
      <c r="A103" s="106" t="s">
        <v>499</v>
      </c>
      <c r="B103" s="105" t="s">
        <v>48</v>
      </c>
      <c r="C103" s="105" t="s">
        <v>73</v>
      </c>
      <c r="D103" s="105" t="s">
        <v>307</v>
      </c>
      <c r="E103" s="105" t="s">
        <v>316</v>
      </c>
      <c r="F103" s="105" t="s">
        <v>360</v>
      </c>
      <c r="G103" s="105" t="s">
        <v>440</v>
      </c>
      <c r="H103" s="105">
        <v>28</v>
      </c>
      <c r="I103" s="105">
        <f t="shared" si="2"/>
        <v>92</v>
      </c>
      <c r="J103" t="str">
        <f t="shared" si="3"/>
        <v>50310-07041</v>
      </c>
      <c r="K103" t="str">
        <f>VLOOKUP(J103,[1]MCR!$B:$C,2,0)</f>
        <v>C0027-HOD135</v>
      </c>
    </row>
    <row r="104" spans="1:11" ht="27" customHeight="1">
      <c r="A104" s="106" t="s">
        <v>500</v>
      </c>
      <c r="B104" s="105" t="s">
        <v>282</v>
      </c>
      <c r="C104" s="105" t="s">
        <v>296</v>
      </c>
      <c r="D104" s="105" t="s">
        <v>308</v>
      </c>
      <c r="E104" s="105" t="s">
        <v>317</v>
      </c>
      <c r="F104" s="105" t="s">
        <v>361</v>
      </c>
      <c r="G104" s="105" t="s">
        <v>441</v>
      </c>
      <c r="H104" s="105">
        <v>74</v>
      </c>
      <c r="I104" s="105">
        <f t="shared" si="2"/>
        <v>206</v>
      </c>
      <c r="J104" t="str">
        <f t="shared" si="3"/>
        <v>50623-06726</v>
      </c>
      <c r="K104" t="str">
        <f>VLOOKUP(J104,[1]MCR!$B:$C,2,0)</f>
        <v>C0027-CRW139</v>
      </c>
    </row>
    <row r="105" spans="1:11" ht="27" customHeight="1">
      <c r="A105" s="106" t="s">
        <v>500</v>
      </c>
      <c r="B105" s="105" t="s">
        <v>282</v>
      </c>
      <c r="C105" s="105" t="s">
        <v>296</v>
      </c>
      <c r="D105" s="105" t="s">
        <v>308</v>
      </c>
      <c r="E105" s="105" t="s">
        <v>317</v>
      </c>
      <c r="F105" s="105" t="s">
        <v>362</v>
      </c>
      <c r="G105" s="105" t="s">
        <v>442</v>
      </c>
      <c r="H105" s="105">
        <v>61</v>
      </c>
      <c r="I105" s="105">
        <f t="shared" si="2"/>
        <v>174</v>
      </c>
      <c r="J105" t="str">
        <f t="shared" si="3"/>
        <v>50623-06726</v>
      </c>
      <c r="K105" t="str">
        <f>VLOOKUP(J105,[1]MCR!$B:$C,2,0)</f>
        <v>C0027-CRW139</v>
      </c>
    </row>
    <row r="106" spans="1:11" ht="27" customHeight="1">
      <c r="A106" s="106" t="s">
        <v>500</v>
      </c>
      <c r="B106" s="105" t="s">
        <v>282</v>
      </c>
      <c r="C106" s="105" t="s">
        <v>296</v>
      </c>
      <c r="D106" s="105" t="s">
        <v>308</v>
      </c>
      <c r="E106" s="105" t="s">
        <v>317</v>
      </c>
      <c r="F106" s="105" t="s">
        <v>363</v>
      </c>
      <c r="G106" s="105" t="s">
        <v>443</v>
      </c>
      <c r="H106" s="105">
        <v>72</v>
      </c>
      <c r="I106" s="105">
        <f t="shared" si="2"/>
        <v>200</v>
      </c>
      <c r="J106" t="str">
        <f t="shared" si="3"/>
        <v>50623-06726</v>
      </c>
      <c r="K106" t="str">
        <f>VLOOKUP(J106,[1]MCR!$B:$C,2,0)</f>
        <v>C0027-CRW139</v>
      </c>
    </row>
    <row r="107" spans="1:11" ht="27" customHeight="1">
      <c r="A107" s="106" t="s">
        <v>500</v>
      </c>
      <c r="B107" s="105" t="s">
        <v>282</v>
      </c>
      <c r="C107" s="105" t="s">
        <v>296</v>
      </c>
      <c r="D107" s="105" t="s">
        <v>308</v>
      </c>
      <c r="E107" s="105" t="s">
        <v>317</v>
      </c>
      <c r="F107" s="105" t="s">
        <v>364</v>
      </c>
      <c r="G107" s="105" t="s">
        <v>444</v>
      </c>
      <c r="H107" s="105">
        <v>62</v>
      </c>
      <c r="I107" s="105">
        <f t="shared" si="2"/>
        <v>176</v>
      </c>
      <c r="J107" t="str">
        <f t="shared" si="3"/>
        <v>50623-06726</v>
      </c>
      <c r="K107" t="str">
        <f>VLOOKUP(J107,[1]MCR!$B:$C,2,0)</f>
        <v>C0027-CRW139</v>
      </c>
    </row>
    <row r="108" spans="1:11" ht="27" customHeight="1">
      <c r="A108" s="106" t="s">
        <v>500</v>
      </c>
      <c r="B108" s="105" t="s">
        <v>282</v>
      </c>
      <c r="C108" s="105" t="s">
        <v>296</v>
      </c>
      <c r="D108" s="105" t="s">
        <v>308</v>
      </c>
      <c r="E108" s="105" t="s">
        <v>317</v>
      </c>
      <c r="F108" s="105" t="s">
        <v>365</v>
      </c>
      <c r="G108" s="105" t="s">
        <v>445</v>
      </c>
      <c r="H108" s="105">
        <v>50</v>
      </c>
      <c r="I108" s="105">
        <f t="shared" si="2"/>
        <v>146</v>
      </c>
      <c r="J108" t="str">
        <f t="shared" si="3"/>
        <v>50623-06726</v>
      </c>
      <c r="K108" t="str">
        <f>VLOOKUP(J108,[1]MCR!$B:$C,2,0)</f>
        <v>C0027-CRW139</v>
      </c>
    </row>
    <row r="109" spans="1:11" ht="27" customHeight="1">
      <c r="A109" s="106" t="s">
        <v>501</v>
      </c>
      <c r="B109" s="105" t="s">
        <v>49</v>
      </c>
      <c r="C109" s="105" t="s">
        <v>74</v>
      </c>
      <c r="D109" s="105" t="s">
        <v>40</v>
      </c>
      <c r="E109" s="105" t="s">
        <v>57</v>
      </c>
      <c r="F109" s="105" t="s">
        <v>81</v>
      </c>
      <c r="G109" s="105" t="s">
        <v>89</v>
      </c>
      <c r="H109" s="105">
        <v>24</v>
      </c>
      <c r="I109" s="105">
        <f t="shared" si="2"/>
        <v>80</v>
      </c>
      <c r="J109" t="str">
        <f t="shared" si="3"/>
        <v>50283-06113</v>
      </c>
      <c r="K109" t="str">
        <f>VLOOKUP(J109,[1]MCR!$B:$C,2,0)</f>
        <v>C0027-SST313</v>
      </c>
    </row>
    <row r="110" spans="1:11" ht="27" customHeight="1">
      <c r="A110" s="106" t="s">
        <v>501</v>
      </c>
      <c r="B110" s="105" t="s">
        <v>49</v>
      </c>
      <c r="C110" s="105" t="s">
        <v>74</v>
      </c>
      <c r="D110" s="105" t="s">
        <v>40</v>
      </c>
      <c r="E110" s="105" t="s">
        <v>57</v>
      </c>
      <c r="F110" s="105" t="s">
        <v>82</v>
      </c>
      <c r="G110" s="105" t="s">
        <v>90</v>
      </c>
      <c r="H110" s="105">
        <v>21</v>
      </c>
      <c r="I110" s="105">
        <f t="shared" si="2"/>
        <v>72</v>
      </c>
      <c r="J110" t="str">
        <f t="shared" si="3"/>
        <v>50283-06113</v>
      </c>
      <c r="K110" t="str">
        <f>VLOOKUP(J110,[1]MCR!$B:$C,2,0)</f>
        <v>C0027-SST313</v>
      </c>
    </row>
    <row r="111" spans="1:11" ht="27" customHeight="1">
      <c r="A111" s="106" t="s">
        <v>501</v>
      </c>
      <c r="B111" s="105" t="s">
        <v>49</v>
      </c>
      <c r="C111" s="105" t="s">
        <v>74</v>
      </c>
      <c r="D111" s="105" t="s">
        <v>40</v>
      </c>
      <c r="E111" s="105" t="s">
        <v>57</v>
      </c>
      <c r="F111" s="105" t="s">
        <v>83</v>
      </c>
      <c r="G111" s="105" t="s">
        <v>91</v>
      </c>
      <c r="H111" s="105">
        <v>9</v>
      </c>
      <c r="I111" s="105">
        <f t="shared" si="2"/>
        <v>44</v>
      </c>
      <c r="J111" t="str">
        <f t="shared" si="3"/>
        <v>50283-06113</v>
      </c>
      <c r="K111" t="str">
        <f>VLOOKUP(J111,[1]MCR!$B:$C,2,0)</f>
        <v>C0027-SST313</v>
      </c>
    </row>
    <row r="112" spans="1:11" ht="27" customHeight="1">
      <c r="A112" s="106" t="s">
        <v>501</v>
      </c>
      <c r="B112" s="105" t="s">
        <v>49</v>
      </c>
      <c r="C112" s="105" t="s">
        <v>74</v>
      </c>
      <c r="D112" s="105" t="s">
        <v>40</v>
      </c>
      <c r="E112" s="105" t="s">
        <v>57</v>
      </c>
      <c r="F112" s="105" t="s">
        <v>84</v>
      </c>
      <c r="G112" s="105" t="s">
        <v>92</v>
      </c>
      <c r="H112" s="105">
        <v>36</v>
      </c>
      <c r="I112" s="105">
        <f t="shared" si="2"/>
        <v>110</v>
      </c>
      <c r="J112" t="str">
        <f t="shared" si="3"/>
        <v>50283-06113</v>
      </c>
      <c r="K112" t="str">
        <f>VLOOKUP(J112,[1]MCR!$B:$C,2,0)</f>
        <v>C0027-SST313</v>
      </c>
    </row>
    <row r="113" spans="1:11" ht="27" customHeight="1">
      <c r="A113" s="106" t="s">
        <v>501</v>
      </c>
      <c r="B113" s="105" t="s">
        <v>49</v>
      </c>
      <c r="C113" s="105" t="s">
        <v>74</v>
      </c>
      <c r="D113" s="105" t="s">
        <v>46</v>
      </c>
      <c r="E113" s="105" t="s">
        <v>56</v>
      </c>
      <c r="F113" s="105" t="s">
        <v>78</v>
      </c>
      <c r="G113" s="105" t="s">
        <v>88</v>
      </c>
      <c r="H113" s="105">
        <v>15</v>
      </c>
      <c r="I113" s="105">
        <f t="shared" si="2"/>
        <v>58</v>
      </c>
      <c r="J113" t="str">
        <f t="shared" si="3"/>
        <v>50283-00001</v>
      </c>
      <c r="K113" t="str">
        <f>VLOOKUP(J113,[1]MCR!$B:$C,2,0)</f>
        <v>C0027-SST313</v>
      </c>
    </row>
    <row r="114" spans="1:11" ht="27" customHeight="1">
      <c r="A114" s="106" t="s">
        <v>501</v>
      </c>
      <c r="B114" s="105" t="s">
        <v>49</v>
      </c>
      <c r="C114" s="105" t="s">
        <v>74</v>
      </c>
      <c r="D114" s="105" t="s">
        <v>46</v>
      </c>
      <c r="E114" s="105" t="s">
        <v>56</v>
      </c>
      <c r="F114" s="105" t="s">
        <v>79</v>
      </c>
      <c r="G114" s="105" t="s">
        <v>241</v>
      </c>
      <c r="H114" s="105">
        <v>9</v>
      </c>
      <c r="I114" s="105">
        <f t="shared" si="2"/>
        <v>44</v>
      </c>
      <c r="J114" t="str">
        <f t="shared" si="3"/>
        <v>50283-00001</v>
      </c>
      <c r="K114" t="str">
        <f>VLOOKUP(J114,[1]MCR!$B:$C,2,0)</f>
        <v>C0027-SST313</v>
      </c>
    </row>
    <row r="115" spans="1:11" ht="27" customHeight="1">
      <c r="A115" s="106" t="s">
        <v>501</v>
      </c>
      <c r="B115" s="105" t="s">
        <v>49</v>
      </c>
      <c r="C115" s="105" t="s">
        <v>74</v>
      </c>
      <c r="D115" s="105" t="s">
        <v>46</v>
      </c>
      <c r="E115" s="105" t="s">
        <v>56</v>
      </c>
      <c r="F115" s="105" t="s">
        <v>80</v>
      </c>
      <c r="G115" s="105" t="s">
        <v>242</v>
      </c>
      <c r="H115" s="105">
        <v>43</v>
      </c>
      <c r="I115" s="105">
        <f t="shared" si="2"/>
        <v>130</v>
      </c>
      <c r="J115" t="str">
        <f t="shared" si="3"/>
        <v>50283-00001</v>
      </c>
      <c r="K115" t="str">
        <f>VLOOKUP(J115,[1]MCR!$B:$C,2,0)</f>
        <v>C0027-SST313</v>
      </c>
    </row>
    <row r="116" spans="1:11" ht="27" customHeight="1">
      <c r="A116" s="106" t="s">
        <v>502</v>
      </c>
      <c r="B116" s="105" t="s">
        <v>283</v>
      </c>
      <c r="C116" s="105" t="s">
        <v>297</v>
      </c>
      <c r="D116" s="105" t="s">
        <v>46</v>
      </c>
      <c r="E116" s="105" t="s">
        <v>56</v>
      </c>
      <c r="F116" s="105" t="s">
        <v>366</v>
      </c>
      <c r="G116" s="105" t="s">
        <v>446</v>
      </c>
      <c r="H116" s="105">
        <v>69</v>
      </c>
      <c r="I116" s="105">
        <f t="shared" si="2"/>
        <v>194</v>
      </c>
      <c r="J116" t="str">
        <f t="shared" si="3"/>
        <v>50682-00001</v>
      </c>
      <c r="K116" t="str">
        <f>VLOOKUP(J116,[1]MCR!$B:$C,2,0)</f>
        <v>C0027-SST315</v>
      </c>
    </row>
    <row r="117" spans="1:11" ht="27" customHeight="1">
      <c r="A117" s="106" t="s">
        <v>502</v>
      </c>
      <c r="B117" s="105" t="s">
        <v>283</v>
      </c>
      <c r="C117" s="105" t="s">
        <v>297</v>
      </c>
      <c r="D117" s="105" t="s">
        <v>46</v>
      </c>
      <c r="E117" s="105" t="s">
        <v>56</v>
      </c>
      <c r="F117" s="105" t="s">
        <v>367</v>
      </c>
      <c r="G117" s="105" t="s">
        <v>447</v>
      </c>
      <c r="H117" s="105">
        <v>51</v>
      </c>
      <c r="I117" s="105">
        <f t="shared" si="2"/>
        <v>148</v>
      </c>
      <c r="J117" t="str">
        <f t="shared" si="3"/>
        <v>50682-00001</v>
      </c>
      <c r="K117" t="str">
        <f>VLOOKUP(J117,[1]MCR!$B:$C,2,0)</f>
        <v>C0027-SST315</v>
      </c>
    </row>
    <row r="118" spans="1:11" ht="27" customHeight="1">
      <c r="A118" s="106" t="s">
        <v>502</v>
      </c>
      <c r="B118" s="105" t="s">
        <v>283</v>
      </c>
      <c r="C118" s="105" t="s">
        <v>297</v>
      </c>
      <c r="D118" s="105" t="s">
        <v>46</v>
      </c>
      <c r="E118" s="105" t="s">
        <v>56</v>
      </c>
      <c r="F118" s="105" t="s">
        <v>368</v>
      </c>
      <c r="G118" s="105" t="s">
        <v>448</v>
      </c>
      <c r="H118" s="105">
        <v>47</v>
      </c>
      <c r="I118" s="105">
        <f t="shared" si="2"/>
        <v>138</v>
      </c>
      <c r="J118" t="str">
        <f t="shared" si="3"/>
        <v>50682-00001</v>
      </c>
      <c r="K118" t="str">
        <f>VLOOKUP(J118,[1]MCR!$B:$C,2,0)</f>
        <v>C0027-SST315</v>
      </c>
    </row>
    <row r="119" spans="1:11" ht="27" customHeight="1">
      <c r="A119" s="106" t="s">
        <v>502</v>
      </c>
      <c r="B119" s="105" t="s">
        <v>283</v>
      </c>
      <c r="C119" s="105" t="s">
        <v>297</v>
      </c>
      <c r="D119" s="105" t="s">
        <v>46</v>
      </c>
      <c r="E119" s="105" t="s">
        <v>56</v>
      </c>
      <c r="F119" s="105" t="s">
        <v>369</v>
      </c>
      <c r="G119" s="105" t="s">
        <v>449</v>
      </c>
      <c r="H119" s="105">
        <v>42</v>
      </c>
      <c r="I119" s="105">
        <f t="shared" si="2"/>
        <v>126</v>
      </c>
      <c r="J119" t="str">
        <f t="shared" si="3"/>
        <v>50682-00001</v>
      </c>
      <c r="K119" t="str">
        <f>VLOOKUP(J119,[1]MCR!$B:$C,2,0)</f>
        <v>C0027-SST315</v>
      </c>
    </row>
    <row r="120" spans="1:11" ht="27" customHeight="1">
      <c r="A120" s="106" t="s">
        <v>502</v>
      </c>
      <c r="B120" s="105" t="s">
        <v>283</v>
      </c>
      <c r="C120" s="105" t="s">
        <v>297</v>
      </c>
      <c r="D120" s="105" t="s">
        <v>46</v>
      </c>
      <c r="E120" s="105" t="s">
        <v>56</v>
      </c>
      <c r="F120" s="105" t="s">
        <v>370</v>
      </c>
      <c r="G120" s="105" t="s">
        <v>450</v>
      </c>
      <c r="H120" s="105">
        <v>33</v>
      </c>
      <c r="I120" s="105">
        <f t="shared" si="2"/>
        <v>104</v>
      </c>
      <c r="J120" t="str">
        <f t="shared" si="3"/>
        <v>50682-00001</v>
      </c>
      <c r="K120" t="str">
        <f>VLOOKUP(J120,[1]MCR!$B:$C,2,0)</f>
        <v>C0027-SST315</v>
      </c>
    </row>
    <row r="121" spans="1:11" ht="27" customHeight="1">
      <c r="A121" s="106" t="s">
        <v>503</v>
      </c>
      <c r="B121" s="105" t="s">
        <v>284</v>
      </c>
      <c r="C121" s="105" t="s">
        <v>298</v>
      </c>
      <c r="D121" s="105" t="s">
        <v>50</v>
      </c>
      <c r="E121" s="105" t="s">
        <v>59</v>
      </c>
      <c r="F121" s="105" t="s">
        <v>371</v>
      </c>
      <c r="G121" s="105" t="s">
        <v>451</v>
      </c>
      <c r="H121" s="105">
        <v>62</v>
      </c>
      <c r="I121" s="105">
        <f t="shared" si="2"/>
        <v>176</v>
      </c>
      <c r="J121" t="str">
        <f t="shared" si="3"/>
        <v>50670-06531</v>
      </c>
      <c r="K121" t="str">
        <f>VLOOKUP(J121,[1]MCR!$B:$C,2,0)</f>
        <v>C0027-SST316</v>
      </c>
    </row>
    <row r="122" spans="1:11" ht="27" customHeight="1">
      <c r="A122" s="106" t="s">
        <v>503</v>
      </c>
      <c r="B122" s="105" t="s">
        <v>284</v>
      </c>
      <c r="C122" s="105" t="s">
        <v>298</v>
      </c>
      <c r="D122" s="105" t="s">
        <v>50</v>
      </c>
      <c r="E122" s="105" t="s">
        <v>59</v>
      </c>
      <c r="F122" s="105" t="s">
        <v>372</v>
      </c>
      <c r="G122" s="105" t="s">
        <v>452</v>
      </c>
      <c r="H122" s="105">
        <v>80</v>
      </c>
      <c r="I122" s="105">
        <f t="shared" si="2"/>
        <v>222</v>
      </c>
      <c r="J122" t="str">
        <f t="shared" si="3"/>
        <v>50670-06531</v>
      </c>
      <c r="K122" t="str">
        <f>VLOOKUP(J122,[1]MCR!$B:$C,2,0)</f>
        <v>C0027-SST316</v>
      </c>
    </row>
    <row r="123" spans="1:11" ht="27" customHeight="1">
      <c r="A123" s="106" t="s">
        <v>503</v>
      </c>
      <c r="B123" s="105" t="s">
        <v>284</v>
      </c>
      <c r="C123" s="105" t="s">
        <v>298</v>
      </c>
      <c r="D123" s="105" t="s">
        <v>50</v>
      </c>
      <c r="E123" s="105" t="s">
        <v>59</v>
      </c>
      <c r="F123" s="105" t="s">
        <v>373</v>
      </c>
      <c r="G123" s="105" t="s">
        <v>453</v>
      </c>
      <c r="H123" s="105">
        <v>78</v>
      </c>
      <c r="I123" s="105">
        <f t="shared" si="2"/>
        <v>218</v>
      </c>
      <c r="J123" t="str">
        <f t="shared" si="3"/>
        <v>50670-06531</v>
      </c>
      <c r="K123" t="str">
        <f>VLOOKUP(J123,[1]MCR!$B:$C,2,0)</f>
        <v>C0027-SST316</v>
      </c>
    </row>
    <row r="124" spans="1:11" ht="27" customHeight="1">
      <c r="A124" s="106" t="s">
        <v>503</v>
      </c>
      <c r="B124" s="105" t="s">
        <v>284</v>
      </c>
      <c r="C124" s="105" t="s">
        <v>298</v>
      </c>
      <c r="D124" s="105" t="s">
        <v>50</v>
      </c>
      <c r="E124" s="105" t="s">
        <v>59</v>
      </c>
      <c r="F124" s="105" t="s">
        <v>374</v>
      </c>
      <c r="G124" s="105" t="s">
        <v>454</v>
      </c>
      <c r="H124" s="105">
        <v>67</v>
      </c>
      <c r="I124" s="105">
        <f t="shared" si="2"/>
        <v>188</v>
      </c>
      <c r="J124" t="str">
        <f t="shared" si="3"/>
        <v>50670-06531</v>
      </c>
      <c r="K124" t="str">
        <f>VLOOKUP(J124,[1]MCR!$B:$C,2,0)</f>
        <v>C0027-SST316</v>
      </c>
    </row>
    <row r="125" spans="1:11" ht="27" customHeight="1">
      <c r="A125" s="106" t="s">
        <v>503</v>
      </c>
      <c r="B125" s="105" t="s">
        <v>284</v>
      </c>
      <c r="C125" s="105" t="s">
        <v>298</v>
      </c>
      <c r="D125" s="105" t="s">
        <v>50</v>
      </c>
      <c r="E125" s="105" t="s">
        <v>59</v>
      </c>
      <c r="F125" s="105" t="s">
        <v>375</v>
      </c>
      <c r="G125" s="105" t="s">
        <v>455</v>
      </c>
      <c r="H125" s="105">
        <v>57</v>
      </c>
      <c r="I125" s="105">
        <f t="shared" si="2"/>
        <v>162</v>
      </c>
      <c r="J125" t="str">
        <f t="shared" si="3"/>
        <v>50670-06531</v>
      </c>
      <c r="K125" t="str">
        <f>VLOOKUP(J125,[1]MCR!$B:$C,2,0)</f>
        <v>C0027-SST316</v>
      </c>
    </row>
    <row r="126" spans="1:11" ht="27" customHeight="1">
      <c r="A126" s="106" t="s">
        <v>504</v>
      </c>
      <c r="B126" s="105" t="s">
        <v>285</v>
      </c>
      <c r="C126" s="105" t="s">
        <v>299</v>
      </c>
      <c r="D126" s="105" t="s">
        <v>309</v>
      </c>
      <c r="E126" s="105" t="s">
        <v>318</v>
      </c>
      <c r="F126" s="105" t="s">
        <v>376</v>
      </c>
      <c r="G126" s="105" t="s">
        <v>456</v>
      </c>
      <c r="H126" s="105">
        <v>47</v>
      </c>
      <c r="I126" s="105">
        <f t="shared" si="2"/>
        <v>138</v>
      </c>
      <c r="J126" t="str">
        <f t="shared" si="3"/>
        <v>50381-01827</v>
      </c>
      <c r="K126" t="str">
        <f>VLOOKUP(J126,[1]MCR!$B:$C,2,0)</f>
        <v>C0027-SST317</v>
      </c>
    </row>
    <row r="127" spans="1:11" ht="27" customHeight="1">
      <c r="A127" s="106" t="s">
        <v>504</v>
      </c>
      <c r="B127" s="105" t="s">
        <v>285</v>
      </c>
      <c r="C127" s="105" t="s">
        <v>299</v>
      </c>
      <c r="D127" s="105" t="s">
        <v>309</v>
      </c>
      <c r="E127" s="105" t="s">
        <v>318</v>
      </c>
      <c r="F127" s="105" t="s">
        <v>377</v>
      </c>
      <c r="G127" s="105" t="s">
        <v>457</v>
      </c>
      <c r="H127" s="105">
        <v>54</v>
      </c>
      <c r="I127" s="105">
        <f t="shared" si="2"/>
        <v>156</v>
      </c>
      <c r="J127" t="str">
        <f t="shared" si="3"/>
        <v>50381-01827</v>
      </c>
      <c r="K127" t="str">
        <f>VLOOKUP(J127,[1]MCR!$B:$C,2,0)</f>
        <v>C0027-SST317</v>
      </c>
    </row>
    <row r="128" spans="1:11" ht="27" customHeight="1">
      <c r="A128" s="106" t="s">
        <v>504</v>
      </c>
      <c r="B128" s="105" t="s">
        <v>285</v>
      </c>
      <c r="C128" s="105" t="s">
        <v>299</v>
      </c>
      <c r="D128" s="105" t="s">
        <v>309</v>
      </c>
      <c r="E128" s="105" t="s">
        <v>318</v>
      </c>
      <c r="F128" s="105" t="s">
        <v>378</v>
      </c>
      <c r="G128" s="105" t="s">
        <v>458</v>
      </c>
      <c r="H128" s="105">
        <v>54</v>
      </c>
      <c r="I128" s="105">
        <f t="shared" si="2"/>
        <v>156</v>
      </c>
      <c r="J128" t="str">
        <f t="shared" si="3"/>
        <v>50381-01827</v>
      </c>
      <c r="K128" t="str">
        <f>VLOOKUP(J128,[1]MCR!$B:$C,2,0)</f>
        <v>C0027-SST317</v>
      </c>
    </row>
    <row r="129" spans="1:11" ht="27" customHeight="1">
      <c r="A129" s="106" t="s">
        <v>504</v>
      </c>
      <c r="B129" s="105" t="s">
        <v>285</v>
      </c>
      <c r="C129" s="105" t="s">
        <v>299</v>
      </c>
      <c r="D129" s="105" t="s">
        <v>309</v>
      </c>
      <c r="E129" s="105" t="s">
        <v>318</v>
      </c>
      <c r="F129" s="105" t="s">
        <v>379</v>
      </c>
      <c r="G129" s="105" t="s">
        <v>459</v>
      </c>
      <c r="H129" s="105">
        <v>46</v>
      </c>
      <c r="I129" s="105">
        <f t="shared" si="2"/>
        <v>136</v>
      </c>
      <c r="J129" t="str">
        <f t="shared" si="3"/>
        <v>50381-01827</v>
      </c>
      <c r="K129" t="str">
        <f>VLOOKUP(J129,[1]MCR!$B:$C,2,0)</f>
        <v>C0027-SST317</v>
      </c>
    </row>
    <row r="130" spans="1:11" ht="27" customHeight="1">
      <c r="A130" s="106" t="s">
        <v>504</v>
      </c>
      <c r="B130" s="105" t="s">
        <v>285</v>
      </c>
      <c r="C130" s="105" t="s">
        <v>299</v>
      </c>
      <c r="D130" s="105" t="s">
        <v>309</v>
      </c>
      <c r="E130" s="105" t="s">
        <v>318</v>
      </c>
      <c r="F130" s="105" t="s">
        <v>380</v>
      </c>
      <c r="G130" s="105" t="s">
        <v>460</v>
      </c>
      <c r="H130" s="105">
        <v>50</v>
      </c>
      <c r="I130" s="105">
        <f t="shared" si="2"/>
        <v>146</v>
      </c>
      <c r="J130" t="str">
        <f t="shared" si="3"/>
        <v>50381-01827</v>
      </c>
      <c r="K130" t="str">
        <f>VLOOKUP(J130,[1]MCR!$B:$C,2,0)</f>
        <v>C0027-SST317</v>
      </c>
    </row>
    <row r="131" spans="1:11" ht="27" customHeight="1">
      <c r="A131" s="106" t="s">
        <v>505</v>
      </c>
      <c r="B131" s="105" t="s">
        <v>286</v>
      </c>
      <c r="C131" s="105" t="s">
        <v>300</v>
      </c>
      <c r="D131" s="105" t="s">
        <v>310</v>
      </c>
      <c r="E131" s="105" t="s">
        <v>319</v>
      </c>
      <c r="F131" s="105" t="s">
        <v>381</v>
      </c>
      <c r="G131" s="105" t="s">
        <v>461</v>
      </c>
      <c r="H131" s="105">
        <v>11</v>
      </c>
      <c r="I131" s="105">
        <f t="shared" si="2"/>
        <v>48</v>
      </c>
      <c r="J131" t="str">
        <f t="shared" si="3"/>
        <v>50587-07702</v>
      </c>
      <c r="K131" t="str">
        <f>VLOOKUP(J131,[1]MCR!$B:$C,2,0)</f>
        <v>C0027-SST318</v>
      </c>
    </row>
    <row r="132" spans="1:11" ht="27" customHeight="1">
      <c r="A132" s="106" t="s">
        <v>505</v>
      </c>
      <c r="B132" s="105" t="s">
        <v>286</v>
      </c>
      <c r="C132" s="105" t="s">
        <v>300</v>
      </c>
      <c r="D132" s="105" t="s">
        <v>310</v>
      </c>
      <c r="E132" s="105" t="s">
        <v>319</v>
      </c>
      <c r="F132" s="105" t="s">
        <v>382</v>
      </c>
      <c r="G132" s="105" t="s">
        <v>462</v>
      </c>
      <c r="H132" s="105">
        <v>17</v>
      </c>
      <c r="I132" s="105">
        <f t="shared" ref="I132:I166" si="4">(ROUND(H132*$J$1,0)+$K$1)*2+ROUND((H132*$J$1)/20,0)*2</f>
        <v>62</v>
      </c>
      <c r="J132" t="str">
        <f t="shared" ref="J132:J166" si="5">LEFT(F132,11)</f>
        <v>50587-07702</v>
      </c>
      <c r="K132" t="str">
        <f>VLOOKUP(J132,[1]MCR!$B:$C,2,0)</f>
        <v>C0027-SST318</v>
      </c>
    </row>
    <row r="133" spans="1:11" ht="27" customHeight="1">
      <c r="A133" s="106" t="s">
        <v>505</v>
      </c>
      <c r="B133" s="105" t="s">
        <v>286</v>
      </c>
      <c r="C133" s="105" t="s">
        <v>300</v>
      </c>
      <c r="D133" s="105" t="s">
        <v>310</v>
      </c>
      <c r="E133" s="105" t="s">
        <v>319</v>
      </c>
      <c r="F133" s="105" t="s">
        <v>383</v>
      </c>
      <c r="G133" s="105" t="s">
        <v>463</v>
      </c>
      <c r="H133" s="105">
        <v>16</v>
      </c>
      <c r="I133" s="105">
        <f t="shared" si="4"/>
        <v>60</v>
      </c>
      <c r="J133" t="str">
        <f t="shared" si="5"/>
        <v>50587-07702</v>
      </c>
      <c r="K133" t="str">
        <f>VLOOKUP(J133,[1]MCR!$B:$C,2,0)</f>
        <v>C0027-SST318</v>
      </c>
    </row>
    <row r="134" spans="1:11" ht="27" customHeight="1">
      <c r="A134" s="106" t="s">
        <v>505</v>
      </c>
      <c r="B134" s="105" t="s">
        <v>286</v>
      </c>
      <c r="C134" s="105" t="s">
        <v>300</v>
      </c>
      <c r="D134" s="105" t="s">
        <v>310</v>
      </c>
      <c r="E134" s="105" t="s">
        <v>319</v>
      </c>
      <c r="F134" s="105" t="s">
        <v>384</v>
      </c>
      <c r="G134" s="105" t="s">
        <v>464</v>
      </c>
      <c r="H134" s="105">
        <v>11</v>
      </c>
      <c r="I134" s="105">
        <f t="shared" si="4"/>
        <v>48</v>
      </c>
      <c r="J134" t="str">
        <f t="shared" si="5"/>
        <v>50587-07702</v>
      </c>
      <c r="K134" t="str">
        <f>VLOOKUP(J134,[1]MCR!$B:$C,2,0)</f>
        <v>C0027-SST318</v>
      </c>
    </row>
    <row r="135" spans="1:11" ht="27" customHeight="1">
      <c r="A135" s="106" t="s">
        <v>505</v>
      </c>
      <c r="B135" s="105" t="s">
        <v>286</v>
      </c>
      <c r="C135" s="105" t="s">
        <v>300</v>
      </c>
      <c r="D135" s="105" t="s">
        <v>310</v>
      </c>
      <c r="E135" s="105" t="s">
        <v>319</v>
      </c>
      <c r="F135" s="105" t="s">
        <v>385</v>
      </c>
      <c r="G135" s="105" t="s">
        <v>465</v>
      </c>
      <c r="H135" s="105">
        <v>5</v>
      </c>
      <c r="I135" s="105">
        <f t="shared" si="4"/>
        <v>32</v>
      </c>
      <c r="J135" t="str">
        <f t="shared" si="5"/>
        <v>50587-07702</v>
      </c>
      <c r="K135" t="str">
        <f>VLOOKUP(J135,[1]MCR!$B:$C,2,0)</f>
        <v>C0027-SST318</v>
      </c>
    </row>
    <row r="136" spans="1:11" ht="27" customHeight="1">
      <c r="A136" s="106" t="s">
        <v>506</v>
      </c>
      <c r="B136" s="105" t="s">
        <v>287</v>
      </c>
      <c r="C136" s="105" t="s">
        <v>301</v>
      </c>
      <c r="D136" s="105" t="s">
        <v>311</v>
      </c>
      <c r="E136" s="105" t="s">
        <v>319</v>
      </c>
      <c r="F136" s="105" t="s">
        <v>386</v>
      </c>
      <c r="G136" s="105" t="s">
        <v>466</v>
      </c>
      <c r="H136" s="105">
        <v>6</v>
      </c>
      <c r="I136" s="105">
        <f t="shared" si="4"/>
        <v>34</v>
      </c>
      <c r="J136" t="str">
        <f t="shared" si="5"/>
        <v>50586-07704</v>
      </c>
      <c r="K136" t="str">
        <f>VLOOKUP(J136,[1]MCR!$B:$C,2,0)</f>
        <v>C0027-HOD136</v>
      </c>
    </row>
    <row r="137" spans="1:11" ht="27" customHeight="1">
      <c r="A137" s="106" t="s">
        <v>506</v>
      </c>
      <c r="B137" s="105" t="s">
        <v>287</v>
      </c>
      <c r="C137" s="105" t="s">
        <v>301</v>
      </c>
      <c r="D137" s="105" t="s">
        <v>311</v>
      </c>
      <c r="E137" s="105" t="s">
        <v>319</v>
      </c>
      <c r="F137" s="105" t="s">
        <v>387</v>
      </c>
      <c r="G137" s="105" t="s">
        <v>467</v>
      </c>
      <c r="H137" s="105">
        <v>11</v>
      </c>
      <c r="I137" s="105">
        <f t="shared" si="4"/>
        <v>48</v>
      </c>
      <c r="J137" t="str">
        <f t="shared" si="5"/>
        <v>50586-07704</v>
      </c>
      <c r="K137" t="str">
        <f>VLOOKUP(J137,[1]MCR!$B:$C,2,0)</f>
        <v>C0027-HOD136</v>
      </c>
    </row>
    <row r="138" spans="1:11" ht="27" customHeight="1">
      <c r="A138" s="106" t="s">
        <v>506</v>
      </c>
      <c r="B138" s="105" t="s">
        <v>287</v>
      </c>
      <c r="C138" s="105" t="s">
        <v>301</v>
      </c>
      <c r="D138" s="105" t="s">
        <v>311</v>
      </c>
      <c r="E138" s="105" t="s">
        <v>319</v>
      </c>
      <c r="F138" s="105" t="s">
        <v>388</v>
      </c>
      <c r="G138" s="105" t="s">
        <v>468</v>
      </c>
      <c r="H138" s="105">
        <v>9</v>
      </c>
      <c r="I138" s="105">
        <f t="shared" si="4"/>
        <v>44</v>
      </c>
      <c r="J138" t="str">
        <f t="shared" si="5"/>
        <v>50586-07704</v>
      </c>
      <c r="K138" t="str">
        <f>VLOOKUP(J138,[1]MCR!$B:$C,2,0)</f>
        <v>C0027-HOD136</v>
      </c>
    </row>
    <row r="139" spans="1:11" ht="27" customHeight="1">
      <c r="A139" s="106" t="s">
        <v>506</v>
      </c>
      <c r="B139" s="105" t="s">
        <v>287</v>
      </c>
      <c r="C139" s="105" t="s">
        <v>301</v>
      </c>
      <c r="D139" s="105" t="s">
        <v>311</v>
      </c>
      <c r="E139" s="105" t="s">
        <v>319</v>
      </c>
      <c r="F139" s="105" t="s">
        <v>389</v>
      </c>
      <c r="G139" s="105" t="s">
        <v>469</v>
      </c>
      <c r="H139" s="105">
        <v>8</v>
      </c>
      <c r="I139" s="105">
        <f t="shared" si="4"/>
        <v>40</v>
      </c>
      <c r="J139" t="str">
        <f t="shared" si="5"/>
        <v>50586-07704</v>
      </c>
      <c r="K139" t="str">
        <f>VLOOKUP(J139,[1]MCR!$B:$C,2,0)</f>
        <v>C0027-HOD136</v>
      </c>
    </row>
    <row r="140" spans="1:11" ht="27" customHeight="1">
      <c r="A140" s="106" t="s">
        <v>506</v>
      </c>
      <c r="B140" s="105" t="s">
        <v>287</v>
      </c>
      <c r="C140" s="105" t="s">
        <v>301</v>
      </c>
      <c r="D140" s="105" t="s">
        <v>311</v>
      </c>
      <c r="E140" s="105" t="s">
        <v>319</v>
      </c>
      <c r="F140" s="105" t="s">
        <v>390</v>
      </c>
      <c r="G140" s="105" t="s">
        <v>470</v>
      </c>
      <c r="H140" s="105">
        <v>5</v>
      </c>
      <c r="I140" s="105">
        <f t="shared" si="4"/>
        <v>32</v>
      </c>
      <c r="J140" t="str">
        <f t="shared" si="5"/>
        <v>50586-07704</v>
      </c>
      <c r="K140" t="str">
        <f>VLOOKUP(J140,[1]MCR!$B:$C,2,0)</f>
        <v>C0027-HOD136</v>
      </c>
    </row>
    <row r="141" spans="1:11" ht="27" customHeight="1">
      <c r="A141" s="106" t="s">
        <v>507</v>
      </c>
      <c r="B141" s="105" t="s">
        <v>288</v>
      </c>
      <c r="C141" s="105" t="s">
        <v>302</v>
      </c>
      <c r="D141" s="105" t="s">
        <v>312</v>
      </c>
      <c r="E141" s="105" t="s">
        <v>320</v>
      </c>
      <c r="F141" s="105" t="s">
        <v>391</v>
      </c>
      <c r="G141" s="105" t="s">
        <v>471</v>
      </c>
      <c r="H141" s="105">
        <v>6</v>
      </c>
      <c r="I141" s="105">
        <f t="shared" si="4"/>
        <v>34</v>
      </c>
      <c r="J141" t="str">
        <f t="shared" si="5"/>
        <v>50548-06942</v>
      </c>
      <c r="K141" t="str">
        <f>VLOOKUP(J141,[1]MCR!$B:$C,2,0)</f>
        <v>C0027-SST319</v>
      </c>
    </row>
    <row r="142" spans="1:11" ht="27" customHeight="1">
      <c r="A142" s="106" t="s">
        <v>507</v>
      </c>
      <c r="B142" s="105" t="s">
        <v>288</v>
      </c>
      <c r="C142" s="105" t="s">
        <v>302</v>
      </c>
      <c r="D142" s="105" t="s">
        <v>312</v>
      </c>
      <c r="E142" s="105" t="s">
        <v>320</v>
      </c>
      <c r="F142" s="105" t="s">
        <v>392</v>
      </c>
      <c r="G142" s="105" t="s">
        <v>472</v>
      </c>
      <c r="H142" s="105">
        <v>10</v>
      </c>
      <c r="I142" s="105">
        <f t="shared" si="4"/>
        <v>46</v>
      </c>
      <c r="J142" t="str">
        <f t="shared" si="5"/>
        <v>50548-06942</v>
      </c>
      <c r="K142" t="str">
        <f>VLOOKUP(J142,[1]MCR!$B:$C,2,0)</f>
        <v>C0027-SST319</v>
      </c>
    </row>
    <row r="143" spans="1:11" ht="27" customHeight="1">
      <c r="A143" s="106" t="s">
        <v>507</v>
      </c>
      <c r="B143" s="105" t="s">
        <v>288</v>
      </c>
      <c r="C143" s="105" t="s">
        <v>302</v>
      </c>
      <c r="D143" s="105" t="s">
        <v>312</v>
      </c>
      <c r="E143" s="105" t="s">
        <v>320</v>
      </c>
      <c r="F143" s="105" t="s">
        <v>393</v>
      </c>
      <c r="G143" s="105" t="s">
        <v>473</v>
      </c>
      <c r="H143" s="105">
        <v>10</v>
      </c>
      <c r="I143" s="105">
        <f t="shared" si="4"/>
        <v>46</v>
      </c>
      <c r="J143" t="str">
        <f t="shared" si="5"/>
        <v>50548-06942</v>
      </c>
      <c r="K143" t="str">
        <f>VLOOKUP(J143,[1]MCR!$B:$C,2,0)</f>
        <v>C0027-SST319</v>
      </c>
    </row>
    <row r="144" spans="1:11" ht="27" customHeight="1">
      <c r="A144" s="106" t="s">
        <v>507</v>
      </c>
      <c r="B144" s="105" t="s">
        <v>288</v>
      </c>
      <c r="C144" s="105" t="s">
        <v>302</v>
      </c>
      <c r="D144" s="105" t="s">
        <v>312</v>
      </c>
      <c r="E144" s="105" t="s">
        <v>320</v>
      </c>
      <c r="F144" s="105" t="s">
        <v>394</v>
      </c>
      <c r="G144" s="105" t="s">
        <v>474</v>
      </c>
      <c r="H144" s="105">
        <v>6</v>
      </c>
      <c r="I144" s="105">
        <f t="shared" si="4"/>
        <v>34</v>
      </c>
      <c r="J144" t="str">
        <f t="shared" si="5"/>
        <v>50548-06942</v>
      </c>
      <c r="K144" t="str">
        <f>VLOOKUP(J144,[1]MCR!$B:$C,2,0)</f>
        <v>C0027-SST319</v>
      </c>
    </row>
    <row r="145" spans="1:11" ht="27" customHeight="1">
      <c r="A145" s="106" t="s">
        <v>507</v>
      </c>
      <c r="B145" s="105" t="s">
        <v>288</v>
      </c>
      <c r="C145" s="105" t="s">
        <v>302</v>
      </c>
      <c r="D145" s="105" t="s">
        <v>312</v>
      </c>
      <c r="E145" s="105" t="s">
        <v>320</v>
      </c>
      <c r="F145" s="105" t="s">
        <v>395</v>
      </c>
      <c r="G145" s="105" t="s">
        <v>475</v>
      </c>
      <c r="H145" s="105">
        <v>3</v>
      </c>
      <c r="I145" s="105">
        <f t="shared" si="4"/>
        <v>28</v>
      </c>
      <c r="J145" t="str">
        <f t="shared" si="5"/>
        <v>50548-06942</v>
      </c>
      <c r="K145" t="str">
        <f>VLOOKUP(J145,[1]MCR!$B:$C,2,0)</f>
        <v>C0027-SST319</v>
      </c>
    </row>
    <row r="146" spans="1:11" ht="27" customHeight="1">
      <c r="A146" s="106" t="s">
        <v>508</v>
      </c>
      <c r="B146" s="105" t="s">
        <v>113</v>
      </c>
      <c r="C146" s="105" t="s">
        <v>122</v>
      </c>
      <c r="D146" s="105" t="s">
        <v>40</v>
      </c>
      <c r="E146" s="105" t="s">
        <v>57</v>
      </c>
      <c r="F146" s="105" t="s">
        <v>186</v>
      </c>
      <c r="G146" s="105" t="s">
        <v>235</v>
      </c>
      <c r="H146" s="105">
        <v>18</v>
      </c>
      <c r="I146" s="105">
        <f t="shared" si="4"/>
        <v>66</v>
      </c>
      <c r="J146" t="str">
        <f t="shared" si="5"/>
        <v>50649-06113</v>
      </c>
      <c r="K146" t="str">
        <f>VLOOKUP(J146,[1]MCR!$B:$C,2,0)</f>
        <v>C0027-CRW140</v>
      </c>
    </row>
    <row r="147" spans="1:11" ht="27" customHeight="1">
      <c r="A147" s="106" t="s">
        <v>508</v>
      </c>
      <c r="B147" s="105" t="s">
        <v>113</v>
      </c>
      <c r="C147" s="105" t="s">
        <v>122</v>
      </c>
      <c r="D147" s="105" t="s">
        <v>40</v>
      </c>
      <c r="E147" s="105" t="s">
        <v>57</v>
      </c>
      <c r="F147" s="105" t="s">
        <v>187</v>
      </c>
      <c r="G147" s="105" t="s">
        <v>236</v>
      </c>
      <c r="H147" s="105">
        <v>31</v>
      </c>
      <c r="I147" s="105">
        <f t="shared" si="4"/>
        <v>98</v>
      </c>
      <c r="J147" t="str">
        <f t="shared" si="5"/>
        <v>50649-06113</v>
      </c>
      <c r="K147" t="str">
        <f>VLOOKUP(J147,[1]MCR!$B:$C,2,0)</f>
        <v>C0027-CRW140</v>
      </c>
    </row>
    <row r="148" spans="1:11" ht="27" customHeight="1">
      <c r="A148" s="106" t="s">
        <v>508</v>
      </c>
      <c r="B148" s="105" t="s">
        <v>113</v>
      </c>
      <c r="C148" s="105" t="s">
        <v>122</v>
      </c>
      <c r="D148" s="105" t="s">
        <v>40</v>
      </c>
      <c r="E148" s="105" t="s">
        <v>57</v>
      </c>
      <c r="F148" s="105" t="s">
        <v>188</v>
      </c>
      <c r="G148" s="105" t="s">
        <v>237</v>
      </c>
      <c r="H148" s="105">
        <v>48</v>
      </c>
      <c r="I148" s="105">
        <f t="shared" si="4"/>
        <v>142</v>
      </c>
      <c r="J148" t="str">
        <f t="shared" si="5"/>
        <v>50649-06113</v>
      </c>
      <c r="K148" t="str">
        <f>VLOOKUP(J148,[1]MCR!$B:$C,2,0)</f>
        <v>C0027-CRW140</v>
      </c>
    </row>
    <row r="149" spans="1:11" ht="27" customHeight="1">
      <c r="A149" s="106" t="s">
        <v>508</v>
      </c>
      <c r="B149" s="105" t="s">
        <v>113</v>
      </c>
      <c r="C149" s="105" t="s">
        <v>122</v>
      </c>
      <c r="D149" s="105" t="s">
        <v>40</v>
      </c>
      <c r="E149" s="105" t="s">
        <v>57</v>
      </c>
      <c r="F149" s="105" t="s">
        <v>189</v>
      </c>
      <c r="G149" s="105" t="s">
        <v>238</v>
      </c>
      <c r="H149" s="105">
        <v>19</v>
      </c>
      <c r="I149" s="105">
        <f t="shared" si="4"/>
        <v>68</v>
      </c>
      <c r="J149" t="str">
        <f t="shared" si="5"/>
        <v>50649-06113</v>
      </c>
      <c r="K149" t="str">
        <f>VLOOKUP(J149,[1]MCR!$B:$C,2,0)</f>
        <v>C0027-CRW140</v>
      </c>
    </row>
    <row r="150" spans="1:11" ht="27" customHeight="1">
      <c r="A150" s="106" t="s">
        <v>508</v>
      </c>
      <c r="B150" s="105" t="s">
        <v>113</v>
      </c>
      <c r="C150" s="105" t="s">
        <v>122</v>
      </c>
      <c r="D150" s="105" t="s">
        <v>40</v>
      </c>
      <c r="E150" s="105" t="s">
        <v>57</v>
      </c>
      <c r="F150" s="105" t="s">
        <v>190</v>
      </c>
      <c r="G150" s="105" t="s">
        <v>239</v>
      </c>
      <c r="H150" s="105">
        <v>11</v>
      </c>
      <c r="I150" s="105">
        <f t="shared" si="4"/>
        <v>48</v>
      </c>
      <c r="J150" t="str">
        <f t="shared" si="5"/>
        <v>50649-06113</v>
      </c>
      <c r="K150" t="str">
        <f>VLOOKUP(J150,[1]MCR!$B:$C,2,0)</f>
        <v>C0027-CRW140</v>
      </c>
    </row>
    <row r="151" spans="1:11" ht="27" customHeight="1">
      <c r="A151" s="106" t="s">
        <v>509</v>
      </c>
      <c r="B151" s="105" t="s">
        <v>110</v>
      </c>
      <c r="C151" s="105" t="s">
        <v>119</v>
      </c>
      <c r="D151" s="105" t="s">
        <v>69</v>
      </c>
      <c r="E151" s="105" t="s">
        <v>77</v>
      </c>
      <c r="F151" s="105" t="s">
        <v>169</v>
      </c>
      <c r="G151" s="105" t="s">
        <v>218</v>
      </c>
      <c r="H151" s="105">
        <v>37</v>
      </c>
      <c r="I151" s="105">
        <f t="shared" si="4"/>
        <v>112</v>
      </c>
      <c r="J151" t="str">
        <f t="shared" si="5"/>
        <v>50646-02077</v>
      </c>
      <c r="K151" t="str">
        <f>VLOOKUP(J151,[1]MCR!$B:$C,2,0)</f>
        <v>C0027-SST320</v>
      </c>
    </row>
    <row r="152" spans="1:11" ht="27" customHeight="1">
      <c r="A152" s="106" t="s">
        <v>509</v>
      </c>
      <c r="B152" s="105" t="s">
        <v>110</v>
      </c>
      <c r="C152" s="105" t="s">
        <v>119</v>
      </c>
      <c r="D152" s="105" t="s">
        <v>69</v>
      </c>
      <c r="E152" s="105" t="s">
        <v>77</v>
      </c>
      <c r="F152" s="105" t="s">
        <v>170</v>
      </c>
      <c r="G152" s="105" t="s">
        <v>219</v>
      </c>
      <c r="H152" s="105">
        <v>39</v>
      </c>
      <c r="I152" s="105">
        <f t="shared" si="4"/>
        <v>118</v>
      </c>
      <c r="J152" t="str">
        <f t="shared" si="5"/>
        <v>50646-02077</v>
      </c>
      <c r="K152" t="str">
        <f>VLOOKUP(J152,[1]MCR!$B:$C,2,0)</f>
        <v>C0027-SST320</v>
      </c>
    </row>
    <row r="153" spans="1:11" ht="27" customHeight="1">
      <c r="A153" s="106" t="s">
        <v>509</v>
      </c>
      <c r="B153" s="105" t="s">
        <v>110</v>
      </c>
      <c r="C153" s="105" t="s">
        <v>119</v>
      </c>
      <c r="D153" s="105" t="s">
        <v>69</v>
      </c>
      <c r="E153" s="105" t="s">
        <v>77</v>
      </c>
      <c r="F153" s="105" t="s">
        <v>171</v>
      </c>
      <c r="G153" s="105" t="s">
        <v>220</v>
      </c>
      <c r="H153" s="105">
        <v>75</v>
      </c>
      <c r="I153" s="105">
        <f t="shared" si="4"/>
        <v>210</v>
      </c>
      <c r="J153" t="str">
        <f t="shared" si="5"/>
        <v>50646-02077</v>
      </c>
      <c r="K153" t="str">
        <f>VLOOKUP(J153,[1]MCR!$B:$C,2,0)</f>
        <v>C0027-SST320</v>
      </c>
    </row>
    <row r="154" spans="1:11" ht="27" customHeight="1">
      <c r="A154" s="106" t="s">
        <v>509</v>
      </c>
      <c r="B154" s="105" t="s">
        <v>110</v>
      </c>
      <c r="C154" s="105" t="s">
        <v>119</v>
      </c>
      <c r="D154" s="105" t="s">
        <v>69</v>
      </c>
      <c r="E154" s="105" t="s">
        <v>77</v>
      </c>
      <c r="F154" s="105" t="s">
        <v>172</v>
      </c>
      <c r="G154" s="105" t="s">
        <v>221</v>
      </c>
      <c r="H154" s="105">
        <v>24</v>
      </c>
      <c r="I154" s="105">
        <f t="shared" si="4"/>
        <v>80</v>
      </c>
      <c r="J154" t="str">
        <f t="shared" si="5"/>
        <v>50646-02077</v>
      </c>
      <c r="K154" t="str">
        <f>VLOOKUP(J154,[1]MCR!$B:$C,2,0)</f>
        <v>C0027-SST320</v>
      </c>
    </row>
    <row r="155" spans="1:11" ht="27" customHeight="1">
      <c r="A155" s="106" t="s">
        <v>510</v>
      </c>
      <c r="B155" s="105" t="s">
        <v>110</v>
      </c>
      <c r="C155" s="105" t="s">
        <v>119</v>
      </c>
      <c r="D155" s="105" t="s">
        <v>123</v>
      </c>
      <c r="E155" s="105" t="s">
        <v>124</v>
      </c>
      <c r="F155" s="105" t="s">
        <v>173</v>
      </c>
      <c r="G155" s="105" t="s">
        <v>222</v>
      </c>
      <c r="H155" s="105">
        <v>37</v>
      </c>
      <c r="I155" s="105">
        <f t="shared" si="4"/>
        <v>112</v>
      </c>
      <c r="J155" t="str">
        <f t="shared" si="5"/>
        <v>50646-04394</v>
      </c>
      <c r="K155" t="str">
        <f>VLOOKUP(J155,[1]MCR!$B:$C,2,0)</f>
        <v>C0027-SST321</v>
      </c>
    </row>
    <row r="156" spans="1:11" ht="27" customHeight="1">
      <c r="A156" s="106" t="s">
        <v>510</v>
      </c>
      <c r="B156" s="105" t="s">
        <v>110</v>
      </c>
      <c r="C156" s="105" t="s">
        <v>119</v>
      </c>
      <c r="D156" s="105" t="s">
        <v>123</v>
      </c>
      <c r="E156" s="105" t="s">
        <v>124</v>
      </c>
      <c r="F156" s="105" t="s">
        <v>174</v>
      </c>
      <c r="G156" s="105" t="s">
        <v>223</v>
      </c>
      <c r="H156" s="105">
        <v>38</v>
      </c>
      <c r="I156" s="105">
        <f t="shared" si="4"/>
        <v>116</v>
      </c>
      <c r="J156" t="str">
        <f t="shared" si="5"/>
        <v>50646-04394</v>
      </c>
      <c r="K156" t="str">
        <f>VLOOKUP(J156,[1]MCR!$B:$C,2,0)</f>
        <v>C0027-SST321</v>
      </c>
    </row>
    <row r="157" spans="1:11" ht="27" customHeight="1">
      <c r="A157" s="106" t="s">
        <v>510</v>
      </c>
      <c r="B157" s="105" t="s">
        <v>110</v>
      </c>
      <c r="C157" s="105" t="s">
        <v>119</v>
      </c>
      <c r="D157" s="105" t="s">
        <v>123</v>
      </c>
      <c r="E157" s="105" t="s">
        <v>124</v>
      </c>
      <c r="F157" s="105" t="s">
        <v>175</v>
      </c>
      <c r="G157" s="105" t="s">
        <v>224</v>
      </c>
      <c r="H157" s="105">
        <v>73</v>
      </c>
      <c r="I157" s="105">
        <f t="shared" si="4"/>
        <v>204</v>
      </c>
      <c r="J157" t="str">
        <f t="shared" si="5"/>
        <v>50646-04394</v>
      </c>
      <c r="K157" t="str">
        <f>VLOOKUP(J157,[1]MCR!$B:$C,2,0)</f>
        <v>C0027-SST321</v>
      </c>
    </row>
    <row r="158" spans="1:11" ht="27" customHeight="1">
      <c r="A158" s="106" t="s">
        <v>510</v>
      </c>
      <c r="B158" s="105" t="s">
        <v>110</v>
      </c>
      <c r="C158" s="105" t="s">
        <v>119</v>
      </c>
      <c r="D158" s="105" t="s">
        <v>123</v>
      </c>
      <c r="E158" s="105" t="s">
        <v>124</v>
      </c>
      <c r="F158" s="105" t="s">
        <v>176</v>
      </c>
      <c r="G158" s="105" t="s">
        <v>225</v>
      </c>
      <c r="H158" s="105">
        <v>24</v>
      </c>
      <c r="I158" s="105">
        <f t="shared" si="4"/>
        <v>80</v>
      </c>
      <c r="J158" t="str">
        <f t="shared" si="5"/>
        <v>50646-04394</v>
      </c>
      <c r="K158" t="str">
        <f>VLOOKUP(J158,[1]MCR!$B:$C,2,0)</f>
        <v>C0027-SST321</v>
      </c>
    </row>
    <row r="159" spans="1:11" ht="27" customHeight="1">
      <c r="A159" s="106" t="s">
        <v>511</v>
      </c>
      <c r="B159" s="105" t="s">
        <v>68</v>
      </c>
      <c r="C159" s="105" t="s">
        <v>76</v>
      </c>
      <c r="D159" s="105" t="s">
        <v>55</v>
      </c>
      <c r="E159" s="105" t="s">
        <v>58</v>
      </c>
      <c r="F159" s="105" t="s">
        <v>85</v>
      </c>
      <c r="G159" s="105" t="s">
        <v>93</v>
      </c>
      <c r="H159" s="105">
        <v>28</v>
      </c>
      <c r="I159" s="105">
        <f t="shared" si="4"/>
        <v>92</v>
      </c>
      <c r="J159" t="str">
        <f t="shared" si="5"/>
        <v>50475-00032</v>
      </c>
      <c r="K159" t="str">
        <f>VLOOKUP(J159,[1]MCR!$B:$C,2,0)</f>
        <v>C0027-HOD137</v>
      </c>
    </row>
    <row r="160" spans="1:11" ht="27" customHeight="1">
      <c r="A160" s="106" t="s">
        <v>511</v>
      </c>
      <c r="B160" s="105" t="s">
        <v>68</v>
      </c>
      <c r="C160" s="105" t="s">
        <v>76</v>
      </c>
      <c r="D160" s="105" t="s">
        <v>55</v>
      </c>
      <c r="E160" s="105" t="s">
        <v>58</v>
      </c>
      <c r="F160" s="105" t="s">
        <v>86</v>
      </c>
      <c r="G160" s="105" t="s">
        <v>94</v>
      </c>
      <c r="H160" s="105">
        <v>18</v>
      </c>
      <c r="I160" s="105">
        <f t="shared" si="4"/>
        <v>66</v>
      </c>
      <c r="J160" t="str">
        <f t="shared" si="5"/>
        <v>50475-00032</v>
      </c>
      <c r="K160" t="str">
        <f>VLOOKUP(J160,[1]MCR!$B:$C,2,0)</f>
        <v>C0027-HOD137</v>
      </c>
    </row>
    <row r="161" spans="1:11" ht="27" customHeight="1">
      <c r="A161" s="106" t="s">
        <v>511</v>
      </c>
      <c r="B161" s="105" t="s">
        <v>68</v>
      </c>
      <c r="C161" s="105" t="s">
        <v>76</v>
      </c>
      <c r="D161" s="105" t="s">
        <v>55</v>
      </c>
      <c r="E161" s="105" t="s">
        <v>58</v>
      </c>
      <c r="F161" s="105" t="s">
        <v>87</v>
      </c>
      <c r="G161" s="105" t="s">
        <v>95</v>
      </c>
      <c r="H161" s="105">
        <v>14</v>
      </c>
      <c r="I161" s="105">
        <f t="shared" si="4"/>
        <v>56</v>
      </c>
      <c r="J161" t="str">
        <f t="shared" si="5"/>
        <v>50475-00032</v>
      </c>
      <c r="K161" t="str">
        <f>VLOOKUP(J161,[1]MCR!$B:$C,2,0)</f>
        <v>C0027-HOD137</v>
      </c>
    </row>
    <row r="162" spans="1:11" ht="27" customHeight="1">
      <c r="A162" s="106" t="s">
        <v>512</v>
      </c>
      <c r="B162" s="105" t="s">
        <v>289</v>
      </c>
      <c r="C162" s="105" t="s">
        <v>303</v>
      </c>
      <c r="D162" s="105" t="s">
        <v>305</v>
      </c>
      <c r="E162" s="105" t="s">
        <v>314</v>
      </c>
      <c r="F162" s="105" t="s">
        <v>396</v>
      </c>
      <c r="G162" s="105" t="s">
        <v>476</v>
      </c>
      <c r="H162" s="105">
        <v>63</v>
      </c>
      <c r="I162" s="105">
        <f t="shared" si="4"/>
        <v>180</v>
      </c>
      <c r="J162" t="str">
        <f t="shared" si="5"/>
        <v>50728-07150</v>
      </c>
      <c r="K162" t="str">
        <f>VLOOKUP(J162,[1]MCR!$B:$C,2,0)</f>
        <v>C0027-HOD138</v>
      </c>
    </row>
    <row r="163" spans="1:11" ht="27" customHeight="1">
      <c r="A163" s="106" t="s">
        <v>512</v>
      </c>
      <c r="B163" s="105" t="s">
        <v>289</v>
      </c>
      <c r="C163" s="105" t="s">
        <v>303</v>
      </c>
      <c r="D163" s="105" t="s">
        <v>305</v>
      </c>
      <c r="E163" s="105" t="s">
        <v>314</v>
      </c>
      <c r="F163" s="105" t="s">
        <v>397</v>
      </c>
      <c r="G163" s="105" t="s">
        <v>477</v>
      </c>
      <c r="H163" s="105">
        <v>41</v>
      </c>
      <c r="I163" s="105">
        <f t="shared" si="4"/>
        <v>122</v>
      </c>
      <c r="J163" t="str">
        <f t="shared" si="5"/>
        <v>50728-07150</v>
      </c>
      <c r="K163" t="str">
        <f>VLOOKUP(J163,[1]MCR!$B:$C,2,0)</f>
        <v>C0027-HOD138</v>
      </c>
    </row>
    <row r="164" spans="1:11" ht="27" customHeight="1">
      <c r="A164" s="106" t="s">
        <v>512</v>
      </c>
      <c r="B164" s="105" t="s">
        <v>289</v>
      </c>
      <c r="C164" s="105" t="s">
        <v>303</v>
      </c>
      <c r="D164" s="105" t="s">
        <v>305</v>
      </c>
      <c r="E164" s="105" t="s">
        <v>314</v>
      </c>
      <c r="F164" s="105" t="s">
        <v>398</v>
      </c>
      <c r="G164" s="105" t="s">
        <v>478</v>
      </c>
      <c r="H164" s="105">
        <v>41</v>
      </c>
      <c r="I164" s="105">
        <f t="shared" si="4"/>
        <v>122</v>
      </c>
      <c r="J164" t="str">
        <f t="shared" si="5"/>
        <v>50728-07150</v>
      </c>
      <c r="K164" t="str">
        <f>VLOOKUP(J164,[1]MCR!$B:$C,2,0)</f>
        <v>C0027-HOD138</v>
      </c>
    </row>
    <row r="165" spans="1:11" ht="27" customHeight="1">
      <c r="A165" s="106" t="s">
        <v>512</v>
      </c>
      <c r="B165" s="105" t="s">
        <v>289</v>
      </c>
      <c r="C165" s="105" t="s">
        <v>303</v>
      </c>
      <c r="D165" s="105" t="s">
        <v>305</v>
      </c>
      <c r="E165" s="105" t="s">
        <v>314</v>
      </c>
      <c r="F165" s="105" t="s">
        <v>399</v>
      </c>
      <c r="G165" s="105" t="s">
        <v>479</v>
      </c>
      <c r="H165" s="105">
        <v>42</v>
      </c>
      <c r="I165" s="105">
        <f t="shared" si="4"/>
        <v>126</v>
      </c>
      <c r="J165" t="str">
        <f t="shared" si="5"/>
        <v>50728-07150</v>
      </c>
      <c r="K165" t="str">
        <f>VLOOKUP(J165,[1]MCR!$B:$C,2,0)</f>
        <v>C0027-HOD138</v>
      </c>
    </row>
    <row r="166" spans="1:11" ht="27" customHeight="1">
      <c r="A166" s="106" t="s">
        <v>512</v>
      </c>
      <c r="B166" s="105" t="s">
        <v>289</v>
      </c>
      <c r="C166" s="105" t="s">
        <v>303</v>
      </c>
      <c r="D166" s="105" t="s">
        <v>305</v>
      </c>
      <c r="E166" s="105" t="s">
        <v>314</v>
      </c>
      <c r="F166" s="105" t="s">
        <v>400</v>
      </c>
      <c r="G166" s="105" t="s">
        <v>480</v>
      </c>
      <c r="H166" s="105">
        <v>68</v>
      </c>
      <c r="I166" s="105">
        <f t="shared" si="4"/>
        <v>192</v>
      </c>
      <c r="J166" t="str">
        <f t="shared" si="5"/>
        <v>50728-07150</v>
      </c>
      <c r="K166" t="str">
        <f>VLOOKUP(J166,[1]MCR!$B:$C,2,0)</f>
        <v>C0027-HOD138</v>
      </c>
    </row>
    <row r="167" spans="1:11" s="84" customFormat="1" ht="27" customHeight="1">
      <c r="A167" s="81"/>
      <c r="B167" s="81"/>
      <c r="C167" s="81"/>
      <c r="D167" s="81"/>
      <c r="E167" s="81"/>
      <c r="F167" s="81"/>
      <c r="G167" s="81"/>
      <c r="H167" s="82">
        <f>SUM(H3:H166)</f>
        <v>10554</v>
      </c>
      <c r="I167" s="83">
        <f>SUM(I3:I166)</f>
        <v>29886</v>
      </c>
    </row>
    <row r="171" spans="1:11" ht="27" customHeight="1">
      <c r="H171" s="90"/>
    </row>
  </sheetData>
  <autoFilter ref="A2:L167" xr:uid="{5ABFFB87-38E4-415D-8D74-9BB84ED55FC8}"/>
  <mergeCells count="1">
    <mergeCell ref="B1:I1"/>
  </mergeCells>
  <phoneticPr fontId="31" type="noConversion"/>
  <pageMargins left="0.2" right="0.2" top="0.75" bottom="0.75" header="0.3" footer="0.3"/>
  <pageSetup paperSize="9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19F095-15F0-4EB1-842D-583B4A905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1CF8F8-55C9-46DC-8743-D94A5B679B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843F7B-9FDB-4F00-A398-0DB6F09125D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UPDATE</vt:lpstr>
      <vt:lpstr>DETAIL (SS25-S4)</vt:lpstr>
      <vt:lpstr>'DETAIL (SS25-S4)'!Print_Area</vt:lpstr>
      <vt:lpstr>UPDATE!Print_Area</vt:lpstr>
      <vt:lpstr>'DETAIL (SS25-S4)'!Print_Titles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2024-12-09T09:27:38Z</cp:lastPrinted>
  <dcterms:created xsi:type="dcterms:W3CDTF">2020-11-11T02:21:38Z</dcterms:created>
  <dcterms:modified xsi:type="dcterms:W3CDTF">2025-05-07T15:17:19Z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