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4-SS26/2-PRODUCTION/4-INTERNAL-PURCHASE-ORDER/4-2-TRIM-ORDER/TRIM-PO/SIGN-PO/"/>
    </mc:Choice>
  </mc:AlternateContent>
  <xr:revisionPtr revIDLastSave="323" documentId="13_ncr:1_{17EF79D8-6A25-4393-97F0-F13C20EEAA4A}" xr6:coauthVersionLast="47" xr6:coauthVersionMax="47" xr10:uidLastSave="{7571F5EB-7EF5-488A-986C-7428C28100E3}"/>
  <bookViews>
    <workbookView xWindow="-110" yWindow="-110" windowWidth="19420" windowHeight="10300" activeTab="2" xr2:uid="{00000000-000D-0000-FFFF-FFFF00000000}"/>
  </bookViews>
  <sheets>
    <sheet name="UPDATE" sheetId="2" r:id="rId1"/>
    <sheet name="DETAIL (SS25-S4) - 9.9" sheetId="14" r:id="rId2"/>
    <sheet name="DETAIL - 2.10 - ADD MORE PO " sheetId="15" r:id="rId3"/>
  </sheets>
  <externalReferences>
    <externalReference r:id="rId4"/>
  </externalReferences>
  <definedNames>
    <definedName name="_xlnm._FilterDatabase" localSheetId="2" hidden="1">'DETAIL - 2.10 - ADD MORE PO '!$A$2:$N$142</definedName>
    <definedName name="_xlnm._FilterDatabase" localSheetId="1" hidden="1">'DETAIL (SS25-S4) - 9.9'!$A$2:$N$142</definedName>
    <definedName name="_xlnm._FilterDatabase" localSheetId="0" hidden="1">UPDATE!$A$10:$P$11</definedName>
    <definedName name="_xlnm.Print_Area" localSheetId="2">'DETAIL - 2.10 - ADD MORE PO '!$A$1:$I$141</definedName>
    <definedName name="_xlnm.Print_Area" localSheetId="1">'DETAIL (SS25-S4) - 9.9'!$A$1:$I$141</definedName>
    <definedName name="_xlnm.Print_Area" localSheetId="0">UPDATE!$A$1:$P$21</definedName>
    <definedName name="_xlnm.Print_Titles" localSheetId="2">'DETAIL - 2.10 - ADD MORE PO '!$1:$2</definedName>
    <definedName name="_xlnm.Print_Titles" localSheetId="1">'DETAIL (SS25-S4) - 9.9'!$1:$2</definedName>
    <definedName name="_xlnm.Print_Titles" localSheetId="0">UPDATE!$4:$10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2" i="15" l="1"/>
  <c r="M141" i="15"/>
  <c r="N141" i="15" s="1"/>
  <c r="J141" i="15"/>
  <c r="K141" i="15" s="1"/>
  <c r="I141" i="15"/>
  <c r="M140" i="15"/>
  <c r="N140" i="15" s="1"/>
  <c r="J140" i="15"/>
  <c r="K140" i="15" s="1"/>
  <c r="I140" i="15"/>
  <c r="N139" i="15"/>
  <c r="M139" i="15"/>
  <c r="K139" i="15"/>
  <c r="J139" i="15"/>
  <c r="I139" i="15"/>
  <c r="M138" i="15"/>
  <c r="N138" i="15" s="1"/>
  <c r="K138" i="15"/>
  <c r="J138" i="15"/>
  <c r="I138" i="15"/>
  <c r="M137" i="15"/>
  <c r="N137" i="15" s="1"/>
  <c r="K137" i="15"/>
  <c r="J137" i="15"/>
  <c r="I137" i="15"/>
  <c r="M136" i="15"/>
  <c r="N136" i="15" s="1"/>
  <c r="J136" i="15"/>
  <c r="K136" i="15" s="1"/>
  <c r="I136" i="15"/>
  <c r="M135" i="15"/>
  <c r="N135" i="15" s="1"/>
  <c r="J135" i="15"/>
  <c r="K135" i="15" s="1"/>
  <c r="I135" i="15"/>
  <c r="M134" i="15"/>
  <c r="N134" i="15" s="1"/>
  <c r="J134" i="15"/>
  <c r="K134" i="15" s="1"/>
  <c r="I134" i="15"/>
  <c r="M133" i="15"/>
  <c r="N133" i="15" s="1"/>
  <c r="J133" i="15"/>
  <c r="K133" i="15" s="1"/>
  <c r="I133" i="15"/>
  <c r="M132" i="15"/>
  <c r="N132" i="15" s="1"/>
  <c r="J132" i="15"/>
  <c r="K132" i="15" s="1"/>
  <c r="I132" i="15"/>
  <c r="M131" i="15"/>
  <c r="J131" i="15"/>
  <c r="N131" i="15" s="1"/>
  <c r="I131" i="15"/>
  <c r="M130" i="15"/>
  <c r="N130" i="15" s="1"/>
  <c r="J130" i="15"/>
  <c r="K130" i="15" s="1"/>
  <c r="I130" i="15"/>
  <c r="N129" i="15"/>
  <c r="M129" i="15"/>
  <c r="K129" i="15"/>
  <c r="J129" i="15"/>
  <c r="I129" i="15"/>
  <c r="N128" i="15"/>
  <c r="M128" i="15"/>
  <c r="J128" i="15"/>
  <c r="K128" i="15" s="1"/>
  <c r="I128" i="15"/>
  <c r="N127" i="15"/>
  <c r="M127" i="15"/>
  <c r="K127" i="15"/>
  <c r="J127" i="15"/>
  <c r="I127" i="15"/>
  <c r="M126" i="15"/>
  <c r="N126" i="15" s="1"/>
  <c r="K126" i="15"/>
  <c r="J126" i="15"/>
  <c r="I126" i="15"/>
  <c r="M125" i="15"/>
  <c r="N125" i="15" s="1"/>
  <c r="K125" i="15"/>
  <c r="J125" i="15"/>
  <c r="I125" i="15"/>
  <c r="M124" i="15"/>
  <c r="N124" i="15" s="1"/>
  <c r="J124" i="15"/>
  <c r="K124" i="15" s="1"/>
  <c r="I124" i="15"/>
  <c r="M123" i="15"/>
  <c r="N123" i="15" s="1"/>
  <c r="J123" i="15"/>
  <c r="K123" i="15" s="1"/>
  <c r="I123" i="15"/>
  <c r="M122" i="15"/>
  <c r="N122" i="15" s="1"/>
  <c r="J122" i="15"/>
  <c r="K122" i="15" s="1"/>
  <c r="I122" i="15"/>
  <c r="M121" i="15"/>
  <c r="N121" i="15" s="1"/>
  <c r="J121" i="15"/>
  <c r="K121" i="15" s="1"/>
  <c r="I121" i="15"/>
  <c r="M120" i="15"/>
  <c r="N120" i="15" s="1"/>
  <c r="J120" i="15"/>
  <c r="K120" i="15" s="1"/>
  <c r="I120" i="15"/>
  <c r="M119" i="15"/>
  <c r="J119" i="15"/>
  <c r="N119" i="15" s="1"/>
  <c r="I119" i="15"/>
  <c r="M118" i="15"/>
  <c r="N118" i="15" s="1"/>
  <c r="J118" i="15"/>
  <c r="K118" i="15" s="1"/>
  <c r="I118" i="15"/>
  <c r="N117" i="15"/>
  <c r="M117" i="15"/>
  <c r="K117" i="15"/>
  <c r="J117" i="15"/>
  <c r="I117" i="15"/>
  <c r="M116" i="15"/>
  <c r="J116" i="15"/>
  <c r="N116" i="15" s="1"/>
  <c r="I116" i="15"/>
  <c r="N115" i="15"/>
  <c r="M115" i="15"/>
  <c r="K115" i="15"/>
  <c r="J115" i="15"/>
  <c r="I115" i="15"/>
  <c r="M114" i="15"/>
  <c r="N114" i="15" s="1"/>
  <c r="K114" i="15"/>
  <c r="J114" i="15"/>
  <c r="I114" i="15"/>
  <c r="M113" i="15"/>
  <c r="N113" i="15" s="1"/>
  <c r="K113" i="15"/>
  <c r="J113" i="15"/>
  <c r="I113" i="15"/>
  <c r="M112" i="15"/>
  <c r="N112" i="15" s="1"/>
  <c r="J112" i="15"/>
  <c r="K112" i="15" s="1"/>
  <c r="I112" i="15"/>
  <c r="M111" i="15"/>
  <c r="N111" i="15" s="1"/>
  <c r="J111" i="15"/>
  <c r="K111" i="15" s="1"/>
  <c r="I111" i="15"/>
  <c r="M110" i="15"/>
  <c r="N110" i="15" s="1"/>
  <c r="J110" i="15"/>
  <c r="K110" i="15" s="1"/>
  <c r="I110" i="15"/>
  <c r="M109" i="15"/>
  <c r="N109" i="15" s="1"/>
  <c r="J109" i="15"/>
  <c r="K109" i="15" s="1"/>
  <c r="I109" i="15"/>
  <c r="M108" i="15"/>
  <c r="N108" i="15" s="1"/>
  <c r="J108" i="15"/>
  <c r="K108" i="15" s="1"/>
  <c r="I108" i="15"/>
  <c r="N107" i="15"/>
  <c r="M107" i="15"/>
  <c r="J107" i="15"/>
  <c r="K107" i="15" s="1"/>
  <c r="I107" i="15"/>
  <c r="M106" i="15"/>
  <c r="N106" i="15" s="1"/>
  <c r="J106" i="15"/>
  <c r="K106" i="15" s="1"/>
  <c r="I106" i="15"/>
  <c r="N105" i="15"/>
  <c r="M105" i="15"/>
  <c r="K105" i="15"/>
  <c r="J105" i="15"/>
  <c r="I105" i="15"/>
  <c r="N104" i="15"/>
  <c r="M104" i="15"/>
  <c r="J104" i="15"/>
  <c r="K104" i="15" s="1"/>
  <c r="I104" i="15"/>
  <c r="N103" i="15"/>
  <c r="M103" i="15"/>
  <c r="K103" i="15"/>
  <c r="J103" i="15"/>
  <c r="I103" i="15"/>
  <c r="M102" i="15"/>
  <c r="N102" i="15" s="1"/>
  <c r="K102" i="15"/>
  <c r="J102" i="15"/>
  <c r="I102" i="15"/>
  <c r="M101" i="15"/>
  <c r="N101" i="15" s="1"/>
  <c r="K101" i="15"/>
  <c r="J101" i="15"/>
  <c r="I101" i="15"/>
  <c r="M100" i="15"/>
  <c r="N100" i="15" s="1"/>
  <c r="J100" i="15"/>
  <c r="K100" i="15" s="1"/>
  <c r="I100" i="15"/>
  <c r="M99" i="15"/>
  <c r="N99" i="15" s="1"/>
  <c r="J99" i="15"/>
  <c r="K99" i="15" s="1"/>
  <c r="I99" i="15"/>
  <c r="M98" i="15"/>
  <c r="N98" i="15" s="1"/>
  <c r="J98" i="15"/>
  <c r="K98" i="15" s="1"/>
  <c r="I98" i="15"/>
  <c r="M97" i="15"/>
  <c r="N97" i="15" s="1"/>
  <c r="K97" i="15"/>
  <c r="J97" i="15"/>
  <c r="I97" i="15"/>
  <c r="M96" i="15"/>
  <c r="N96" i="15" s="1"/>
  <c r="J96" i="15"/>
  <c r="K96" i="15" s="1"/>
  <c r="I96" i="15"/>
  <c r="N95" i="15"/>
  <c r="M95" i="15"/>
  <c r="J95" i="15"/>
  <c r="K95" i="15" s="1"/>
  <c r="I95" i="15"/>
  <c r="M94" i="15"/>
  <c r="N94" i="15" s="1"/>
  <c r="J94" i="15"/>
  <c r="K94" i="15" s="1"/>
  <c r="I94" i="15"/>
  <c r="N93" i="15"/>
  <c r="M93" i="15"/>
  <c r="K93" i="15"/>
  <c r="J93" i="15"/>
  <c r="I93" i="15"/>
  <c r="N92" i="15"/>
  <c r="M92" i="15"/>
  <c r="J92" i="15"/>
  <c r="K92" i="15" s="1"/>
  <c r="I92" i="15"/>
  <c r="N91" i="15"/>
  <c r="M91" i="15"/>
  <c r="K91" i="15"/>
  <c r="J91" i="15"/>
  <c r="I91" i="15"/>
  <c r="M90" i="15"/>
  <c r="N90" i="15" s="1"/>
  <c r="K90" i="15"/>
  <c r="J90" i="15"/>
  <c r="I90" i="15"/>
  <c r="M89" i="15"/>
  <c r="N89" i="15" s="1"/>
  <c r="K89" i="15"/>
  <c r="J89" i="15"/>
  <c r="I89" i="15"/>
  <c r="M88" i="15"/>
  <c r="N88" i="15" s="1"/>
  <c r="J88" i="15"/>
  <c r="K88" i="15" s="1"/>
  <c r="I88" i="15"/>
  <c r="N87" i="15"/>
  <c r="M87" i="15"/>
  <c r="J87" i="15"/>
  <c r="K87" i="15" s="1"/>
  <c r="I87" i="15"/>
  <c r="M86" i="15"/>
  <c r="N86" i="15" s="1"/>
  <c r="J86" i="15"/>
  <c r="K86" i="15" s="1"/>
  <c r="I86" i="15"/>
  <c r="M85" i="15"/>
  <c r="N85" i="15" s="1"/>
  <c r="K85" i="15"/>
  <c r="J85" i="15"/>
  <c r="I85" i="15"/>
  <c r="M84" i="15"/>
  <c r="N84" i="15" s="1"/>
  <c r="J84" i="15"/>
  <c r="K84" i="15" s="1"/>
  <c r="I84" i="15"/>
  <c r="N83" i="15"/>
  <c r="M83" i="15"/>
  <c r="J83" i="15"/>
  <c r="K83" i="15" s="1"/>
  <c r="I83" i="15"/>
  <c r="M82" i="15"/>
  <c r="N82" i="15" s="1"/>
  <c r="J82" i="15"/>
  <c r="K82" i="15" s="1"/>
  <c r="I82" i="15"/>
  <c r="N81" i="15"/>
  <c r="M81" i="15"/>
  <c r="K81" i="15"/>
  <c r="J81" i="15"/>
  <c r="I81" i="15"/>
  <c r="M80" i="15"/>
  <c r="N80" i="15" s="1"/>
  <c r="J80" i="15"/>
  <c r="K80" i="15" s="1"/>
  <c r="I80" i="15"/>
  <c r="N79" i="15"/>
  <c r="M79" i="15"/>
  <c r="K79" i="15"/>
  <c r="J79" i="15"/>
  <c r="I79" i="15"/>
  <c r="M78" i="15"/>
  <c r="N78" i="15" s="1"/>
  <c r="J78" i="15"/>
  <c r="K78" i="15" s="1"/>
  <c r="I78" i="15"/>
  <c r="M77" i="15"/>
  <c r="N77" i="15" s="1"/>
  <c r="K77" i="15"/>
  <c r="J77" i="15"/>
  <c r="I77" i="15"/>
  <c r="M76" i="15"/>
  <c r="N76" i="15" s="1"/>
  <c r="J76" i="15"/>
  <c r="K76" i="15" s="1"/>
  <c r="I76" i="15"/>
  <c r="N75" i="15"/>
  <c r="M75" i="15"/>
  <c r="J75" i="15"/>
  <c r="K75" i="15" s="1"/>
  <c r="I75" i="15"/>
  <c r="M74" i="15"/>
  <c r="N74" i="15" s="1"/>
  <c r="J74" i="15"/>
  <c r="K74" i="15" s="1"/>
  <c r="I74" i="15"/>
  <c r="M73" i="15"/>
  <c r="N73" i="15" s="1"/>
  <c r="K73" i="15"/>
  <c r="J73" i="15"/>
  <c r="I73" i="15"/>
  <c r="M72" i="15"/>
  <c r="N72" i="15" s="1"/>
  <c r="J72" i="15"/>
  <c r="K72" i="15" s="1"/>
  <c r="I72" i="15"/>
  <c r="N71" i="15"/>
  <c r="M71" i="15"/>
  <c r="J71" i="15"/>
  <c r="K71" i="15" s="1"/>
  <c r="I71" i="15"/>
  <c r="M70" i="15"/>
  <c r="N70" i="15" s="1"/>
  <c r="J70" i="15"/>
  <c r="K70" i="15" s="1"/>
  <c r="I70" i="15"/>
  <c r="N69" i="15"/>
  <c r="M69" i="15"/>
  <c r="K69" i="15"/>
  <c r="J69" i="15"/>
  <c r="I69" i="15"/>
  <c r="M68" i="15"/>
  <c r="N68" i="15" s="1"/>
  <c r="J68" i="15"/>
  <c r="K68" i="15" s="1"/>
  <c r="I68" i="15"/>
  <c r="N67" i="15"/>
  <c r="M67" i="15"/>
  <c r="K67" i="15"/>
  <c r="J67" i="15"/>
  <c r="I67" i="15"/>
  <c r="M66" i="15"/>
  <c r="N66" i="15" s="1"/>
  <c r="J66" i="15"/>
  <c r="K66" i="15" s="1"/>
  <c r="I66" i="15"/>
  <c r="M65" i="15"/>
  <c r="N65" i="15" s="1"/>
  <c r="K65" i="15"/>
  <c r="J65" i="15"/>
  <c r="I65" i="15"/>
  <c r="M64" i="15"/>
  <c r="N64" i="15" s="1"/>
  <c r="J64" i="15"/>
  <c r="K64" i="15" s="1"/>
  <c r="I64" i="15"/>
  <c r="N63" i="15"/>
  <c r="M63" i="15"/>
  <c r="J63" i="15"/>
  <c r="K63" i="15" s="1"/>
  <c r="I63" i="15"/>
  <c r="M62" i="15"/>
  <c r="N62" i="15" s="1"/>
  <c r="J62" i="15"/>
  <c r="K62" i="15" s="1"/>
  <c r="I62" i="15"/>
  <c r="M61" i="15"/>
  <c r="N61" i="15" s="1"/>
  <c r="K61" i="15"/>
  <c r="J61" i="15"/>
  <c r="I61" i="15"/>
  <c r="M60" i="15"/>
  <c r="N60" i="15" s="1"/>
  <c r="J60" i="15"/>
  <c r="K60" i="15" s="1"/>
  <c r="I60" i="15"/>
  <c r="N59" i="15"/>
  <c r="M59" i="15"/>
  <c r="J59" i="15"/>
  <c r="K59" i="15" s="1"/>
  <c r="I59" i="15"/>
  <c r="M58" i="15"/>
  <c r="N58" i="15" s="1"/>
  <c r="J58" i="15"/>
  <c r="K58" i="15" s="1"/>
  <c r="I58" i="15"/>
  <c r="N57" i="15"/>
  <c r="M57" i="15"/>
  <c r="K57" i="15"/>
  <c r="J57" i="15"/>
  <c r="I57" i="15"/>
  <c r="M56" i="15"/>
  <c r="N56" i="15" s="1"/>
  <c r="J56" i="15"/>
  <c r="K56" i="15" s="1"/>
  <c r="I56" i="15"/>
  <c r="N55" i="15"/>
  <c r="M55" i="15"/>
  <c r="K55" i="15"/>
  <c r="J55" i="15"/>
  <c r="I55" i="15"/>
  <c r="M54" i="15"/>
  <c r="N54" i="15" s="1"/>
  <c r="J54" i="15"/>
  <c r="K54" i="15" s="1"/>
  <c r="I54" i="15"/>
  <c r="M53" i="15"/>
  <c r="N53" i="15" s="1"/>
  <c r="K53" i="15"/>
  <c r="J53" i="15"/>
  <c r="I53" i="15"/>
  <c r="M52" i="15"/>
  <c r="N52" i="15" s="1"/>
  <c r="J52" i="15"/>
  <c r="K52" i="15" s="1"/>
  <c r="I52" i="15"/>
  <c r="N51" i="15"/>
  <c r="M51" i="15"/>
  <c r="J51" i="15"/>
  <c r="K51" i="15" s="1"/>
  <c r="I51" i="15"/>
  <c r="M50" i="15"/>
  <c r="N50" i="15" s="1"/>
  <c r="J50" i="15"/>
  <c r="K50" i="15" s="1"/>
  <c r="I50" i="15"/>
  <c r="M49" i="15"/>
  <c r="N49" i="15" s="1"/>
  <c r="K49" i="15"/>
  <c r="J49" i="15"/>
  <c r="I49" i="15"/>
  <c r="M48" i="15"/>
  <c r="N48" i="15" s="1"/>
  <c r="J48" i="15"/>
  <c r="K48" i="15" s="1"/>
  <c r="I48" i="15"/>
  <c r="N47" i="15"/>
  <c r="M47" i="15"/>
  <c r="J47" i="15"/>
  <c r="K47" i="15" s="1"/>
  <c r="I47" i="15"/>
  <c r="M46" i="15"/>
  <c r="N46" i="15" s="1"/>
  <c r="J46" i="15"/>
  <c r="K46" i="15" s="1"/>
  <c r="I46" i="15"/>
  <c r="N45" i="15"/>
  <c r="M45" i="15"/>
  <c r="K45" i="15"/>
  <c r="J45" i="15"/>
  <c r="I45" i="15"/>
  <c r="M44" i="15"/>
  <c r="N44" i="15" s="1"/>
  <c r="J44" i="15"/>
  <c r="K44" i="15" s="1"/>
  <c r="I44" i="15"/>
  <c r="N43" i="15"/>
  <c r="M43" i="15"/>
  <c r="K43" i="15"/>
  <c r="J43" i="15"/>
  <c r="I43" i="15"/>
  <c r="M42" i="15"/>
  <c r="N42" i="15" s="1"/>
  <c r="J42" i="15"/>
  <c r="K42" i="15" s="1"/>
  <c r="I42" i="15"/>
  <c r="M41" i="15"/>
  <c r="N41" i="15" s="1"/>
  <c r="K41" i="15"/>
  <c r="J41" i="15"/>
  <c r="I41" i="15"/>
  <c r="M40" i="15"/>
  <c r="N40" i="15" s="1"/>
  <c r="J40" i="15"/>
  <c r="K40" i="15" s="1"/>
  <c r="I40" i="15"/>
  <c r="N39" i="15"/>
  <c r="M39" i="15"/>
  <c r="J39" i="15"/>
  <c r="K39" i="15" s="1"/>
  <c r="I39" i="15"/>
  <c r="M38" i="15"/>
  <c r="N38" i="15" s="1"/>
  <c r="J38" i="15"/>
  <c r="K38" i="15" s="1"/>
  <c r="I38" i="15"/>
  <c r="M37" i="15"/>
  <c r="N37" i="15" s="1"/>
  <c r="K37" i="15"/>
  <c r="J37" i="15"/>
  <c r="I37" i="15"/>
  <c r="M36" i="15"/>
  <c r="N36" i="15" s="1"/>
  <c r="J36" i="15"/>
  <c r="K36" i="15" s="1"/>
  <c r="I36" i="15"/>
  <c r="N35" i="15"/>
  <c r="M35" i="15"/>
  <c r="J35" i="15"/>
  <c r="K35" i="15" s="1"/>
  <c r="I35" i="15"/>
  <c r="M34" i="15"/>
  <c r="N34" i="15" s="1"/>
  <c r="J34" i="15"/>
  <c r="K34" i="15" s="1"/>
  <c r="I34" i="15"/>
  <c r="N33" i="15"/>
  <c r="M33" i="15"/>
  <c r="K33" i="15"/>
  <c r="J33" i="15"/>
  <c r="I33" i="15"/>
  <c r="M32" i="15"/>
  <c r="N32" i="15" s="1"/>
  <c r="J32" i="15"/>
  <c r="K32" i="15" s="1"/>
  <c r="I32" i="15"/>
  <c r="N31" i="15"/>
  <c r="M31" i="15"/>
  <c r="K31" i="15"/>
  <c r="J31" i="15"/>
  <c r="I31" i="15"/>
  <c r="M30" i="15"/>
  <c r="N30" i="15" s="1"/>
  <c r="J30" i="15"/>
  <c r="K30" i="15" s="1"/>
  <c r="I30" i="15"/>
  <c r="M29" i="15"/>
  <c r="N29" i="15" s="1"/>
  <c r="K29" i="15"/>
  <c r="J29" i="15"/>
  <c r="I29" i="15"/>
  <c r="M28" i="15"/>
  <c r="N28" i="15" s="1"/>
  <c r="J28" i="15"/>
  <c r="K28" i="15" s="1"/>
  <c r="I28" i="15"/>
  <c r="N27" i="15"/>
  <c r="M27" i="15"/>
  <c r="J27" i="15"/>
  <c r="K27" i="15" s="1"/>
  <c r="I27" i="15"/>
  <c r="M26" i="15"/>
  <c r="N26" i="15" s="1"/>
  <c r="J26" i="15"/>
  <c r="K26" i="15" s="1"/>
  <c r="I26" i="15"/>
  <c r="M25" i="15"/>
  <c r="N25" i="15" s="1"/>
  <c r="K25" i="15"/>
  <c r="J25" i="15"/>
  <c r="I25" i="15"/>
  <c r="M24" i="15"/>
  <c r="N24" i="15" s="1"/>
  <c r="J24" i="15"/>
  <c r="K24" i="15" s="1"/>
  <c r="I24" i="15"/>
  <c r="N23" i="15"/>
  <c r="M23" i="15"/>
  <c r="J23" i="15"/>
  <c r="K23" i="15" s="1"/>
  <c r="I23" i="15"/>
  <c r="M22" i="15"/>
  <c r="I22" i="15"/>
  <c r="F22" i="15"/>
  <c r="J22" i="15" s="1"/>
  <c r="K22" i="15" s="1"/>
  <c r="M21" i="15"/>
  <c r="I21" i="15"/>
  <c r="F21" i="15"/>
  <c r="J21" i="15" s="1"/>
  <c r="K21" i="15" s="1"/>
  <c r="M20" i="15"/>
  <c r="N20" i="15" s="1"/>
  <c r="I20" i="15"/>
  <c r="F20" i="15"/>
  <c r="J20" i="15" s="1"/>
  <c r="K20" i="15" s="1"/>
  <c r="M19" i="15"/>
  <c r="N19" i="15" s="1"/>
  <c r="I19" i="15"/>
  <c r="F19" i="15"/>
  <c r="J19" i="15" s="1"/>
  <c r="K19" i="15" s="1"/>
  <c r="M18" i="15"/>
  <c r="I18" i="15"/>
  <c r="F18" i="15"/>
  <c r="J18" i="15" s="1"/>
  <c r="K18" i="15" s="1"/>
  <c r="M17" i="15"/>
  <c r="I17" i="15"/>
  <c r="F17" i="15"/>
  <c r="J17" i="15" s="1"/>
  <c r="K17" i="15" s="1"/>
  <c r="M16" i="15"/>
  <c r="N16" i="15" s="1"/>
  <c r="I16" i="15"/>
  <c r="F16" i="15"/>
  <c r="J16" i="15" s="1"/>
  <c r="K16" i="15" s="1"/>
  <c r="M15" i="15"/>
  <c r="N15" i="15" s="1"/>
  <c r="I15" i="15"/>
  <c r="F15" i="15"/>
  <c r="J15" i="15" s="1"/>
  <c r="K15" i="15" s="1"/>
  <c r="M14" i="15"/>
  <c r="I14" i="15"/>
  <c r="F14" i="15"/>
  <c r="J14" i="15" s="1"/>
  <c r="K14" i="15" s="1"/>
  <c r="M13" i="15"/>
  <c r="I13" i="15"/>
  <c r="F13" i="15"/>
  <c r="J13" i="15" s="1"/>
  <c r="K13" i="15" s="1"/>
  <c r="M12" i="15"/>
  <c r="N12" i="15" s="1"/>
  <c r="J12" i="15"/>
  <c r="K12" i="15" s="1"/>
  <c r="I12" i="15"/>
  <c r="N11" i="15"/>
  <c r="M11" i="15"/>
  <c r="K11" i="15"/>
  <c r="J11" i="15"/>
  <c r="I11" i="15"/>
  <c r="M10" i="15"/>
  <c r="N10" i="15" s="1"/>
  <c r="J10" i="15"/>
  <c r="K10" i="15" s="1"/>
  <c r="I10" i="15"/>
  <c r="N9" i="15"/>
  <c r="M9" i="15"/>
  <c r="K9" i="15"/>
  <c r="J9" i="15"/>
  <c r="I9" i="15"/>
  <c r="M8" i="15"/>
  <c r="N8" i="15" s="1"/>
  <c r="J8" i="15"/>
  <c r="K8" i="15" s="1"/>
  <c r="I8" i="15"/>
  <c r="M7" i="15"/>
  <c r="N7" i="15" s="1"/>
  <c r="K7" i="15"/>
  <c r="J7" i="15"/>
  <c r="I7" i="15"/>
  <c r="M6" i="15"/>
  <c r="N6" i="15" s="1"/>
  <c r="J6" i="15"/>
  <c r="K6" i="15" s="1"/>
  <c r="I6" i="15"/>
  <c r="N5" i="15"/>
  <c r="M5" i="15"/>
  <c r="J5" i="15"/>
  <c r="K5" i="15" s="1"/>
  <c r="I5" i="15"/>
  <c r="M4" i="15"/>
  <c r="N4" i="15" s="1"/>
  <c r="J4" i="15"/>
  <c r="K4" i="15" s="1"/>
  <c r="I4" i="15"/>
  <c r="M3" i="15"/>
  <c r="N3" i="15" s="1"/>
  <c r="K3" i="15"/>
  <c r="J3" i="15"/>
  <c r="I3" i="15"/>
  <c r="I142" i="15" s="1"/>
  <c r="F14" i="14"/>
  <c r="F15" i="14"/>
  <c r="F16" i="14"/>
  <c r="F17" i="14"/>
  <c r="F18" i="14"/>
  <c r="F19" i="14"/>
  <c r="F20" i="14"/>
  <c r="F21" i="14"/>
  <c r="F22" i="14"/>
  <c r="F13" i="14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3" i="14"/>
  <c r="N13" i="15" l="1"/>
  <c r="N17" i="15"/>
  <c r="N21" i="15"/>
  <c r="N14" i="15"/>
  <c r="N18" i="15"/>
  <c r="N22" i="15"/>
  <c r="K116" i="15"/>
  <c r="K119" i="15"/>
  <c r="K131" i="15"/>
  <c r="I4" i="14" l="1"/>
  <c r="I3" i="14" l="1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J4" i="14" l="1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3" i="14"/>
  <c r="K114" i="14" l="1"/>
  <c r="N114" i="14"/>
  <c r="K78" i="14"/>
  <c r="N78" i="14"/>
  <c r="K111" i="14"/>
  <c r="N111" i="14"/>
  <c r="K63" i="14"/>
  <c r="N63" i="14"/>
  <c r="K86" i="14"/>
  <c r="N86" i="14"/>
  <c r="K14" i="14"/>
  <c r="N14" i="14"/>
  <c r="K109" i="14"/>
  <c r="N109" i="14"/>
  <c r="K61" i="14"/>
  <c r="N61" i="14"/>
  <c r="K25" i="14"/>
  <c r="N25" i="14"/>
  <c r="K120" i="14"/>
  <c r="N120" i="14"/>
  <c r="K96" i="14"/>
  <c r="N96" i="14"/>
  <c r="K72" i="14"/>
  <c r="N72" i="14"/>
  <c r="K60" i="14"/>
  <c r="N60" i="14"/>
  <c r="K48" i="14"/>
  <c r="N48" i="14"/>
  <c r="K36" i="14"/>
  <c r="N36" i="14"/>
  <c r="K24" i="14"/>
  <c r="N24" i="14"/>
  <c r="K12" i="14"/>
  <c r="N12" i="14"/>
  <c r="K131" i="14"/>
  <c r="N131" i="14"/>
  <c r="K119" i="14"/>
  <c r="N119" i="14"/>
  <c r="K107" i="14"/>
  <c r="N107" i="14"/>
  <c r="K95" i="14"/>
  <c r="N95" i="14"/>
  <c r="K83" i="14"/>
  <c r="N83" i="14"/>
  <c r="K71" i="14"/>
  <c r="N71" i="14"/>
  <c r="K59" i="14"/>
  <c r="N59" i="14"/>
  <c r="K47" i="14"/>
  <c r="N47" i="14"/>
  <c r="K35" i="14"/>
  <c r="N35" i="14"/>
  <c r="K23" i="14"/>
  <c r="N23" i="14"/>
  <c r="K11" i="14"/>
  <c r="N11" i="14"/>
  <c r="K62" i="14"/>
  <c r="N62" i="14"/>
  <c r="K138" i="14"/>
  <c r="N138" i="14"/>
  <c r="K75" i="14"/>
  <c r="N75" i="14"/>
  <c r="K27" i="14"/>
  <c r="N27" i="14"/>
  <c r="K134" i="14"/>
  <c r="N134" i="14"/>
  <c r="K98" i="14"/>
  <c r="N98" i="14"/>
  <c r="K26" i="14"/>
  <c r="N26" i="14"/>
  <c r="K97" i="14"/>
  <c r="N97" i="14"/>
  <c r="K13" i="14"/>
  <c r="N13" i="14"/>
  <c r="K130" i="14"/>
  <c r="N130" i="14"/>
  <c r="K70" i="14"/>
  <c r="N70" i="14"/>
  <c r="K10" i="14"/>
  <c r="N10" i="14"/>
  <c r="K129" i="14"/>
  <c r="N129" i="14"/>
  <c r="K117" i="14"/>
  <c r="N117" i="14"/>
  <c r="K105" i="14"/>
  <c r="N105" i="14"/>
  <c r="K93" i="14"/>
  <c r="N93" i="14"/>
  <c r="K81" i="14"/>
  <c r="N81" i="14"/>
  <c r="K69" i="14"/>
  <c r="N69" i="14"/>
  <c r="K57" i="14"/>
  <c r="N57" i="14"/>
  <c r="K45" i="14"/>
  <c r="N45" i="14"/>
  <c r="K33" i="14"/>
  <c r="N33" i="14"/>
  <c r="K21" i="14"/>
  <c r="N21" i="14"/>
  <c r="K9" i="14"/>
  <c r="N9" i="14"/>
  <c r="K102" i="14"/>
  <c r="N102" i="14"/>
  <c r="K135" i="14"/>
  <c r="N135" i="14"/>
  <c r="K87" i="14"/>
  <c r="N87" i="14"/>
  <c r="K39" i="14"/>
  <c r="N39" i="14"/>
  <c r="K74" i="14"/>
  <c r="N74" i="14"/>
  <c r="K38" i="14"/>
  <c r="N38" i="14"/>
  <c r="K121" i="14"/>
  <c r="N121" i="14"/>
  <c r="K73" i="14"/>
  <c r="N73" i="14"/>
  <c r="K37" i="14"/>
  <c r="N37" i="14"/>
  <c r="K132" i="14"/>
  <c r="N132" i="14"/>
  <c r="K108" i="14"/>
  <c r="N108" i="14"/>
  <c r="K84" i="14"/>
  <c r="N84" i="14"/>
  <c r="K118" i="14"/>
  <c r="N118" i="14"/>
  <c r="K106" i="14"/>
  <c r="N106" i="14"/>
  <c r="K94" i="14"/>
  <c r="N94" i="14"/>
  <c r="K82" i="14"/>
  <c r="N82" i="14"/>
  <c r="K46" i="14"/>
  <c r="N46" i="14"/>
  <c r="K34" i="14"/>
  <c r="N34" i="14"/>
  <c r="K141" i="14"/>
  <c r="N141" i="14"/>
  <c r="K140" i="14"/>
  <c r="N140" i="14"/>
  <c r="K128" i="14"/>
  <c r="N128" i="14"/>
  <c r="K116" i="14"/>
  <c r="N116" i="14"/>
  <c r="K104" i="14"/>
  <c r="N104" i="14"/>
  <c r="K92" i="14"/>
  <c r="N92" i="14"/>
  <c r="K80" i="14"/>
  <c r="N80" i="14"/>
  <c r="K68" i="14"/>
  <c r="N68" i="14"/>
  <c r="K56" i="14"/>
  <c r="N56" i="14"/>
  <c r="K44" i="14"/>
  <c r="N44" i="14"/>
  <c r="K32" i="14"/>
  <c r="N32" i="14"/>
  <c r="K20" i="14"/>
  <c r="N20" i="14"/>
  <c r="K8" i="14"/>
  <c r="N8" i="14"/>
  <c r="K123" i="14"/>
  <c r="N123" i="14"/>
  <c r="K99" i="14"/>
  <c r="N99" i="14"/>
  <c r="K51" i="14"/>
  <c r="N51" i="14"/>
  <c r="K15" i="14"/>
  <c r="N15" i="14"/>
  <c r="K122" i="14"/>
  <c r="N122" i="14"/>
  <c r="K110" i="14"/>
  <c r="N110" i="14"/>
  <c r="K50" i="14"/>
  <c r="N50" i="14"/>
  <c r="K133" i="14"/>
  <c r="N133" i="14"/>
  <c r="K85" i="14"/>
  <c r="N85" i="14"/>
  <c r="K49" i="14"/>
  <c r="N49" i="14"/>
  <c r="K3" i="14"/>
  <c r="N3" i="14"/>
  <c r="K58" i="14"/>
  <c r="N58" i="14"/>
  <c r="K22" i="14"/>
  <c r="N22" i="14"/>
  <c r="K139" i="14"/>
  <c r="N139" i="14"/>
  <c r="K127" i="14"/>
  <c r="N127" i="14"/>
  <c r="K115" i="14"/>
  <c r="N115" i="14"/>
  <c r="K103" i="14"/>
  <c r="N103" i="14"/>
  <c r="K91" i="14"/>
  <c r="N91" i="14"/>
  <c r="K79" i="14"/>
  <c r="N79" i="14"/>
  <c r="K67" i="14"/>
  <c r="N67" i="14"/>
  <c r="K55" i="14"/>
  <c r="N55" i="14"/>
  <c r="K43" i="14"/>
  <c r="N43" i="14"/>
  <c r="K31" i="14"/>
  <c r="N31" i="14"/>
  <c r="K19" i="14"/>
  <c r="N19" i="14"/>
  <c r="K7" i="14"/>
  <c r="N7" i="14"/>
  <c r="K6" i="14"/>
  <c r="N6" i="14"/>
  <c r="K126" i="14"/>
  <c r="N126" i="14"/>
  <c r="K90" i="14"/>
  <c r="N90" i="14"/>
  <c r="K66" i="14"/>
  <c r="N66" i="14"/>
  <c r="K54" i="14"/>
  <c r="N54" i="14"/>
  <c r="K42" i="14"/>
  <c r="N42" i="14"/>
  <c r="K30" i="14"/>
  <c r="N30" i="14"/>
  <c r="K18" i="14"/>
  <c r="N18" i="14"/>
  <c r="K137" i="14"/>
  <c r="N137" i="14"/>
  <c r="K125" i="14"/>
  <c r="N125" i="14"/>
  <c r="K113" i="14"/>
  <c r="N113" i="14"/>
  <c r="K101" i="14"/>
  <c r="N101" i="14"/>
  <c r="K89" i="14"/>
  <c r="N89" i="14"/>
  <c r="K77" i="14"/>
  <c r="N77" i="14"/>
  <c r="K65" i="14"/>
  <c r="N65" i="14"/>
  <c r="K53" i="14"/>
  <c r="N53" i="14"/>
  <c r="K41" i="14"/>
  <c r="N41" i="14"/>
  <c r="K29" i="14"/>
  <c r="N29" i="14"/>
  <c r="K17" i="14"/>
  <c r="N17" i="14"/>
  <c r="K5" i="14"/>
  <c r="N5" i="14"/>
  <c r="K136" i="14"/>
  <c r="N136" i="14"/>
  <c r="K124" i="14"/>
  <c r="N124" i="14"/>
  <c r="K112" i="14"/>
  <c r="N112" i="14"/>
  <c r="K100" i="14"/>
  <c r="N100" i="14"/>
  <c r="K88" i="14"/>
  <c r="N88" i="14"/>
  <c r="K76" i="14"/>
  <c r="N76" i="14"/>
  <c r="K64" i="14"/>
  <c r="N64" i="14"/>
  <c r="K52" i="14"/>
  <c r="N52" i="14"/>
  <c r="K40" i="14"/>
  <c r="N40" i="14"/>
  <c r="K28" i="14"/>
  <c r="N28" i="14"/>
  <c r="K16" i="14"/>
  <c r="N16" i="14"/>
  <c r="K4" i="14"/>
  <c r="N4" i="14"/>
  <c r="H142" i="14"/>
  <c r="I142" i="14" l="1"/>
  <c r="K11" i="2" s="1"/>
  <c r="Q11" i="2" s="1"/>
  <c r="K14" i="2" l="1"/>
  <c r="E7" i="2"/>
  <c r="M11" i="2" l="1"/>
  <c r="O11" i="2" s="1"/>
  <c r="M14" i="2" l="1"/>
  <c r="O14" i="2" l="1"/>
  <c r="S11" i="2"/>
</calcChain>
</file>

<file path=xl/sharedStrings.xml><?xml version="1.0" encoding="utf-8"?>
<sst xmlns="http://schemas.openxmlformats.org/spreadsheetml/2006/main" count="2277" uniqueCount="427">
  <si>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</si>
  <si>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</si>
  <si>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</si>
  <si>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</si>
  <si>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</si>
  <si>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</si>
  <si>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</si>
  <si>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</si>
  <si>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</si>
  <si>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</si>
  <si>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</si>
  <si>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</si>
  <si>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</si>
  <si>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</si>
  <si>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</si>
  <si>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</si>
  <si>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</si>
  <si>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</si>
  <si>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</si>
  <si>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</si>
  <si>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</si>
  <si>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</si>
  <si>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</si>
  <si>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</si>
  <si>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</si>
  <si>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</si>
  <si>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</si>
  <si>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</si>
  <si>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</si>
  <si>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 xml:space="preserve">RECEIVED BY </t>
  </si>
  <si>
    <t>APPROVED BY</t>
  </si>
  <si>
    <t>PREPARED BY</t>
  </si>
  <si>
    <t>PUR.QT-2.BM1</t>
  </si>
  <si>
    <t>HERSCHEL</t>
  </si>
  <si>
    <t>WHITE/BLACK</t>
  </si>
  <si>
    <t>STYLE NAME</t>
  </si>
  <si>
    <t>UPC STCIKER FOR HANGTAG, POLY BAG, CARTON</t>
  </si>
  <si>
    <t>COLOR (GARMENT)</t>
  </si>
  <si>
    <t>SIZE</t>
  </si>
  <si>
    <t>01/01</t>
  </si>
  <si>
    <t>Heather Light Grey</t>
  </si>
  <si>
    <t>ORDER Q'TY (PCS)</t>
  </si>
  <si>
    <t>ALL COLOR</t>
  </si>
  <si>
    <t>ALL SIZE</t>
  </si>
  <si>
    <t>Black</t>
  </si>
  <si>
    <t>STICKER DÁN HANG TAG+BAO+THÙNG</t>
  </si>
  <si>
    <t>White</t>
  </si>
  <si>
    <t>34 x 24mm</t>
  </si>
  <si>
    <t>ALL TYPE ON THIS STICKER IS ARIAL 4 PT</t>
  </si>
  <si>
    <t>PO</t>
  </si>
  <si>
    <t>Noir</t>
  </si>
  <si>
    <t>Gris Clair Chiné</t>
  </si>
  <si>
    <t>Blanc</t>
  </si>
  <si>
    <t>STYLE NAME (ENGLISH PRODUCT NAME)-LINE 1</t>
  </si>
  <si>
    <t>FRENCH PRODUCT NAME-LINE 2 &amp; 3</t>
  </si>
  <si>
    <t>ENGLISH COLOUR NAME-LINE 4</t>
  </si>
  <si>
    <t>FRENCH COLOUR NAME-LINE 5</t>
  </si>
  <si>
    <t>SKU NAME (PRODUCT ID)-LINE 6</t>
  </si>
  <si>
    <t>UPC CODE</t>
  </si>
  <si>
    <t>1 PC ON HANGTAG
1 PC ON POLYBAG
2PCS ON CARTON BOX</t>
  </si>
  <si>
    <t>Ash Rose</t>
  </si>
  <si>
    <t>Rose Cendré</t>
  </si>
  <si>
    <t>Black Beauty</t>
  </si>
  <si>
    <t>Noir Élégance</t>
  </si>
  <si>
    <t>H06  SS25   G2635</t>
  </si>
  <si>
    <t>UA STYLE
(KHÔNG THỂ HIỆN TRÊN STICKER)</t>
  </si>
  <si>
    <t>SH TRIMS</t>
  </si>
  <si>
    <t>ALL STYLES</t>
  </si>
  <si>
    <t>Banff Tourist Tee Men's</t>
  </si>
  <si>
    <t>Banff Tourist Crew Women's</t>
  </si>
  <si>
    <t>Canada Tee Women's</t>
  </si>
  <si>
    <t>Canada Tee Men's</t>
  </si>
  <si>
    <t>BC Fishing Tee Men's</t>
  </si>
  <si>
    <t>Banff Tourist Tee Kids</t>
  </si>
  <si>
    <t>T-Shirt Touristique Banff Pour Hommes</t>
  </si>
  <si>
    <t>T-Shirt Canada Pour Hommes</t>
  </si>
  <si>
    <t>T-Shirt De Pêche BC Pour Hommes</t>
  </si>
  <si>
    <t>Darkest Navy</t>
  </si>
  <si>
    <t>Bleu Marine le Plus Foncé</t>
  </si>
  <si>
    <t>50415-06515-S</t>
  </si>
  <si>
    <t>50415-06515-M</t>
  </si>
  <si>
    <t>50415-06515-L</t>
  </si>
  <si>
    <t>50415-06515-2X</t>
  </si>
  <si>
    <t>50521-06531-XS</t>
  </si>
  <si>
    <t>50521-06531-S</t>
  </si>
  <si>
    <t>50521-06531-M</t>
  </si>
  <si>
    <t>50521-06531-L</t>
  </si>
  <si>
    <t>50521-06531-XL</t>
  </si>
  <si>
    <t>50519-06531-M</t>
  </si>
  <si>
    <t>50519-06531-L</t>
  </si>
  <si>
    <t>50519-06531-2X</t>
  </si>
  <si>
    <t>50515-06531-S</t>
  </si>
  <si>
    <t>50515-06531-L</t>
  </si>
  <si>
    <t>50644-02077-2Y</t>
  </si>
  <si>
    <t>50644-02077-4Y</t>
  </si>
  <si>
    <t>50644-02077-6Y</t>
  </si>
  <si>
    <t>50644-02077-8Y</t>
  </si>
  <si>
    <t>50644-02077-10Y</t>
  </si>
  <si>
    <t>828432664856</t>
  </si>
  <si>
    <t>828432664870</t>
  </si>
  <si>
    <t>828432714100</t>
  </si>
  <si>
    <t>828432714117</t>
  </si>
  <si>
    <t>828432714124</t>
  </si>
  <si>
    <t>828432714131</t>
  </si>
  <si>
    <t>828432714148</t>
  </si>
  <si>
    <t>QUY NGUYEN</t>
  </si>
  <si>
    <t>828432644742</t>
  </si>
  <si>
    <t>828432644759</t>
  </si>
  <si>
    <t>828432644766</t>
  </si>
  <si>
    <t>828432644780</t>
  </si>
  <si>
    <t>828432664955</t>
  </si>
  <si>
    <t>828432664962</t>
  </si>
  <si>
    <t>828432664979</t>
  </si>
  <si>
    <t>828432664986</t>
  </si>
  <si>
    <t>828432664993</t>
  </si>
  <si>
    <t>828432664764</t>
  </si>
  <si>
    <t>828432664771</t>
  </si>
  <si>
    <t>828432664795</t>
  </si>
  <si>
    <t>Banff Rundle Hoodie Men's</t>
  </si>
  <si>
    <t xml:space="preserve">Crew Touristique Banff Pour Femmes </t>
  </si>
  <si>
    <t>ALL STYLES
25S2+CITYPACK</t>
  </si>
  <si>
    <t>Sweat à Capuche Banff Rundle Pour Homme</t>
  </si>
  <si>
    <t xml:space="preserve">T-Shirt Touristique Banff Pour Enfants </t>
  </si>
  <si>
    <t xml:space="preserve">T-Shirt Canada Pour Femmes </t>
  </si>
  <si>
    <t>APPROVED QUALITY AS PO#H06-0657</t>
  </si>
  <si>
    <t>ERP</t>
  </si>
  <si>
    <t>SS25-S4</t>
  </si>
  <si>
    <t>50415-06515-XL</t>
  </si>
  <si>
    <t>50417-06531-2X</t>
  </si>
  <si>
    <t>50417-06531-L</t>
  </si>
  <si>
    <t>50417-06531-M</t>
  </si>
  <si>
    <t>50417-06531-S</t>
  </si>
  <si>
    <t>50417-06531-XL</t>
  </si>
  <si>
    <t>50639-05456-L</t>
  </si>
  <si>
    <t>50639-05456-M</t>
  </si>
  <si>
    <t>50639-05456-S</t>
  </si>
  <si>
    <t>50639-05456-XL</t>
  </si>
  <si>
    <t>50639-05456-XS</t>
  </si>
  <si>
    <t>50515-06531-M</t>
  </si>
  <si>
    <t>50515-06531-XL</t>
  </si>
  <si>
    <t>50517-06531-L</t>
  </si>
  <si>
    <t>50517-06531-M</t>
  </si>
  <si>
    <t>50517-06531-S</t>
  </si>
  <si>
    <t>50517-06531-XL</t>
  </si>
  <si>
    <t>50517-06531-XS</t>
  </si>
  <si>
    <t>50519-06531-S</t>
  </si>
  <si>
    <t>50519-06531-XL</t>
  </si>
  <si>
    <t>50516-06531-2X</t>
  </si>
  <si>
    <t>50516-06531-L</t>
  </si>
  <si>
    <t>50516-06531-M</t>
  </si>
  <si>
    <t>50516-06531-S</t>
  </si>
  <si>
    <t>50516-06531-XL</t>
  </si>
  <si>
    <t>50518-06531-L</t>
  </si>
  <si>
    <t>50518-06531-M</t>
  </si>
  <si>
    <t>50518-06531-S</t>
  </si>
  <si>
    <t>50518-06531-XL</t>
  </si>
  <si>
    <t>50518-06531-XS</t>
  </si>
  <si>
    <t>50668-02077-L</t>
  </si>
  <si>
    <t>50668-02077-M</t>
  </si>
  <si>
    <t>50668-02077-S</t>
  </si>
  <si>
    <t>50668-02077-XL</t>
  </si>
  <si>
    <t>50668-02077-XS</t>
  </si>
  <si>
    <t>50703-00001-2X</t>
  </si>
  <si>
    <t>50703-00001-L</t>
  </si>
  <si>
    <t>50703-00001-M</t>
  </si>
  <si>
    <t>50703-00001-S</t>
  </si>
  <si>
    <t>50703-00001-XL</t>
  </si>
  <si>
    <t>50704-00001-2X</t>
  </si>
  <si>
    <t>50704-00001-L</t>
  </si>
  <si>
    <t>50704-00001-M</t>
  </si>
  <si>
    <t>50704-00001-S</t>
  </si>
  <si>
    <t>50704-00001-XL</t>
  </si>
  <si>
    <t>50705-00001-2X</t>
  </si>
  <si>
    <t>50705-00001-L</t>
  </si>
  <si>
    <t>50705-00001-M</t>
  </si>
  <si>
    <t>50705-00001-S</t>
  </si>
  <si>
    <t>50705-00001-XL</t>
  </si>
  <si>
    <t>50706-06531-L</t>
  </si>
  <si>
    <t>50706-06531-M</t>
  </si>
  <si>
    <t>50706-06531-S</t>
  </si>
  <si>
    <t>50706-06531-XL</t>
  </si>
  <si>
    <t>50706-06531-XS</t>
  </si>
  <si>
    <t>50707-05456-L</t>
  </si>
  <si>
    <t>50707-05456-M</t>
  </si>
  <si>
    <t>50707-05456-S</t>
  </si>
  <si>
    <t>50707-05456-XL</t>
  </si>
  <si>
    <t>50707-05456-XS</t>
  </si>
  <si>
    <t>50709-06113-L</t>
  </si>
  <si>
    <t>50709-06113-M</t>
  </si>
  <si>
    <t>50709-06113-S</t>
  </si>
  <si>
    <t>50709-06113-XL</t>
  </si>
  <si>
    <t>50709-06113-XS</t>
  </si>
  <si>
    <t>50710-06113-L</t>
  </si>
  <si>
    <t>50710-06113-M</t>
  </si>
  <si>
    <t>50710-06113-S</t>
  </si>
  <si>
    <t>50710-06113-XL</t>
  </si>
  <si>
    <t>50710-06113-XS</t>
  </si>
  <si>
    <t>50711-06113-2X</t>
  </si>
  <si>
    <t>50711-06113-L</t>
  </si>
  <si>
    <t>50711-06113-M</t>
  </si>
  <si>
    <t>50711-06113-S</t>
  </si>
  <si>
    <t>50711-06113-XL</t>
  </si>
  <si>
    <t>50713-04394-2X</t>
  </si>
  <si>
    <t>50713-04394-L</t>
  </si>
  <si>
    <t>50713-04394-M</t>
  </si>
  <si>
    <t>50713-04394-S</t>
  </si>
  <si>
    <t>50713-04394-XL</t>
  </si>
  <si>
    <t>50714-04394-2X</t>
  </si>
  <si>
    <t>50714-04394-L</t>
  </si>
  <si>
    <t>50714-04394-M</t>
  </si>
  <si>
    <t>50714-04394-S</t>
  </si>
  <si>
    <t>50714-04394-XL</t>
  </si>
  <si>
    <t>50783-00001-2X</t>
  </si>
  <si>
    <t>50783-00001-S</t>
  </si>
  <si>
    <t>50783-00001-M</t>
  </si>
  <si>
    <t>50783-00001-L</t>
  </si>
  <si>
    <t>50783-00001-XL</t>
  </si>
  <si>
    <t>50783-04394-2X</t>
  </si>
  <si>
    <t>50783-04394-S</t>
  </si>
  <si>
    <t>50783-04394-M</t>
  </si>
  <si>
    <t>50783-04394-L</t>
  </si>
  <si>
    <t>50783-04394-XL</t>
  </si>
  <si>
    <t>50783-06531-2X</t>
  </si>
  <si>
    <t>50783-06531-S</t>
  </si>
  <si>
    <t>50783-06531-M</t>
  </si>
  <si>
    <t>50783-06531-L</t>
  </si>
  <si>
    <t>50783-06531-XL</t>
  </si>
  <si>
    <t>50784-06531-XS</t>
  </si>
  <si>
    <t>50784-06531-S</t>
  </si>
  <si>
    <t>50784-06531-M</t>
  </si>
  <si>
    <t>50784-06531-L</t>
  </si>
  <si>
    <t>50784-06531-XL</t>
  </si>
  <si>
    <t>50784-02077-XS</t>
  </si>
  <si>
    <t>50784-02077-S</t>
  </si>
  <si>
    <t>50784-02077-M</t>
  </si>
  <si>
    <t>50784-02077-L</t>
  </si>
  <si>
    <t>50784-02077-XL</t>
  </si>
  <si>
    <t>828432644773</t>
  </si>
  <si>
    <t>828432644490</t>
  </si>
  <si>
    <t>828432644476</t>
  </si>
  <si>
    <t>828432644469</t>
  </si>
  <si>
    <t>828432644452</t>
  </si>
  <si>
    <t>828432644483</t>
  </si>
  <si>
    <t>828432708406</t>
  </si>
  <si>
    <t>828432708390</t>
  </si>
  <si>
    <t>828432708383</t>
  </si>
  <si>
    <t>828432708413</t>
  </si>
  <si>
    <t>828432708376</t>
  </si>
  <si>
    <t>828432664863</t>
  </si>
  <si>
    <t>828432664887</t>
  </si>
  <si>
    <t>828432665037</t>
  </si>
  <si>
    <t>828432665020</t>
  </si>
  <si>
    <t>828432665013</t>
  </si>
  <si>
    <t>828432665044</t>
  </si>
  <si>
    <t>828432665006</t>
  </si>
  <si>
    <t>828432664757</t>
  </si>
  <si>
    <t>828432664788</t>
  </si>
  <si>
    <t>828432664849</t>
  </si>
  <si>
    <t>828432664825</t>
  </si>
  <si>
    <t>828432664818</t>
  </si>
  <si>
    <t>828432664801</t>
  </si>
  <si>
    <t>828432664832</t>
  </si>
  <si>
    <t>828432665082</t>
  </si>
  <si>
    <t>828432665075</t>
  </si>
  <si>
    <t>828432665068</t>
  </si>
  <si>
    <t>828432665099</t>
  </si>
  <si>
    <t>828432665051</t>
  </si>
  <si>
    <t>828432713639</t>
  </si>
  <si>
    <t>828432713622</t>
  </si>
  <si>
    <t>828432713615</t>
  </si>
  <si>
    <t>828432713646</t>
  </si>
  <si>
    <t>828432713608</t>
  </si>
  <si>
    <t>828432725625</t>
  </si>
  <si>
    <t>828432725601</t>
  </si>
  <si>
    <t>828432725595</t>
  </si>
  <si>
    <t>828432725588</t>
  </si>
  <si>
    <t>828432725618</t>
  </si>
  <si>
    <t>828432725021</t>
  </si>
  <si>
    <t>828432725007</t>
  </si>
  <si>
    <t>828432724994</t>
  </si>
  <si>
    <t>828432724987</t>
  </si>
  <si>
    <t>828432725014</t>
  </si>
  <si>
    <t>828432725076</t>
  </si>
  <si>
    <t>828432725052</t>
  </si>
  <si>
    <t>828432725045</t>
  </si>
  <si>
    <t>828432725038</t>
  </si>
  <si>
    <t>828432725069</t>
  </si>
  <si>
    <t>828432725113</t>
  </si>
  <si>
    <t>828432725106</t>
  </si>
  <si>
    <t>828432725090</t>
  </si>
  <si>
    <t>828432725120</t>
  </si>
  <si>
    <t>828432725083</t>
  </si>
  <si>
    <t>828432725168</t>
  </si>
  <si>
    <t>828432725151</t>
  </si>
  <si>
    <t>828432725144</t>
  </si>
  <si>
    <t>828432725175</t>
  </si>
  <si>
    <t>828432725137</t>
  </si>
  <si>
    <t>828432725212</t>
  </si>
  <si>
    <t>828432725205</t>
  </si>
  <si>
    <t>828432725199</t>
  </si>
  <si>
    <t>828432725229</t>
  </si>
  <si>
    <t>828432725182</t>
  </si>
  <si>
    <t>828432725267</t>
  </si>
  <si>
    <t>828432725250</t>
  </si>
  <si>
    <t>828432725243</t>
  </si>
  <si>
    <t>828432725274</t>
  </si>
  <si>
    <t>828432725236</t>
  </si>
  <si>
    <t>828432725328</t>
  </si>
  <si>
    <t>828432725304</t>
  </si>
  <si>
    <t>828432725298</t>
  </si>
  <si>
    <t>828432725281</t>
  </si>
  <si>
    <t>828432725311</t>
  </si>
  <si>
    <t>828432725427</t>
  </si>
  <si>
    <t>828432725403</t>
  </si>
  <si>
    <t>828432725397</t>
  </si>
  <si>
    <t>828432725380</t>
  </si>
  <si>
    <t>828432725410</t>
  </si>
  <si>
    <t>828432725472</t>
  </si>
  <si>
    <t>828432725458</t>
  </si>
  <si>
    <t>828432725441</t>
  </si>
  <si>
    <t>828432725434</t>
  </si>
  <si>
    <t>828432725465</t>
  </si>
  <si>
    <t>828432741762</t>
  </si>
  <si>
    <t>828432741724</t>
  </si>
  <si>
    <t>828432741731</t>
  </si>
  <si>
    <t>828432741748</t>
  </si>
  <si>
    <t>828432741755</t>
  </si>
  <si>
    <t>828432741861</t>
  </si>
  <si>
    <t>828432741823</t>
  </si>
  <si>
    <t>828432741830</t>
  </si>
  <si>
    <t>828432741847</t>
  </si>
  <si>
    <t>828432741854</t>
  </si>
  <si>
    <t>828432741816</t>
  </si>
  <si>
    <t>828432741779</t>
  </si>
  <si>
    <t>828432741786</t>
  </si>
  <si>
    <t>828432741793</t>
  </si>
  <si>
    <t>828432741809</t>
  </si>
  <si>
    <t>828432741922</t>
  </si>
  <si>
    <t>828432741939</t>
  </si>
  <si>
    <t>828432741946</t>
  </si>
  <si>
    <t>828432741953</t>
  </si>
  <si>
    <t>828432741960</t>
  </si>
  <si>
    <t>828432741878</t>
  </si>
  <si>
    <t>828432741885</t>
  </si>
  <si>
    <t>828432741892</t>
  </si>
  <si>
    <t>828432741908</t>
  </si>
  <si>
    <t>828432741915</t>
  </si>
  <si>
    <t>Banff Parks Tee Men's</t>
  </si>
  <si>
    <t>BC Fishing Tee Women's</t>
  </si>
  <si>
    <t>Vancouver Crest Tee Men's</t>
  </si>
  <si>
    <t>Vancouver Crest Tee Women's</t>
  </si>
  <si>
    <t>Banff Tourist Tee Women's</t>
  </si>
  <si>
    <t>Banff Tourist Crew Men's</t>
  </si>
  <si>
    <t>Vancouver Tourist Tee Men's</t>
  </si>
  <si>
    <t>Vancouver Tourist Crew Men's</t>
  </si>
  <si>
    <t>Vancouver Tourist Tee Women's</t>
  </si>
  <si>
    <t>Vancouver Tourist Crew Women's</t>
  </si>
  <si>
    <t>Canada Tourist Tee Women's</t>
  </si>
  <si>
    <t>Canada Tourist Crew Women's</t>
  </si>
  <si>
    <t>Canada Tourist Tee Men's</t>
  </si>
  <si>
    <t>Toronto Tourist Tee Men's</t>
  </si>
  <si>
    <t>Toronto Tourist Crew Men's</t>
  </si>
  <si>
    <t>Blank Tee Men's</t>
  </si>
  <si>
    <t>Blank Tee Women's</t>
  </si>
  <si>
    <t>T-Shirt Parcs Banff Pour Hommes</t>
  </si>
  <si>
    <t>T-Shirt De Pêche BC Pour Femmes</t>
  </si>
  <si>
    <t>T-Shirt À Écusson Vancouver Pour Hommes</t>
  </si>
  <si>
    <t>T-Shirt À Écusson Vancouver Pour Femmes</t>
  </si>
  <si>
    <t>T-Shirt Touristique Banff Pour Femmes</t>
  </si>
  <si>
    <t>Chandail Ras Du Cou Touriste Banff Pour Hommes</t>
  </si>
  <si>
    <t>T-Shirt Touriste Vancouver Pour Hommes</t>
  </si>
  <si>
    <t>Chandail Ras Du Cou Touriste Vancouver Pour Hommes</t>
  </si>
  <si>
    <t>T-Shirt Touriste Vancouver Pour Femmes</t>
  </si>
  <si>
    <t>Chandail Ras Du Cou Touriste Vancouver Pour Femmes</t>
  </si>
  <si>
    <t xml:space="preserve">T-Shirt Touriste Canada Pour Femmes </t>
  </si>
  <si>
    <t>Chandail Ras Du Cou Touriste Canada Pour Femmes</t>
  </si>
  <si>
    <t xml:space="preserve">T-Shirt Touriste Canada Pour Hommes </t>
  </si>
  <si>
    <t>T-Shirt Touriste Toronto Pour Hommes</t>
  </si>
  <si>
    <t>Chandail Ras Du Cou Touriste Toronto Pour Hommes</t>
  </si>
  <si>
    <t>T-Shirt Vierge Pour Hommes</t>
  </si>
  <si>
    <t>T-Shirt Vierge Pour Femmes</t>
  </si>
  <si>
    <t>Moonbeam</t>
  </si>
  <si>
    <t>Rayon de Lune</t>
  </si>
  <si>
    <t>C0027-HOD145</t>
  </si>
  <si>
    <t>C0027-SST330</t>
  </si>
  <si>
    <t>C0027-SST331</t>
  </si>
  <si>
    <t>C0027-CRW146</t>
  </si>
  <si>
    <t>C0027-SST333</t>
  </si>
  <si>
    <t>C0027-SST350</t>
  </si>
  <si>
    <t>C0027-SST334</t>
  </si>
  <si>
    <t>C0027-SST335</t>
  </si>
  <si>
    <t>C0027-SST336</t>
  </si>
  <si>
    <t>C0027-SST337</t>
  </si>
  <si>
    <t>C0027-SST338</t>
  </si>
  <si>
    <t>C0027-SST339</t>
  </si>
  <si>
    <t>C0027-CRW147</t>
  </si>
  <si>
    <t>C0027-SST340</t>
  </si>
  <si>
    <t>C0027-CRW148</t>
  </si>
  <si>
    <t>C0027-SST341</t>
  </si>
  <si>
    <t>C0027-CRW149</t>
  </si>
  <si>
    <t>C0027-SST342</t>
  </si>
  <si>
    <t>C0027-CRW150</t>
  </si>
  <si>
    <t>C0027-SST343</t>
  </si>
  <si>
    <t>C0027-SST344</t>
  </si>
  <si>
    <t>C0027-CRW151</t>
  </si>
  <si>
    <t>C0027-SST345</t>
  </si>
  <si>
    <t>C0027-SST348</t>
  </si>
  <si>
    <t>50746-00001-2X</t>
  </si>
  <si>
    <t>50746-00001-L</t>
  </si>
  <si>
    <t>50746-00001-M</t>
  </si>
  <si>
    <t>50746-00001-S</t>
  </si>
  <si>
    <t>50746-00001-XL</t>
  </si>
  <si>
    <t>50746-06531-2X</t>
  </si>
  <si>
    <t>50746-06531-L</t>
  </si>
  <si>
    <t>50746-06531-M</t>
  </si>
  <si>
    <t>50746-06531-S</t>
  </si>
  <si>
    <t>50746-06531-XL</t>
  </si>
  <si>
    <t>828432726158</t>
  </si>
  <si>
    <t>828432726134</t>
  </si>
  <si>
    <t>828432726127</t>
  </si>
  <si>
    <t>828432726110</t>
  </si>
  <si>
    <t>828432726141</t>
  </si>
  <si>
    <t>828432726202</t>
  </si>
  <si>
    <t>828432726189</t>
  </si>
  <si>
    <t>828432726172</t>
  </si>
  <si>
    <t>828432726165</t>
  </si>
  <si>
    <t>828432726196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</si>
</sst>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_([$VND]\ * #,##0_);_([$VND]\ * \(#,##0\);_([$VND]\ * &quot;-&quot;??_);_(@_)"/>
    <numFmt numFmtId="169" formatCode="_([$VND]\ * #,##0.00_);_([$VND]\ * \(#,##0.00\);_([$VND]\ * &quot;-&quot;??_);_(@_)"/>
  </numFmts>
  <fonts count="3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color theme="1"/>
      <name val="Muli"/>
    </font>
    <font>
      <b/>
      <sz val="14"/>
      <color theme="1"/>
      <name val="Muli"/>
    </font>
    <font>
      <sz val="14"/>
      <name val="Muli"/>
    </font>
    <font>
      <b/>
      <sz val="14"/>
      <color indexed="62"/>
      <name val="Muli"/>
    </font>
    <font>
      <b/>
      <sz val="14"/>
      <name val="Muli"/>
    </font>
    <font>
      <i/>
      <sz val="14"/>
      <name val="Muli"/>
    </font>
    <font>
      <b/>
      <i/>
      <sz val="14"/>
      <name val="Muli"/>
    </font>
    <font>
      <sz val="16"/>
      <color theme="1"/>
      <name val="Muli"/>
    </font>
    <font>
      <b/>
      <sz val="16"/>
      <color rgb="FFFF0000"/>
      <name val="Muli"/>
    </font>
    <font>
      <sz val="16"/>
      <name val="Muli"/>
    </font>
    <font>
      <b/>
      <sz val="16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sz val="18"/>
      <color theme="1"/>
      <name val="Muli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Muli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Muli"/>
    </font>
    <font>
      <b/>
      <sz val="18"/>
      <color theme="1"/>
      <name val="Muli"/>
    </font>
    <font>
      <sz val="18"/>
      <name val="Muli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1" fillId="0" borderId="0"/>
    <xf numFmtId="0" fontId="22" fillId="0" borderId="0"/>
  </cellStyleXfs>
  <cellXfs count="125">
    <xf numFmtId="0" fontId="0" fillId="0" borderId="0" xfId="0"/>
    <xf numFmtId="0" fontId="5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15" fontId="7" fillId="4" borderId="1" xfId="2" applyNumberFormat="1" applyFont="1" applyFill="1" applyBorder="1" applyAlignment="1">
      <alignment horizontal="center" vertical="center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vertical="center" wrapText="1"/>
      <protection locked="0"/>
    </xf>
    <xf numFmtId="167" fontId="7" fillId="0" borderId="7" xfId="9" applyNumberFormat="1" applyFont="1" applyBorder="1" applyAlignment="1" applyProtection="1">
      <alignment vertical="center"/>
      <protection locked="0"/>
    </xf>
    <xf numFmtId="167" fontId="6" fillId="2" borderId="1" xfId="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vertical="center" wrapText="1"/>
      <protection locked="0"/>
    </xf>
    <xf numFmtId="167" fontId="7" fillId="0" borderId="10" xfId="9" applyNumberFormat="1" applyFont="1" applyBorder="1" applyAlignment="1" applyProtection="1">
      <alignment vertical="center"/>
      <protection locked="0"/>
    </xf>
    <xf numFmtId="16" fontId="5" fillId="0" borderId="1" xfId="0" quotePrefix="1" applyNumberFormat="1" applyFont="1" applyBorder="1" applyAlignment="1">
      <alignment horizontal="center"/>
    </xf>
    <xf numFmtId="167" fontId="7" fillId="0" borderId="5" xfId="9" applyNumberFormat="1" applyFont="1" applyBorder="1" applyAlignment="1" applyProtection="1">
      <alignment vertical="center"/>
      <protection locked="0"/>
    </xf>
    <xf numFmtId="167" fontId="5" fillId="0" borderId="8" xfId="9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9" fillId="4" borderId="2" xfId="6" applyFont="1" applyFill="1" applyBorder="1" applyAlignment="1">
      <alignment horizontal="left" vertical="center"/>
    </xf>
    <xf numFmtId="0" fontId="7" fillId="4" borderId="0" xfId="6" applyFont="1" applyFill="1" applyAlignment="1">
      <alignment horizontal="center" vertical="center"/>
    </xf>
    <xf numFmtId="167" fontId="7" fillId="4" borderId="7" xfId="9" quotePrefix="1" applyNumberFormat="1" applyFont="1" applyFill="1" applyBorder="1" applyAlignment="1">
      <alignment horizontal="center" vertical="center"/>
    </xf>
    <xf numFmtId="167" fontId="9" fillId="4" borderId="1" xfId="9" quotePrefix="1" applyNumberFormat="1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top"/>
    </xf>
    <xf numFmtId="0" fontId="9" fillId="4" borderId="9" xfId="6" applyFont="1" applyFill="1" applyBorder="1" applyAlignment="1">
      <alignment horizontal="left" vertical="center"/>
    </xf>
    <xf numFmtId="164" fontId="7" fillId="4" borderId="0" xfId="6" applyNumberFormat="1" applyFont="1" applyFill="1" applyAlignment="1">
      <alignment horizontal="center" vertical="center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9" fillId="0" borderId="8" xfId="1" applyFont="1" applyBorder="1" applyAlignment="1" applyProtection="1">
      <alignment vertical="center" wrapText="1"/>
      <protection locked="0"/>
    </xf>
    <xf numFmtId="167" fontId="7" fillId="0" borderId="6" xfId="9" applyNumberFormat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center"/>
      <protection locked="0"/>
    </xf>
    <xf numFmtId="167" fontId="5" fillId="0" borderId="0" xfId="9" applyNumberFormat="1" applyFont="1" applyAlignment="1">
      <alignment horizontal="left"/>
    </xf>
    <xf numFmtId="0" fontId="10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15" fontId="7" fillId="0" borderId="0" xfId="1" applyNumberFormat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6" fillId="0" borderId="0" xfId="0" applyFont="1" applyAlignment="1">
      <alignment horizontal="left" wrapText="1"/>
    </xf>
    <xf numFmtId="0" fontId="15" fillId="6" borderId="1" xfId="6" applyFont="1" applyFill="1" applyBorder="1" applyAlignment="1">
      <alignment horizontal="center" vertical="center" wrapText="1"/>
    </xf>
    <xf numFmtId="0" fontId="15" fillId="6" borderId="1" xfId="6" applyFont="1" applyFill="1" applyBorder="1" applyAlignment="1">
      <alignment horizontal="left" vertical="center" wrapText="1"/>
    </xf>
    <xf numFmtId="0" fontId="15" fillId="6" borderId="1" xfId="6" applyFont="1" applyFill="1" applyBorder="1" applyAlignment="1">
      <alignment horizontal="center" vertical="center"/>
    </xf>
    <xf numFmtId="0" fontId="15" fillId="8" borderId="1" xfId="6" applyFont="1" applyFill="1" applyBorder="1" applyAlignment="1">
      <alignment horizontal="center" vertical="center" wrapText="1"/>
    </xf>
    <xf numFmtId="167" fontId="15" fillId="6" borderId="1" xfId="9" applyNumberFormat="1" applyFont="1" applyFill="1" applyBorder="1" applyAlignment="1">
      <alignment horizontal="center" vertical="center"/>
    </xf>
    <xf numFmtId="0" fontId="14" fillId="7" borderId="1" xfId="2" applyFont="1" applyFill="1" applyBorder="1" applyAlignment="1">
      <alignment horizontal="center" vertical="center"/>
    </xf>
    <xf numFmtId="0" fontId="14" fillId="7" borderId="1" xfId="2" applyFont="1" applyFill="1" applyBorder="1" applyAlignment="1">
      <alignment horizontal="left" vertical="center" wrapText="1"/>
    </xf>
    <xf numFmtId="0" fontId="14" fillId="7" borderId="1" xfId="2" applyFont="1" applyFill="1" applyBorder="1" applyAlignment="1">
      <alignment horizontal="center" vertical="center" wrapText="1"/>
    </xf>
    <xf numFmtId="0" fontId="13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6" fontId="14" fillId="7" borderId="1" xfId="5" applyNumberFormat="1" applyFont="1" applyFill="1" applyBorder="1" applyAlignment="1">
      <alignment horizontal="center" vertical="center"/>
    </xf>
    <xf numFmtId="0" fontId="1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5" fillId="5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 wrapText="1"/>
    </xf>
    <xf numFmtId="167" fontId="14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0" fillId="3" borderId="1" xfId="6" applyFont="1" applyFill="1" applyBorder="1" applyAlignment="1">
      <alignment vertical="center" wrapText="1"/>
    </xf>
    <xf numFmtId="168" fontId="14" fillId="7" borderId="1" xfId="9" applyNumberFormat="1" applyFont="1" applyFill="1" applyBorder="1" applyAlignment="1">
      <alignment horizontal="center" vertical="center"/>
    </xf>
    <xf numFmtId="168" fontId="14" fillId="7" borderId="1" xfId="9" applyNumberFormat="1" applyFont="1" applyFill="1" applyBorder="1" applyAlignment="1">
      <alignment horizontal="center" vertical="center" wrapText="1"/>
    </xf>
    <xf numFmtId="168" fontId="14" fillId="4" borderId="0" xfId="9" applyNumberFormat="1" applyFont="1" applyFill="1" applyAlignment="1">
      <alignment horizontal="center" vertical="center" wrapText="1"/>
    </xf>
    <xf numFmtId="168" fontId="15" fillId="5" borderId="1" xfId="9" applyNumberFormat="1" applyFont="1" applyFill="1" applyBorder="1" applyAlignment="1">
      <alignment vertical="center" wrapText="1"/>
    </xf>
    <xf numFmtId="0" fontId="9" fillId="4" borderId="4" xfId="6" applyFont="1" applyFill="1" applyBorder="1" applyAlignment="1">
      <alignment horizontal="left" vertical="center" wrapText="1"/>
    </xf>
    <xf numFmtId="0" fontId="9" fillId="4" borderId="0" xfId="6" applyFont="1" applyFill="1" applyAlignment="1">
      <alignment horizontal="center" vertical="center"/>
    </xf>
    <xf numFmtId="0" fontId="9" fillId="4" borderId="0" xfId="6" applyFont="1" applyFill="1" applyAlignment="1">
      <alignment vertical="center"/>
    </xf>
    <xf numFmtId="164" fontId="7" fillId="4" borderId="0" xfId="6" applyNumberFormat="1" applyFont="1" applyFill="1" applyAlignment="1">
      <alignment vertical="center"/>
    </xf>
    <xf numFmtId="2" fontId="7" fillId="0" borderId="0" xfId="1" applyNumberFormat="1" applyFont="1" applyAlignment="1" applyProtection="1">
      <alignment vertical="center"/>
      <protection locked="0"/>
    </xf>
    <xf numFmtId="0" fontId="23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/>
    <xf numFmtId="166" fontId="26" fillId="0" borderId="1" xfId="11" applyNumberFormat="1" applyFont="1" applyBorder="1"/>
    <xf numFmtId="0" fontId="26" fillId="0" borderId="0" xfId="0" applyFont="1"/>
    <xf numFmtId="0" fontId="6" fillId="0" borderId="1" xfId="3" quotePrefix="1" applyFont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 shrinkToFit="1"/>
    </xf>
    <xf numFmtId="1" fontId="27" fillId="9" borderId="1" xfId="0" applyNumberFormat="1" applyFont="1" applyFill="1" applyBorder="1" applyAlignment="1">
      <alignment horizontal="center" vertical="center" shrinkToFit="1"/>
    </xf>
    <xf numFmtId="3" fontId="27" fillId="9" borderId="1" xfId="0" applyNumberFormat="1" applyFont="1" applyFill="1" applyBorder="1" applyAlignment="1">
      <alignment horizontal="center" vertical="center" wrapText="1" shrinkToFit="1"/>
    </xf>
    <xf numFmtId="0" fontId="27" fillId="9" borderId="1" xfId="0" applyFont="1" applyFill="1" applyBorder="1" applyAlignment="1">
      <alignment horizontal="center" vertical="center" wrapText="1"/>
    </xf>
    <xf numFmtId="166" fontId="0" fillId="0" borderId="0" xfId="0" applyNumberFormat="1"/>
    <xf numFmtId="1" fontId="20" fillId="3" borderId="1" xfId="2" applyNumberFormat="1" applyFont="1" applyFill="1" applyBorder="1" applyAlignment="1">
      <alignment vertical="center" wrapText="1"/>
    </xf>
    <xf numFmtId="0" fontId="20" fillId="3" borderId="1" xfId="6" applyFont="1" applyFill="1" applyBorder="1" applyAlignment="1">
      <alignment horizontal="center" vertical="center" wrapText="1"/>
    </xf>
    <xf numFmtId="49" fontId="20" fillId="3" borderId="1" xfId="6" applyNumberFormat="1" applyFont="1" applyFill="1" applyBorder="1" applyAlignment="1">
      <alignment vertical="center" wrapText="1"/>
    </xf>
    <xf numFmtId="0" fontId="28" fillId="3" borderId="1" xfId="6" applyFont="1" applyFill="1" applyBorder="1" applyAlignment="1">
      <alignment horizontal="center" vertical="center" wrapText="1"/>
    </xf>
    <xf numFmtId="1" fontId="20" fillId="3" borderId="1" xfId="7" applyNumberFormat="1" applyFont="1" applyFill="1" applyBorder="1" applyAlignment="1">
      <alignment horizontal="center" vertical="center" wrapText="1"/>
    </xf>
    <xf numFmtId="1" fontId="29" fillId="0" borderId="1" xfId="10" applyNumberFormat="1" applyFont="1" applyBorder="1" applyAlignment="1">
      <alignment horizontal="center" vertical="center" wrapText="1"/>
    </xf>
    <xf numFmtId="3" fontId="20" fillId="0" borderId="1" xfId="3" applyNumberFormat="1" applyFont="1" applyBorder="1" applyAlignment="1">
      <alignment horizontal="center" vertical="center"/>
    </xf>
    <xf numFmtId="168" fontId="30" fillId="3" borderId="1" xfId="11" applyNumberFormat="1" applyFont="1" applyFill="1" applyBorder="1" applyAlignment="1">
      <alignment horizontal="center" vertical="center"/>
    </xf>
    <xf numFmtId="168" fontId="20" fillId="3" borderId="1" xfId="11" applyNumberFormat="1" applyFont="1" applyFill="1" applyBorder="1" applyAlignment="1">
      <alignment horizontal="center" vertical="center" wrapText="1"/>
    </xf>
    <xf numFmtId="166" fontId="20" fillId="3" borderId="1" xfId="5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15" fontId="15" fillId="4" borderId="1" xfId="2" applyNumberFormat="1" applyFont="1" applyFill="1" applyBorder="1" applyAlignment="1">
      <alignment horizontal="center" vertical="center"/>
    </xf>
    <xf numFmtId="169" fontId="12" fillId="0" borderId="0" xfId="0" applyNumberFormat="1" applyFont="1" applyAlignment="1">
      <alignment horizontal="left"/>
    </xf>
    <xf numFmtId="44" fontId="12" fillId="0" borderId="0" xfId="9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 shrinkToFit="1"/>
    </xf>
    <xf numFmtId="0" fontId="27" fillId="9" borderId="1" xfId="0" applyFont="1" applyFill="1" applyBorder="1" applyAlignment="1">
      <alignment horizontal="center" vertical="center" shrinkToFit="1"/>
    </xf>
    <xf numFmtId="0" fontId="32" fillId="9" borderId="1" xfId="0" applyFont="1" applyFill="1" applyBorder="1" applyAlignment="1">
      <alignment horizontal="center" vertical="center" wrapText="1" shrinkToFit="1"/>
    </xf>
    <xf numFmtId="1" fontId="12" fillId="0" borderId="0" xfId="0" applyNumberFormat="1" applyFont="1" applyAlignment="1">
      <alignment horizontal="left"/>
    </xf>
    <xf numFmtId="49" fontId="33" fillId="0" borderId="0" xfId="0" applyNumberFormat="1" applyFont="1"/>
    <xf numFmtId="49" fontId="33" fillId="10" borderId="0" xfId="0" applyNumberFormat="1" applyFont="1" applyFill="1"/>
    <xf numFmtId="49" fontId="0" fillId="0" borderId="1" xfId="0" applyNumberFormat="1" applyBorder="1"/>
    <xf numFmtId="0" fontId="7" fillId="4" borderId="9" xfId="0" applyFont="1" applyFill="1" applyBorder="1" applyAlignment="1">
      <alignment horizontal="left" vertical="top"/>
    </xf>
    <xf numFmtId="0" fontId="9" fillId="4" borderId="1" xfId="6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15" fontId="9" fillId="4" borderId="1" xfId="6" applyNumberFormat="1" applyFont="1" applyFill="1" applyBorder="1" applyAlignment="1">
      <alignment horizontal="center" vertical="center"/>
    </xf>
    <xf numFmtId="16" fontId="9" fillId="4" borderId="1" xfId="6" applyNumberFormat="1" applyFont="1" applyFill="1" applyBorder="1" applyAlignment="1">
      <alignment horizontal="center" vertical="center"/>
    </xf>
    <xf numFmtId="1" fontId="24" fillId="3" borderId="11" xfId="2" applyNumberFormat="1" applyFont="1" applyFill="1" applyBorder="1" applyAlignment="1">
      <alignment horizontal="center" vertical="top" wrapText="1"/>
    </xf>
    <xf numFmtId="1" fontId="24" fillId="3" borderId="12" xfId="2" applyNumberFormat="1" applyFont="1" applyFill="1" applyBorder="1" applyAlignment="1">
      <alignment horizontal="center" vertical="top" wrapText="1"/>
    </xf>
    <xf numFmtId="1" fontId="24" fillId="3" borderId="13" xfId="2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/>
    </xf>
  </cellXfs>
  <cellStyles count="14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3" xr:uid="{F4029D5E-1610-4B41-8903-F80A1A621190}"/>
    <cellStyle name="Normal 2 2 2 4" xfId="10" xr:uid="{176E12F9-6BE4-4C1E-852D-37F70196128F}"/>
    <cellStyle name="Normal 2 5 2" xfId="12" xr:uid="{0AE146D5-D2E2-4DEC-997B-6AF155D2F18A}"/>
    <cellStyle name="Normal_Forms" xfId="1" xr:uid="{00000000-0005-0000-0000-000009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11</xdr:row>
      <xdr:rowOff>414021</xdr:rowOff>
    </xdr:from>
    <xdr:to>
      <xdr:col>5</xdr:col>
      <xdr:colOff>34636</xdr:colOff>
      <xdr:row>11</xdr:row>
      <xdr:rowOff>4949773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0D84B-C657-DB4A-673C-50CF3FA1F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7514476"/>
          <a:ext cx="7117773" cy="4535752"/>
        </a:xfrm>
        <a:prstGeom prst="rect">
          <a:avLst/>
        </a:prstGeom>
      </xdr:spPr>
    </xdr:pic>
    <xdr:clientData/>
  </xdr:twoCellAnchor>
  <xdr:twoCellAnchor editAs="oneCell">
    <xdr:from>
      <xdr:col>5</xdr:col>
      <xdr:colOff>865907</xdr:colOff>
      <xdr:row>11</xdr:row>
      <xdr:rowOff>1385454</xdr:rowOff>
    </xdr:from>
    <xdr:to>
      <xdr:col>15</xdr:col>
      <xdr:colOff>890349</xdr:colOff>
      <xdr:row>11</xdr:row>
      <xdr:rowOff>4604502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E5758B-191A-D58C-DF40-8506D1E08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3680" y="8485909"/>
          <a:ext cx="12285714" cy="32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HERSCHEL/3-SS25/2-PRODUCTION/2025-S4%20FINAL%20BUY%20FILE%20-%20UNAVLB%2012.4.xlsx" TargetMode="External"/><Relationship Id="rId1" Type="http://schemas.openxmlformats.org/officeDocument/2006/relationships/externalLinkPath" Target="/sites/COMMERCIAL/Shared%20Documents/General/2-CUSTOMER-FOLDER/HERSCHEL/3-SS25/2-PRODUCTION/2025-S4%20FINAL%20BUY%20FILE%20-%20UNAVLB%201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MCR"/>
      <sheetName val="Sheet1"/>
      <sheetName val="UNAVLB"/>
      <sheetName val="samples"/>
    </sheetNames>
    <sheetDataSet>
      <sheetData sheetId="0"/>
      <sheetData sheetId="1">
        <row r="2">
          <cell r="B2" t="str">
            <v>SKU</v>
          </cell>
          <cell r="C2" t="str">
            <v>Style# (Internal)</v>
          </cell>
        </row>
        <row r="3">
          <cell r="B3" t="str">
            <v>50612-00001</v>
          </cell>
          <cell r="C3" t="str">
            <v>C0027-CRW133</v>
          </cell>
        </row>
        <row r="4">
          <cell r="B4" t="str">
            <v>50415-06515</v>
          </cell>
          <cell r="C4" t="str">
            <v>C0027-HOD133</v>
          </cell>
        </row>
        <row r="5">
          <cell r="B5" t="str">
            <v>50647-06113</v>
          </cell>
          <cell r="C5" t="str">
            <v>C0027-CRW134</v>
          </cell>
        </row>
        <row r="6">
          <cell r="B6" t="str">
            <v>50639-00001</v>
          </cell>
          <cell r="C6" t="str">
            <v>C0027-CRW135</v>
          </cell>
        </row>
        <row r="7">
          <cell r="B7" t="str">
            <v>50644-02077</v>
          </cell>
          <cell r="C7" t="str">
            <v>C0027-SST300</v>
          </cell>
        </row>
        <row r="8">
          <cell r="B8" t="str">
            <v>50644-04394</v>
          </cell>
          <cell r="C8" t="str">
            <v>C0027-SST300</v>
          </cell>
        </row>
        <row r="9">
          <cell r="B9" t="str">
            <v>50746-04394</v>
          </cell>
          <cell r="C9" t="str">
            <v>C0027-SST302</v>
          </cell>
        </row>
        <row r="10">
          <cell r="B10" t="str">
            <v>50746-06531</v>
          </cell>
          <cell r="C10" t="str">
            <v>C0027-SST302</v>
          </cell>
        </row>
        <row r="11">
          <cell r="B11" t="str">
            <v>50287-07057</v>
          </cell>
          <cell r="C11" t="str">
            <v>C0027-CRW136</v>
          </cell>
        </row>
        <row r="12">
          <cell r="B12" t="str">
            <v>50289-04394</v>
          </cell>
          <cell r="C12" t="str">
            <v>C0027-HOD134</v>
          </cell>
        </row>
        <row r="13">
          <cell r="B13" t="str">
            <v>50293-02077</v>
          </cell>
          <cell r="C13" t="str">
            <v>C0027-SST304</v>
          </cell>
        </row>
        <row r="14">
          <cell r="B14" t="str">
            <v>50515-06531</v>
          </cell>
          <cell r="C14" t="str">
            <v>C0027-SST305</v>
          </cell>
        </row>
        <row r="15">
          <cell r="B15" t="str">
            <v>50724-07150</v>
          </cell>
          <cell r="C15" t="str">
            <v>C0027-SST306</v>
          </cell>
        </row>
        <row r="16">
          <cell r="B16" t="str">
            <v>50731-06578</v>
          </cell>
          <cell r="C16" t="str">
            <v>C0027-SST307</v>
          </cell>
        </row>
        <row r="17">
          <cell r="B17" t="str">
            <v>50520-06531</v>
          </cell>
          <cell r="C17" t="str">
            <v>C0027-SST308</v>
          </cell>
        </row>
        <row r="18">
          <cell r="B18" t="str">
            <v>50519-06531</v>
          </cell>
          <cell r="C18" t="str">
            <v>C0027-SST309</v>
          </cell>
        </row>
        <row r="19">
          <cell r="B19" t="str">
            <v>50521-06531</v>
          </cell>
          <cell r="C19" t="str">
            <v>C0027-SST310</v>
          </cell>
        </row>
        <row r="20">
          <cell r="B20" t="str">
            <v>50648-06113</v>
          </cell>
          <cell r="C20" t="str">
            <v>C0027-CRW137</v>
          </cell>
        </row>
        <row r="21">
          <cell r="B21" t="str">
            <v>50645-02077</v>
          </cell>
          <cell r="C21" t="str">
            <v>C0027-SST311</v>
          </cell>
        </row>
        <row r="22">
          <cell r="B22" t="str">
            <v>50645-04394</v>
          </cell>
          <cell r="C22" t="str">
            <v>C0027-SST311</v>
          </cell>
        </row>
        <row r="23">
          <cell r="B23" t="str">
            <v>50297-06578</v>
          </cell>
          <cell r="C23" t="str">
            <v>C0027-CRW138</v>
          </cell>
        </row>
        <row r="24">
          <cell r="B24" t="str">
            <v>50310-07041</v>
          </cell>
          <cell r="C24" t="str">
            <v>C0027-HOD135</v>
          </cell>
        </row>
        <row r="25">
          <cell r="B25" t="str">
            <v>50623-06726</v>
          </cell>
          <cell r="C25" t="str">
            <v>C0027-CRW139</v>
          </cell>
        </row>
        <row r="26">
          <cell r="B26" t="str">
            <v>50283-00001</v>
          </cell>
          <cell r="C26" t="str">
            <v>C0027-SST313</v>
          </cell>
        </row>
        <row r="27">
          <cell r="B27" t="str">
            <v>50283-06113</v>
          </cell>
          <cell r="C27" t="str">
            <v>C0027-SST313</v>
          </cell>
        </row>
        <row r="28">
          <cell r="B28" t="str">
            <v>50682-00001</v>
          </cell>
          <cell r="C28" t="str">
            <v>C0027-SST315</v>
          </cell>
        </row>
        <row r="29">
          <cell r="B29" t="str">
            <v>50670-06531</v>
          </cell>
          <cell r="C29" t="str">
            <v>C0027-SST316</v>
          </cell>
        </row>
        <row r="30">
          <cell r="B30" t="str">
            <v>50381-01827</v>
          </cell>
          <cell r="C30" t="str">
            <v>C0027-SST317</v>
          </cell>
        </row>
        <row r="31">
          <cell r="B31" t="str">
            <v>50587-07702</v>
          </cell>
          <cell r="C31" t="str">
            <v>C0027-SST318</v>
          </cell>
        </row>
        <row r="32">
          <cell r="B32" t="str">
            <v>50586-07704</v>
          </cell>
          <cell r="C32" t="str">
            <v>C0027-HOD136</v>
          </cell>
        </row>
        <row r="33">
          <cell r="B33" t="str">
            <v>50548-06942</v>
          </cell>
          <cell r="C33" t="str">
            <v>C0027-SST319</v>
          </cell>
        </row>
        <row r="34">
          <cell r="B34" t="str">
            <v>50649-06113</v>
          </cell>
          <cell r="C34" t="str">
            <v>C0027-CRW140</v>
          </cell>
        </row>
        <row r="35">
          <cell r="B35" t="str">
            <v>50646-02077</v>
          </cell>
          <cell r="C35" t="str">
            <v>C0027-SST320</v>
          </cell>
        </row>
        <row r="36">
          <cell r="B36" t="str">
            <v>50646-04394</v>
          </cell>
          <cell r="C36" t="str">
            <v>C0027-SST321</v>
          </cell>
        </row>
        <row r="37">
          <cell r="B37" t="str">
            <v>50475-00032</v>
          </cell>
          <cell r="C37" t="str">
            <v>C0027-HOD137</v>
          </cell>
        </row>
        <row r="38">
          <cell r="B38" t="str">
            <v>50728-07150</v>
          </cell>
          <cell r="C38" t="str">
            <v>C0027-HOD138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view="pageBreakPreview" topLeftCell="A10" zoomScale="47" zoomScaleNormal="70" zoomScaleSheetLayoutView="47" zoomScalePageLayoutView="55" workbookViewId="0">
      <selection activeCell="G18" sqref="G18"/>
    </sheetView>
  </sheetViews>
  <sheetFormatPr defaultColWidth="9.1796875" defaultRowHeight="21.5"/>
  <cols>
    <col min="1" max="1" width="19.1796875" style="1" bestFit="1" customWidth="1"/>
    <col min="2" max="2" width="12.81640625" style="1" customWidth="1"/>
    <col min="3" max="3" width="31" style="1" customWidth="1"/>
    <col min="4" max="4" width="25.7265625" style="1" customWidth="1"/>
    <col min="5" max="6" width="17.81640625" style="1" customWidth="1"/>
    <col min="7" max="7" width="18.26953125" style="1" customWidth="1"/>
    <col min="8" max="8" width="23.54296875" style="1" customWidth="1"/>
    <col min="9" max="9" width="14.1796875" style="1" customWidth="1"/>
    <col min="10" max="10" width="13.54296875" style="43" customWidth="1"/>
    <col min="11" max="11" width="16.453125" style="1" customWidth="1"/>
    <col min="12" max="12" width="15.1796875" style="1" customWidth="1"/>
    <col min="13" max="13" width="14.1796875" style="1" customWidth="1"/>
    <col min="14" max="14" width="21.26953125" style="37" bestFit="1" customWidth="1"/>
    <col min="15" max="15" width="29.81640625" style="37" bestFit="1" customWidth="1"/>
    <col min="16" max="16" width="30.7265625" style="1" customWidth="1"/>
    <col min="17" max="17" width="10.81640625" style="1" bestFit="1" customWidth="1"/>
    <col min="18" max="18" width="25.81640625" style="1" bestFit="1" customWidth="1"/>
    <col min="19" max="19" width="16.81640625" style="1" customWidth="1"/>
    <col min="20" max="16384" width="9.1796875" style="1"/>
  </cols>
  <sheetData>
    <row r="1" spans="1:19" ht="25" customHeight="1">
      <c r="A1" s="5"/>
      <c r="B1" s="5"/>
      <c r="C1" s="6"/>
      <c r="D1" s="6"/>
      <c r="E1" s="6"/>
      <c r="F1" s="6"/>
      <c r="G1" s="5"/>
      <c r="H1" s="5"/>
      <c r="I1" s="5"/>
      <c r="J1" s="7"/>
      <c r="K1" s="5"/>
      <c r="L1" s="5"/>
      <c r="M1" s="5"/>
      <c r="N1" s="8"/>
      <c r="O1" s="9" t="s">
        <v>0</v>
      </c>
      <c r="P1" s="10" t="s">
        <v>32</v>
      </c>
    </row>
    <row r="2" spans="1:19" ht="21.65" customHeight="1">
      <c r="A2" s="5"/>
      <c r="B2" s="5"/>
      <c r="C2" s="6"/>
      <c r="D2" s="6"/>
      <c r="E2" s="6"/>
      <c r="F2" s="6"/>
      <c r="G2" s="5"/>
      <c r="H2" s="5"/>
      <c r="I2" s="5"/>
      <c r="J2" s="7"/>
      <c r="K2" s="5"/>
      <c r="L2" s="5"/>
      <c r="M2" s="5"/>
      <c r="N2" s="8"/>
      <c r="O2" s="9" t="s">
        <v>1</v>
      </c>
      <c r="P2" s="11" t="s">
        <v>2</v>
      </c>
    </row>
    <row r="3" spans="1:19" ht="21.65" customHeight="1">
      <c r="A3" s="12"/>
      <c r="B3" s="12"/>
      <c r="C3" s="13"/>
      <c r="D3" s="13"/>
      <c r="E3" s="13"/>
      <c r="F3" s="13"/>
      <c r="G3" s="12"/>
      <c r="H3" s="12"/>
      <c r="I3" s="12"/>
      <c r="J3" s="14"/>
      <c r="K3" s="12"/>
      <c r="L3" s="12"/>
      <c r="M3" s="12"/>
      <c r="N3" s="15"/>
      <c r="O3" s="9" t="s">
        <v>4</v>
      </c>
      <c r="P3" s="16" t="s">
        <v>39</v>
      </c>
    </row>
    <row r="4" spans="1:19" ht="10.15" customHeight="1">
      <c r="A4" s="5"/>
      <c r="B4" s="5"/>
      <c r="C4" s="6"/>
      <c r="D4" s="6"/>
      <c r="E4" s="6"/>
      <c r="F4" s="6"/>
      <c r="G4" s="12"/>
      <c r="H4" s="12"/>
      <c r="I4" s="12"/>
      <c r="J4" s="14"/>
      <c r="K4" s="12"/>
      <c r="L4" s="5"/>
      <c r="M4" s="5"/>
      <c r="N4" s="17"/>
      <c r="O4" s="18"/>
      <c r="P4" s="19"/>
    </row>
    <row r="5" spans="1:19" ht="18" customHeight="1">
      <c r="A5" s="20" t="s">
        <v>5</v>
      </c>
      <c r="B5" s="1" t="s">
        <v>66</v>
      </c>
      <c r="C5" s="2"/>
      <c r="D5" s="75" t="s">
        <v>6</v>
      </c>
      <c r="E5" s="114" t="s">
        <v>33</v>
      </c>
      <c r="F5" s="114"/>
      <c r="G5" s="77"/>
      <c r="H5" s="76"/>
      <c r="I5" s="76"/>
      <c r="K5" s="76"/>
      <c r="L5" s="21"/>
      <c r="M5" s="21"/>
      <c r="N5" s="22"/>
      <c r="O5" s="23" t="s">
        <v>7</v>
      </c>
      <c r="P5" s="4">
        <v>45610</v>
      </c>
    </row>
    <row r="6" spans="1:19" ht="21.75" customHeight="1">
      <c r="A6" s="24" t="s">
        <v>8</v>
      </c>
      <c r="B6" s="25"/>
      <c r="D6" s="75" t="s">
        <v>9</v>
      </c>
      <c r="E6" s="114" t="s">
        <v>126</v>
      </c>
      <c r="F6" s="114"/>
      <c r="G6" s="77"/>
      <c r="H6" s="76"/>
      <c r="I6" s="76"/>
      <c r="K6" s="76"/>
      <c r="L6" s="21"/>
      <c r="M6" s="21"/>
      <c r="N6" s="22"/>
      <c r="O6" s="23" t="s">
        <v>10</v>
      </c>
      <c r="P6" s="102" t="s">
        <v>125</v>
      </c>
    </row>
    <row r="7" spans="1:19" ht="21.75" customHeight="1">
      <c r="A7" s="24" t="s">
        <v>11</v>
      </c>
      <c r="B7" s="115"/>
      <c r="C7" s="115"/>
      <c r="D7" s="75" t="s">
        <v>12</v>
      </c>
      <c r="E7" s="119">
        <f>P5+15</f>
        <v>45625</v>
      </c>
      <c r="F7" s="114"/>
      <c r="G7" s="78"/>
      <c r="H7" s="27"/>
      <c r="I7" s="27"/>
      <c r="K7" s="27"/>
      <c r="L7" s="21"/>
      <c r="M7" s="21"/>
      <c r="N7" s="22"/>
      <c r="O7" s="23" t="s">
        <v>13</v>
      </c>
      <c r="P7" s="85" t="s">
        <v>64</v>
      </c>
    </row>
    <row r="8" spans="1:19" ht="42" customHeight="1">
      <c r="A8" s="26" t="s">
        <v>14</v>
      </c>
      <c r="B8" s="113"/>
      <c r="C8" s="113"/>
      <c r="D8" s="75" t="s">
        <v>15</v>
      </c>
      <c r="E8" s="120">
        <v>45566</v>
      </c>
      <c r="F8" s="114"/>
      <c r="G8" s="78"/>
      <c r="H8" s="27"/>
      <c r="I8" s="27"/>
      <c r="K8" s="78"/>
      <c r="L8" s="27"/>
      <c r="M8" s="27"/>
      <c r="N8" s="22"/>
      <c r="O8" s="23" t="s">
        <v>16</v>
      </c>
      <c r="P8" s="101" t="s">
        <v>105</v>
      </c>
    </row>
    <row r="9" spans="1:19" ht="5.5" customHeight="1">
      <c r="A9" s="28"/>
      <c r="B9" s="28"/>
      <c r="C9" s="29"/>
      <c r="D9" s="29"/>
      <c r="E9" s="29"/>
      <c r="F9" s="29"/>
      <c r="G9" s="28"/>
      <c r="H9" s="28"/>
      <c r="I9" s="28"/>
      <c r="J9" s="30"/>
      <c r="K9" s="28"/>
      <c r="L9" s="12"/>
      <c r="M9" s="12"/>
      <c r="N9" s="31"/>
      <c r="O9" s="18"/>
      <c r="P9" s="19"/>
    </row>
    <row r="10" spans="1:19" s="3" customFormat="1" ht="96">
      <c r="A10" s="44" t="s">
        <v>17</v>
      </c>
      <c r="B10" s="44" t="s">
        <v>18</v>
      </c>
      <c r="C10" s="45" t="s">
        <v>19</v>
      </c>
      <c r="D10" s="45" t="s">
        <v>35</v>
      </c>
      <c r="E10" s="45" t="s">
        <v>37</v>
      </c>
      <c r="F10" s="45" t="s">
        <v>38</v>
      </c>
      <c r="G10" s="44" t="s">
        <v>20</v>
      </c>
      <c r="H10" s="44" t="s">
        <v>21</v>
      </c>
      <c r="I10" s="46" t="s">
        <v>22</v>
      </c>
      <c r="J10" s="44" t="s">
        <v>23</v>
      </c>
      <c r="K10" s="47" t="s">
        <v>24</v>
      </c>
      <c r="L10" s="47" t="s">
        <v>25</v>
      </c>
      <c r="M10" s="47" t="s">
        <v>26</v>
      </c>
      <c r="N10" s="48" t="s">
        <v>27</v>
      </c>
      <c r="O10" s="48" t="s">
        <v>28</v>
      </c>
      <c r="P10" s="46" t="s">
        <v>3</v>
      </c>
    </row>
    <row r="11" spans="1:19" s="3" customFormat="1" ht="294.75" customHeight="1">
      <c r="A11" s="91" t="s">
        <v>120</v>
      </c>
      <c r="B11" s="92"/>
      <c r="C11" s="70" t="s">
        <v>36</v>
      </c>
      <c r="D11" s="91" t="s">
        <v>67</v>
      </c>
      <c r="E11" s="70" t="s">
        <v>42</v>
      </c>
      <c r="F11" s="93" t="s">
        <v>43</v>
      </c>
      <c r="G11" s="70" t="s">
        <v>47</v>
      </c>
      <c r="H11" s="70" t="s">
        <v>124</v>
      </c>
      <c r="I11" s="94"/>
      <c r="J11" s="95" t="s">
        <v>34</v>
      </c>
      <c r="K11" s="96">
        <f>'DETAIL (SS25-S4) - 9.9'!I142</f>
        <v>31288</v>
      </c>
      <c r="L11" s="97">
        <v>0</v>
      </c>
      <c r="M11" s="97">
        <f>K11</f>
        <v>31288</v>
      </c>
      <c r="N11" s="98">
        <v>300</v>
      </c>
      <c r="O11" s="99">
        <f>N11*M11</f>
        <v>9386400</v>
      </c>
      <c r="P11" s="100" t="s">
        <v>59</v>
      </c>
      <c r="Q11" s="109">
        <f>K11-94</f>
        <v>31194</v>
      </c>
      <c r="R11" s="103">
        <v>21978</v>
      </c>
      <c r="S11" s="104">
        <f>O11/24000</f>
        <v>391.1</v>
      </c>
    </row>
    <row r="12" spans="1:19" s="3" customFormat="1" ht="408.75" customHeight="1">
      <c r="A12" s="121" t="s">
        <v>48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3"/>
    </row>
    <row r="13" spans="1:19" s="3" customFormat="1" ht="24">
      <c r="A13" s="49"/>
      <c r="B13" s="49"/>
      <c r="C13" s="50"/>
      <c r="D13" s="50"/>
      <c r="E13" s="50"/>
      <c r="F13" s="50"/>
      <c r="G13" s="51"/>
      <c r="H13" s="51"/>
      <c r="I13" s="52"/>
      <c r="J13" s="53"/>
      <c r="K13" s="54"/>
      <c r="L13" s="54"/>
      <c r="M13" s="54"/>
      <c r="N13" s="71"/>
      <c r="O13" s="72"/>
      <c r="P13" s="55"/>
    </row>
    <row r="14" spans="1:19" s="3" customFormat="1" ht="43.5" customHeight="1">
      <c r="A14" s="56"/>
      <c r="B14" s="56"/>
      <c r="C14" s="57"/>
      <c r="D14" s="57"/>
      <c r="E14" s="57"/>
      <c r="F14" s="57"/>
      <c r="G14" s="56"/>
      <c r="H14" s="56"/>
      <c r="I14" s="56"/>
      <c r="J14" s="58"/>
      <c r="K14" s="59">
        <f>SUM(K11:K11)</f>
        <v>31288</v>
      </c>
      <c r="L14" s="60"/>
      <c r="M14" s="59">
        <f>SUM(M11:M11)</f>
        <v>31288</v>
      </c>
      <c r="N14" s="73"/>
      <c r="O14" s="74">
        <f>SUM(O11:O11)</f>
        <v>9386400</v>
      </c>
      <c r="P14" s="61"/>
    </row>
    <row r="15" spans="1:19" s="3" customFormat="1" ht="24">
      <c r="A15" s="62"/>
      <c r="B15" s="62"/>
      <c r="C15" s="63"/>
      <c r="D15" s="63"/>
      <c r="E15" s="63"/>
      <c r="F15" s="63"/>
      <c r="G15" s="64"/>
      <c r="H15" s="64"/>
      <c r="I15" s="64"/>
      <c r="J15" s="65"/>
      <c r="K15" s="61"/>
      <c r="L15" s="61"/>
      <c r="M15" s="61"/>
      <c r="N15" s="66"/>
      <c r="O15" s="66"/>
      <c r="P15" s="61"/>
    </row>
    <row r="16" spans="1:19" s="3" customFormat="1" ht="24">
      <c r="A16" s="117" t="s">
        <v>29</v>
      </c>
      <c r="B16" s="117"/>
      <c r="C16" s="67"/>
      <c r="D16" s="67"/>
      <c r="E16" s="67"/>
      <c r="F16" s="67"/>
      <c r="G16" s="68"/>
      <c r="H16" s="118" t="s">
        <v>30</v>
      </c>
      <c r="I16" s="118"/>
      <c r="J16" s="118"/>
      <c r="K16" s="69"/>
      <c r="L16" s="69"/>
      <c r="M16" s="69"/>
      <c r="N16" s="116" t="s">
        <v>31</v>
      </c>
      <c r="O16" s="116"/>
      <c r="P16" s="61"/>
    </row>
    <row r="17" spans="1:12" ht="21.75" customHeight="1">
      <c r="A17" s="32"/>
      <c r="B17" s="33"/>
      <c r="C17" s="34"/>
      <c r="D17" s="34"/>
      <c r="E17" s="34"/>
      <c r="F17" s="34"/>
      <c r="G17" s="32"/>
      <c r="H17" s="32"/>
      <c r="I17" s="32"/>
      <c r="J17" s="35"/>
      <c r="K17" s="36"/>
      <c r="L17" s="36"/>
    </row>
    <row r="18" spans="1:12" ht="21.75" customHeight="1">
      <c r="A18" s="32"/>
      <c r="B18" s="33"/>
      <c r="C18" s="34"/>
      <c r="D18" s="34"/>
      <c r="E18" s="34"/>
      <c r="F18" s="34"/>
      <c r="G18" s="32"/>
      <c r="H18" s="32"/>
      <c r="I18" s="32"/>
      <c r="J18" s="35"/>
      <c r="K18" s="36"/>
      <c r="L18" s="36"/>
    </row>
    <row r="19" spans="1:12" ht="21.75" customHeight="1">
      <c r="A19" s="38"/>
      <c r="B19" s="34"/>
      <c r="C19" s="34"/>
      <c r="D19" s="34"/>
      <c r="E19" s="34"/>
      <c r="F19" s="34"/>
      <c r="G19" s="32"/>
      <c r="H19" s="32"/>
      <c r="I19" s="32"/>
      <c r="J19" s="39"/>
      <c r="K19" s="32"/>
      <c r="L19" s="36"/>
    </row>
    <row r="20" spans="1:12" ht="21.75" customHeight="1">
      <c r="A20" s="36"/>
      <c r="B20" s="40"/>
      <c r="C20" s="33"/>
      <c r="D20" s="33"/>
      <c r="E20" s="33"/>
      <c r="F20" s="33"/>
      <c r="G20" s="36"/>
      <c r="H20" s="41"/>
      <c r="I20" s="41"/>
      <c r="J20" s="42"/>
      <c r="K20" s="79"/>
      <c r="L20" s="36"/>
    </row>
    <row r="21" spans="1:12" ht="21.75" customHeight="1"/>
    <row r="22" spans="1:12" ht="21.75" customHeight="1"/>
    <row r="23" spans="1:12" ht="21.75" customHeight="1"/>
    <row r="24" spans="1:12" ht="21.75" customHeight="1"/>
    <row r="25" spans="1:12" ht="21.75" customHeight="1"/>
    <row r="26" spans="1:12" ht="21.75" customHeight="1"/>
    <row r="27" spans="1:12" ht="21.75" customHeight="1"/>
    <row r="28" spans="1:12" ht="21.75" customHeight="1"/>
    <row r="29" spans="1:12" ht="21.75" customHeight="1"/>
    <row r="30" spans="1:12" ht="21.75" customHeight="1"/>
    <row r="31" spans="1:12" ht="21.75" customHeight="1"/>
    <row r="32" spans="1:1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autoFilter ref="A10:P11" xr:uid="{00000000-0001-0000-0100-000000000000}"/>
  <mergeCells count="10">
    <mergeCell ref="B8:C8"/>
    <mergeCell ref="E5:F5"/>
    <mergeCell ref="E6:F6"/>
    <mergeCell ref="B7:C7"/>
    <mergeCell ref="N16:O16"/>
    <mergeCell ref="A16:B16"/>
    <mergeCell ref="H16:J16"/>
    <mergeCell ref="E7:F7"/>
    <mergeCell ref="E8:F8"/>
    <mergeCell ref="A12:P12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2396-B21A-44DF-A1E8-CB13AF7979C2}">
  <sheetPr>
    <pageSetUpPr fitToPage="1"/>
  </sheetPr>
  <dimension ref="A1:N146"/>
  <sheetViews>
    <sheetView view="pageBreakPreview" topLeftCell="B2" zoomScale="86" zoomScaleNormal="100" zoomScaleSheetLayoutView="86" workbookViewId="0">
      <selection activeCell="F11" sqref="F11"/>
    </sheetView>
  </sheetViews>
  <sheetFormatPr defaultColWidth="10.7265625" defaultRowHeight="27" customHeight="1"/>
  <cols>
    <col min="1" max="1" width="16.7265625" customWidth="1"/>
    <col min="2" max="2" width="36.1796875" customWidth="1"/>
    <col min="3" max="3" width="59.54296875" customWidth="1"/>
    <col min="4" max="4" width="20.54296875" customWidth="1"/>
    <col min="5" max="5" width="27.1796875" customWidth="1"/>
    <col min="6" max="6" width="18.453125" customWidth="1"/>
    <col min="7" max="7" width="15.81640625" customWidth="1"/>
    <col min="8" max="8" width="10.7265625" customWidth="1"/>
    <col min="9" max="9" width="10.1796875" customWidth="1"/>
    <col min="10" max="10" width="14" customWidth="1"/>
    <col min="11" max="11" width="16.7265625" customWidth="1"/>
    <col min="12" max="12" width="12.81640625" bestFit="1" customWidth="1"/>
  </cols>
  <sheetData>
    <row r="1" spans="1:14" ht="27" customHeight="1">
      <c r="A1" s="80"/>
      <c r="B1" s="124" t="s">
        <v>45</v>
      </c>
      <c r="C1" s="124"/>
      <c r="D1" s="124"/>
      <c r="E1" s="124"/>
      <c r="F1" s="124"/>
      <c r="G1" s="124"/>
      <c r="H1" s="124"/>
      <c r="I1" s="124"/>
      <c r="J1">
        <v>1.2</v>
      </c>
      <c r="K1">
        <v>10</v>
      </c>
    </row>
    <row r="2" spans="1:14" ht="33.75" customHeight="1">
      <c r="A2" s="108" t="s">
        <v>65</v>
      </c>
      <c r="B2" s="86" t="s">
        <v>53</v>
      </c>
      <c r="C2" s="107" t="s">
        <v>54</v>
      </c>
      <c r="D2" s="86" t="s">
        <v>55</v>
      </c>
      <c r="E2" s="86" t="s">
        <v>56</v>
      </c>
      <c r="F2" s="86" t="s">
        <v>57</v>
      </c>
      <c r="G2" s="87" t="s">
        <v>58</v>
      </c>
      <c r="H2" s="88" t="s">
        <v>49</v>
      </c>
      <c r="I2" s="89" t="s">
        <v>41</v>
      </c>
    </row>
    <row r="3" spans="1:14" ht="27" customHeight="1">
      <c r="A3" s="106" t="s">
        <v>383</v>
      </c>
      <c r="B3" s="105" t="s">
        <v>118</v>
      </c>
      <c r="C3" s="105" t="s">
        <v>121</v>
      </c>
      <c r="D3" s="105" t="s">
        <v>62</v>
      </c>
      <c r="E3" s="105" t="s">
        <v>63</v>
      </c>
      <c r="F3" s="105" t="s">
        <v>82</v>
      </c>
      <c r="G3" s="105" t="s">
        <v>109</v>
      </c>
      <c r="H3" s="105">
        <v>20</v>
      </c>
      <c r="I3" s="105">
        <f>(ROUND(H3*$J$1,0)+$K$1)*2+ROUND((H3*$J$1)/20,0)*2</f>
        <v>70</v>
      </c>
      <c r="J3" t="str">
        <f>LEFT(F3,11)</f>
        <v>50415-06515</v>
      </c>
      <c r="K3" t="str">
        <f>VLOOKUP(J3,[1]MCR!$B:$C,2,0)</f>
        <v>C0027-HOD133</v>
      </c>
      <c r="L3" s="110" t="s">
        <v>82</v>
      </c>
      <c r="M3" t="str">
        <f>LEFT(L3,11)</f>
        <v>50415-06515</v>
      </c>
      <c r="N3">
        <f>IF(M3=J3,1,0)</f>
        <v>1</v>
      </c>
    </row>
    <row r="4" spans="1:14" ht="27" customHeight="1">
      <c r="A4" s="106" t="s">
        <v>383</v>
      </c>
      <c r="B4" s="105" t="s">
        <v>118</v>
      </c>
      <c r="C4" s="105" t="s">
        <v>121</v>
      </c>
      <c r="D4" s="105" t="s">
        <v>62</v>
      </c>
      <c r="E4" s="105" t="s">
        <v>63</v>
      </c>
      <c r="F4" s="105" t="s">
        <v>81</v>
      </c>
      <c r="G4" s="105" t="s">
        <v>108</v>
      </c>
      <c r="H4" s="105">
        <v>80</v>
      </c>
      <c r="I4" s="105">
        <f>(ROUND(H4*$J$1,0)+$K$1)*2+ROUND((H4*$J$1)/20,0)*2</f>
        <v>222</v>
      </c>
      <c r="J4" t="str">
        <f t="shared" ref="J4:J67" si="0">LEFT(F4,11)</f>
        <v>50415-06515</v>
      </c>
      <c r="K4" t="str">
        <f>VLOOKUP(J4,[1]MCR!$B:$C,2,0)</f>
        <v>C0027-HOD133</v>
      </c>
      <c r="L4" s="110" t="s">
        <v>81</v>
      </c>
      <c r="M4" t="str">
        <f t="shared" ref="M4:M67" si="1">LEFT(L4,11)</f>
        <v>50415-06515</v>
      </c>
      <c r="N4">
        <f t="shared" ref="N4:N67" si="2">IF(M4=J4,1,0)</f>
        <v>1</v>
      </c>
    </row>
    <row r="5" spans="1:14" ht="27" customHeight="1">
      <c r="A5" s="106" t="s">
        <v>383</v>
      </c>
      <c r="B5" s="105" t="s">
        <v>118</v>
      </c>
      <c r="C5" s="105" t="s">
        <v>121</v>
      </c>
      <c r="D5" s="105" t="s">
        <v>62</v>
      </c>
      <c r="E5" s="105" t="s">
        <v>63</v>
      </c>
      <c r="F5" s="105" t="s">
        <v>80</v>
      </c>
      <c r="G5" s="105" t="s">
        <v>107</v>
      </c>
      <c r="H5" s="105">
        <v>90</v>
      </c>
      <c r="I5" s="105">
        <f>(ROUND(H5*$J$1,0)+$K$1)*2+ROUND((H5*$J$1)/20,0)*2</f>
        <v>246</v>
      </c>
      <c r="J5" t="str">
        <f t="shared" si="0"/>
        <v>50415-06515</v>
      </c>
      <c r="K5" t="str">
        <f>VLOOKUP(J5,[1]MCR!$B:$C,2,0)</f>
        <v>C0027-HOD133</v>
      </c>
      <c r="L5" s="110" t="s">
        <v>80</v>
      </c>
      <c r="M5" t="str">
        <f t="shared" si="1"/>
        <v>50415-06515</v>
      </c>
      <c r="N5">
        <f t="shared" si="2"/>
        <v>1</v>
      </c>
    </row>
    <row r="6" spans="1:14" ht="27" customHeight="1">
      <c r="A6" s="106" t="s">
        <v>383</v>
      </c>
      <c r="B6" s="105" t="s">
        <v>118</v>
      </c>
      <c r="C6" s="105" t="s">
        <v>121</v>
      </c>
      <c r="D6" s="105" t="s">
        <v>62</v>
      </c>
      <c r="E6" s="105" t="s">
        <v>63</v>
      </c>
      <c r="F6" s="105" t="s">
        <v>79</v>
      </c>
      <c r="G6" s="105" t="s">
        <v>106</v>
      </c>
      <c r="H6" s="105">
        <v>66</v>
      </c>
      <c r="I6" s="105">
        <f t="shared" ref="I6:I67" si="3">(ROUND(H6*$J$1,0)+$K$1)*2+ROUND((H6*$J$1)/20,0)*2</f>
        <v>186</v>
      </c>
      <c r="J6" t="str">
        <f t="shared" si="0"/>
        <v>50415-06515</v>
      </c>
      <c r="K6" t="str">
        <f>VLOOKUP(J6,[1]MCR!$B:$C,2,0)</f>
        <v>C0027-HOD133</v>
      </c>
      <c r="L6" s="110" t="s">
        <v>79</v>
      </c>
      <c r="M6" t="str">
        <f t="shared" si="1"/>
        <v>50415-06515</v>
      </c>
      <c r="N6">
        <f t="shared" si="2"/>
        <v>1</v>
      </c>
    </row>
    <row r="7" spans="1:14" ht="27" customHeight="1">
      <c r="A7" s="106" t="s">
        <v>383</v>
      </c>
      <c r="B7" s="105" t="s">
        <v>118</v>
      </c>
      <c r="C7" s="105" t="s">
        <v>121</v>
      </c>
      <c r="D7" s="105" t="s">
        <v>62</v>
      </c>
      <c r="E7" s="105" t="s">
        <v>63</v>
      </c>
      <c r="F7" s="105" t="s">
        <v>127</v>
      </c>
      <c r="G7" s="105" t="s">
        <v>237</v>
      </c>
      <c r="H7" s="105">
        <v>44</v>
      </c>
      <c r="I7" s="105">
        <f t="shared" si="3"/>
        <v>132</v>
      </c>
      <c r="J7" t="str">
        <f t="shared" si="0"/>
        <v>50415-06515</v>
      </c>
      <c r="K7" t="str">
        <f>VLOOKUP(J7,[1]MCR!$B:$C,2,0)</f>
        <v>C0027-HOD133</v>
      </c>
      <c r="L7" s="110" t="s">
        <v>127</v>
      </c>
      <c r="M7" t="str">
        <f t="shared" si="1"/>
        <v>50415-06515</v>
      </c>
      <c r="N7">
        <f t="shared" si="2"/>
        <v>1</v>
      </c>
    </row>
    <row r="8" spans="1:14" ht="27" customHeight="1">
      <c r="A8" s="106" t="s">
        <v>384</v>
      </c>
      <c r="B8" s="105" t="s">
        <v>347</v>
      </c>
      <c r="C8" s="105" t="s">
        <v>364</v>
      </c>
      <c r="D8" s="105" t="s">
        <v>46</v>
      </c>
      <c r="E8" s="105" t="s">
        <v>52</v>
      </c>
      <c r="F8" s="105" t="s">
        <v>128</v>
      </c>
      <c r="G8" s="105" t="s">
        <v>238</v>
      </c>
      <c r="H8" s="105">
        <v>30</v>
      </c>
      <c r="I8" s="105">
        <f t="shared" si="3"/>
        <v>96</v>
      </c>
      <c r="J8" t="str">
        <f t="shared" si="0"/>
        <v>50417-06531</v>
      </c>
      <c r="K8" t="e">
        <f>VLOOKUP(J8,[1]MCR!$B:$C,2,0)</f>
        <v>#N/A</v>
      </c>
      <c r="L8" s="110" t="s">
        <v>128</v>
      </c>
      <c r="M8" t="str">
        <f t="shared" si="1"/>
        <v>50417-06531</v>
      </c>
      <c r="N8">
        <f t="shared" si="2"/>
        <v>1</v>
      </c>
    </row>
    <row r="9" spans="1:14" ht="27" customHeight="1">
      <c r="A9" s="106" t="s">
        <v>384</v>
      </c>
      <c r="B9" s="105" t="s">
        <v>347</v>
      </c>
      <c r="C9" s="105" t="s">
        <v>364</v>
      </c>
      <c r="D9" s="105" t="s">
        <v>46</v>
      </c>
      <c r="E9" s="105" t="s">
        <v>52</v>
      </c>
      <c r="F9" s="105" t="s">
        <v>129</v>
      </c>
      <c r="G9" s="105" t="s">
        <v>239</v>
      </c>
      <c r="H9" s="105">
        <v>232</v>
      </c>
      <c r="I9" s="105">
        <f t="shared" si="3"/>
        <v>604</v>
      </c>
      <c r="J9" t="str">
        <f t="shared" si="0"/>
        <v>50417-06531</v>
      </c>
      <c r="K9" t="e">
        <f>VLOOKUP(J9,[1]MCR!$B:$C,2,0)</f>
        <v>#N/A</v>
      </c>
      <c r="L9" s="110" t="s">
        <v>129</v>
      </c>
      <c r="M9" t="str">
        <f t="shared" si="1"/>
        <v>50417-06531</v>
      </c>
      <c r="N9">
        <f t="shared" si="2"/>
        <v>1</v>
      </c>
    </row>
    <row r="10" spans="1:14" ht="27" customHeight="1">
      <c r="A10" s="106" t="s">
        <v>384</v>
      </c>
      <c r="B10" s="105" t="s">
        <v>347</v>
      </c>
      <c r="C10" s="105" t="s">
        <v>364</v>
      </c>
      <c r="D10" s="105" t="s">
        <v>46</v>
      </c>
      <c r="E10" s="105" t="s">
        <v>52</v>
      </c>
      <c r="F10" s="105" t="s">
        <v>130</v>
      </c>
      <c r="G10" s="105" t="s">
        <v>240</v>
      </c>
      <c r="H10" s="105">
        <v>316</v>
      </c>
      <c r="I10" s="105">
        <f t="shared" si="3"/>
        <v>816</v>
      </c>
      <c r="J10" t="str">
        <f t="shared" si="0"/>
        <v>50417-06531</v>
      </c>
      <c r="K10" t="e">
        <f>VLOOKUP(J10,[1]MCR!$B:$C,2,0)</f>
        <v>#N/A</v>
      </c>
      <c r="L10" s="110" t="s">
        <v>130</v>
      </c>
      <c r="M10" t="str">
        <f t="shared" si="1"/>
        <v>50417-06531</v>
      </c>
      <c r="N10">
        <f t="shared" si="2"/>
        <v>1</v>
      </c>
    </row>
    <row r="11" spans="1:14" ht="27" customHeight="1">
      <c r="A11" s="106" t="s">
        <v>384</v>
      </c>
      <c r="B11" s="105" t="s">
        <v>347</v>
      </c>
      <c r="C11" s="105" t="s">
        <v>364</v>
      </c>
      <c r="D11" s="105" t="s">
        <v>46</v>
      </c>
      <c r="E11" s="105" t="s">
        <v>52</v>
      </c>
      <c r="F11" s="105" t="s">
        <v>131</v>
      </c>
      <c r="G11" s="105" t="s">
        <v>241</v>
      </c>
      <c r="H11" s="105">
        <v>194</v>
      </c>
      <c r="I11" s="105">
        <f t="shared" si="3"/>
        <v>510</v>
      </c>
      <c r="J11" t="str">
        <f t="shared" si="0"/>
        <v>50417-06531</v>
      </c>
      <c r="K11" t="e">
        <f>VLOOKUP(J11,[1]MCR!$B:$C,2,0)</f>
        <v>#N/A</v>
      </c>
      <c r="L11" s="110" t="s">
        <v>131</v>
      </c>
      <c r="M11" t="str">
        <f t="shared" si="1"/>
        <v>50417-06531</v>
      </c>
      <c r="N11">
        <f t="shared" si="2"/>
        <v>1</v>
      </c>
    </row>
    <row r="12" spans="1:14" ht="27" customHeight="1">
      <c r="A12" s="106" t="s">
        <v>384</v>
      </c>
      <c r="B12" s="105" t="s">
        <v>347</v>
      </c>
      <c r="C12" s="105" t="s">
        <v>364</v>
      </c>
      <c r="D12" s="105" t="s">
        <v>46</v>
      </c>
      <c r="E12" s="105" t="s">
        <v>52</v>
      </c>
      <c r="F12" s="105" t="s">
        <v>132</v>
      </c>
      <c r="G12" s="105" t="s">
        <v>242</v>
      </c>
      <c r="H12" s="105">
        <v>160</v>
      </c>
      <c r="I12" s="105">
        <f t="shared" si="3"/>
        <v>424</v>
      </c>
      <c r="J12" t="str">
        <f t="shared" si="0"/>
        <v>50417-06531</v>
      </c>
      <c r="K12" t="e">
        <f>VLOOKUP(J12,[1]MCR!$B:$C,2,0)</f>
        <v>#N/A</v>
      </c>
      <c r="L12" s="110" t="s">
        <v>132</v>
      </c>
      <c r="M12" t="str">
        <f t="shared" si="1"/>
        <v>50417-06531</v>
      </c>
      <c r="N12">
        <f t="shared" si="2"/>
        <v>1</v>
      </c>
    </row>
    <row r="13" spans="1:14" ht="27" customHeight="1">
      <c r="A13" s="106" t="s">
        <v>385</v>
      </c>
      <c r="B13" s="105" t="s">
        <v>68</v>
      </c>
      <c r="C13" s="105" t="s">
        <v>74</v>
      </c>
      <c r="D13" s="105" t="s">
        <v>44</v>
      </c>
      <c r="E13" s="105" t="s">
        <v>50</v>
      </c>
      <c r="F13" s="112" t="str">
        <f>L13</f>
        <v>50746-00001-2X</v>
      </c>
      <c r="G13" s="105" t="s">
        <v>417</v>
      </c>
      <c r="H13" s="105">
        <v>100</v>
      </c>
      <c r="I13" s="105">
        <f t="shared" si="3"/>
        <v>272</v>
      </c>
      <c r="J13" t="str">
        <f t="shared" si="0"/>
        <v>50746-00001</v>
      </c>
      <c r="K13" t="e">
        <f>VLOOKUP(J13,[1]MCR!$B:$C,2,0)</f>
        <v>#N/A</v>
      </c>
      <c r="L13" s="111" t="s">
        <v>407</v>
      </c>
      <c r="M13" t="str">
        <f t="shared" si="1"/>
        <v>50746-00001</v>
      </c>
      <c r="N13">
        <f t="shared" si="2"/>
        <v>1</v>
      </c>
    </row>
    <row r="14" spans="1:14" ht="27" customHeight="1">
      <c r="A14" s="106" t="s">
        <v>385</v>
      </c>
      <c r="B14" s="105" t="s">
        <v>68</v>
      </c>
      <c r="C14" s="105" t="s">
        <v>74</v>
      </c>
      <c r="D14" s="105" t="s">
        <v>44</v>
      </c>
      <c r="E14" s="105" t="s">
        <v>50</v>
      </c>
      <c r="F14" s="112" t="str">
        <f t="shared" ref="F14:F22" si="4">L14</f>
        <v>50746-00001-L</v>
      </c>
      <c r="G14" s="105" t="s">
        <v>418</v>
      </c>
      <c r="H14" s="105">
        <v>179</v>
      </c>
      <c r="I14" s="105">
        <f t="shared" si="3"/>
        <v>472</v>
      </c>
      <c r="J14" t="str">
        <f t="shared" si="0"/>
        <v>50746-00001</v>
      </c>
      <c r="K14" t="e">
        <f>VLOOKUP(J14,[1]MCR!$B:$C,2,0)</f>
        <v>#N/A</v>
      </c>
      <c r="L14" s="111" t="s">
        <v>408</v>
      </c>
      <c r="M14" t="str">
        <f t="shared" si="1"/>
        <v>50746-00001</v>
      </c>
      <c r="N14">
        <f t="shared" si="2"/>
        <v>1</v>
      </c>
    </row>
    <row r="15" spans="1:14" ht="27" customHeight="1">
      <c r="A15" s="106" t="s">
        <v>385</v>
      </c>
      <c r="B15" s="105" t="s">
        <v>68</v>
      </c>
      <c r="C15" s="105" t="s">
        <v>74</v>
      </c>
      <c r="D15" s="105" t="s">
        <v>44</v>
      </c>
      <c r="E15" s="105" t="s">
        <v>50</v>
      </c>
      <c r="F15" s="112" t="str">
        <f t="shared" si="4"/>
        <v>50746-00001-M</v>
      </c>
      <c r="G15" s="105" t="s">
        <v>419</v>
      </c>
      <c r="H15" s="105">
        <v>159</v>
      </c>
      <c r="I15" s="105">
        <f t="shared" si="3"/>
        <v>422</v>
      </c>
      <c r="J15" t="str">
        <f t="shared" si="0"/>
        <v>50746-00001</v>
      </c>
      <c r="K15" t="e">
        <f>VLOOKUP(J15,[1]MCR!$B:$C,2,0)</f>
        <v>#N/A</v>
      </c>
      <c r="L15" s="111" t="s">
        <v>409</v>
      </c>
      <c r="M15" t="str">
        <f t="shared" si="1"/>
        <v>50746-00001</v>
      </c>
      <c r="N15">
        <f t="shared" si="2"/>
        <v>1</v>
      </c>
    </row>
    <row r="16" spans="1:14" ht="27" customHeight="1">
      <c r="A16" s="106" t="s">
        <v>385</v>
      </c>
      <c r="B16" s="105" t="s">
        <v>68</v>
      </c>
      <c r="C16" s="105" t="s">
        <v>74</v>
      </c>
      <c r="D16" s="105" t="s">
        <v>44</v>
      </c>
      <c r="E16" s="105" t="s">
        <v>50</v>
      </c>
      <c r="F16" s="112" t="str">
        <f t="shared" si="4"/>
        <v>50746-00001-S</v>
      </c>
      <c r="G16" s="105" t="s">
        <v>420</v>
      </c>
      <c r="H16" s="105">
        <v>107</v>
      </c>
      <c r="I16" s="105">
        <f t="shared" si="3"/>
        <v>288</v>
      </c>
      <c r="J16" t="str">
        <f t="shared" si="0"/>
        <v>50746-00001</v>
      </c>
      <c r="K16" t="e">
        <f>VLOOKUP(J16,[1]MCR!$B:$C,2,0)</f>
        <v>#N/A</v>
      </c>
      <c r="L16" s="111" t="s">
        <v>410</v>
      </c>
      <c r="M16" t="str">
        <f t="shared" si="1"/>
        <v>50746-00001</v>
      </c>
      <c r="N16">
        <f t="shared" si="2"/>
        <v>1</v>
      </c>
    </row>
    <row r="17" spans="1:14" ht="27" customHeight="1">
      <c r="A17" s="106" t="s">
        <v>385</v>
      </c>
      <c r="B17" s="105" t="s">
        <v>68</v>
      </c>
      <c r="C17" s="105" t="s">
        <v>74</v>
      </c>
      <c r="D17" s="105" t="s">
        <v>44</v>
      </c>
      <c r="E17" s="105" t="s">
        <v>50</v>
      </c>
      <c r="F17" s="112" t="str">
        <f t="shared" si="4"/>
        <v>50746-00001-XL</v>
      </c>
      <c r="G17" s="105" t="s">
        <v>421</v>
      </c>
      <c r="H17" s="105">
        <v>128</v>
      </c>
      <c r="I17" s="105">
        <f t="shared" si="3"/>
        <v>344</v>
      </c>
      <c r="J17" t="str">
        <f t="shared" si="0"/>
        <v>50746-00001</v>
      </c>
      <c r="K17" t="e">
        <f>VLOOKUP(J17,[1]MCR!$B:$C,2,0)</f>
        <v>#N/A</v>
      </c>
      <c r="L17" s="111" t="s">
        <v>411</v>
      </c>
      <c r="M17" t="str">
        <f t="shared" si="1"/>
        <v>50746-00001</v>
      </c>
      <c r="N17">
        <f t="shared" si="2"/>
        <v>1</v>
      </c>
    </row>
    <row r="18" spans="1:14" ht="27" customHeight="1">
      <c r="A18" s="106" t="s">
        <v>385</v>
      </c>
      <c r="B18" s="105" t="s">
        <v>68</v>
      </c>
      <c r="C18" s="105" t="s">
        <v>74</v>
      </c>
      <c r="D18" s="105" t="s">
        <v>46</v>
      </c>
      <c r="E18" s="105" t="s">
        <v>52</v>
      </c>
      <c r="F18" s="112" t="str">
        <f t="shared" si="4"/>
        <v>50746-06531-2X</v>
      </c>
      <c r="G18" s="105" t="s">
        <v>422</v>
      </c>
      <c r="H18" s="105">
        <v>55</v>
      </c>
      <c r="I18" s="105">
        <f t="shared" si="3"/>
        <v>158</v>
      </c>
      <c r="J18" t="str">
        <f t="shared" si="0"/>
        <v>50746-06531</v>
      </c>
      <c r="K18" t="str">
        <f>VLOOKUP(J18,[1]MCR!$B:$C,2,0)</f>
        <v>C0027-SST302</v>
      </c>
      <c r="L18" s="111" t="s">
        <v>412</v>
      </c>
      <c r="M18" t="str">
        <f t="shared" si="1"/>
        <v>50746-06531</v>
      </c>
      <c r="N18">
        <f t="shared" si="2"/>
        <v>1</v>
      </c>
    </row>
    <row r="19" spans="1:14" ht="27" customHeight="1">
      <c r="A19" s="106" t="s">
        <v>385</v>
      </c>
      <c r="B19" s="105" t="s">
        <v>68</v>
      </c>
      <c r="C19" s="105" t="s">
        <v>74</v>
      </c>
      <c r="D19" s="105" t="s">
        <v>46</v>
      </c>
      <c r="E19" s="105" t="s">
        <v>52</v>
      </c>
      <c r="F19" s="112" t="str">
        <f t="shared" si="4"/>
        <v>50746-06531-L</v>
      </c>
      <c r="G19" s="105" t="s">
        <v>423</v>
      </c>
      <c r="H19" s="105">
        <v>111</v>
      </c>
      <c r="I19" s="105">
        <f t="shared" si="3"/>
        <v>300</v>
      </c>
      <c r="J19" t="str">
        <f t="shared" si="0"/>
        <v>50746-06531</v>
      </c>
      <c r="K19" t="str">
        <f>VLOOKUP(J19,[1]MCR!$B:$C,2,0)</f>
        <v>C0027-SST302</v>
      </c>
      <c r="L19" s="111" t="s">
        <v>413</v>
      </c>
      <c r="M19" t="str">
        <f t="shared" si="1"/>
        <v>50746-06531</v>
      </c>
      <c r="N19">
        <f t="shared" si="2"/>
        <v>1</v>
      </c>
    </row>
    <row r="20" spans="1:14" ht="27" customHeight="1">
      <c r="A20" s="106" t="s">
        <v>385</v>
      </c>
      <c r="B20" s="105" t="s">
        <v>68</v>
      </c>
      <c r="C20" s="105" t="s">
        <v>74</v>
      </c>
      <c r="D20" s="105" t="s">
        <v>46</v>
      </c>
      <c r="E20" s="105" t="s">
        <v>52</v>
      </c>
      <c r="F20" s="112" t="str">
        <f t="shared" si="4"/>
        <v>50746-06531-M</v>
      </c>
      <c r="G20" s="105" t="s">
        <v>424</v>
      </c>
      <c r="H20" s="105">
        <v>116</v>
      </c>
      <c r="I20" s="105">
        <f t="shared" si="3"/>
        <v>312</v>
      </c>
      <c r="J20" t="str">
        <f t="shared" si="0"/>
        <v>50746-06531</v>
      </c>
      <c r="K20" t="str">
        <f>VLOOKUP(J20,[1]MCR!$B:$C,2,0)</f>
        <v>C0027-SST302</v>
      </c>
      <c r="L20" s="111" t="s">
        <v>414</v>
      </c>
      <c r="M20" t="str">
        <f t="shared" si="1"/>
        <v>50746-06531</v>
      </c>
      <c r="N20">
        <f t="shared" si="2"/>
        <v>1</v>
      </c>
    </row>
    <row r="21" spans="1:14" ht="27" customHeight="1">
      <c r="A21" s="106" t="s">
        <v>385</v>
      </c>
      <c r="B21" s="105" t="s">
        <v>68</v>
      </c>
      <c r="C21" s="105" t="s">
        <v>74</v>
      </c>
      <c r="D21" s="105" t="s">
        <v>46</v>
      </c>
      <c r="E21" s="105" t="s">
        <v>52</v>
      </c>
      <c r="F21" s="112" t="str">
        <f t="shared" si="4"/>
        <v>50746-06531-S</v>
      </c>
      <c r="G21" s="105" t="s">
        <v>425</v>
      </c>
      <c r="H21" s="105">
        <v>144</v>
      </c>
      <c r="I21" s="105">
        <f t="shared" si="3"/>
        <v>384</v>
      </c>
      <c r="J21" t="str">
        <f t="shared" si="0"/>
        <v>50746-06531</v>
      </c>
      <c r="K21" t="str">
        <f>VLOOKUP(J21,[1]MCR!$B:$C,2,0)</f>
        <v>C0027-SST302</v>
      </c>
      <c r="L21" s="111" t="s">
        <v>415</v>
      </c>
      <c r="M21" t="str">
        <f t="shared" si="1"/>
        <v>50746-06531</v>
      </c>
      <c r="N21">
        <f t="shared" si="2"/>
        <v>1</v>
      </c>
    </row>
    <row r="22" spans="1:14" ht="27" customHeight="1">
      <c r="A22" s="106" t="s">
        <v>385</v>
      </c>
      <c r="B22" s="105" t="s">
        <v>68</v>
      </c>
      <c r="C22" s="105" t="s">
        <v>74</v>
      </c>
      <c r="D22" s="105" t="s">
        <v>46</v>
      </c>
      <c r="E22" s="105" t="s">
        <v>52</v>
      </c>
      <c r="F22" s="112" t="str">
        <f t="shared" si="4"/>
        <v>50746-06531-XL</v>
      </c>
      <c r="G22" s="105" t="s">
        <v>426</v>
      </c>
      <c r="H22" s="105">
        <v>55</v>
      </c>
      <c r="I22" s="105">
        <f t="shared" si="3"/>
        <v>158</v>
      </c>
      <c r="J22" t="str">
        <f t="shared" si="0"/>
        <v>50746-06531</v>
      </c>
      <c r="K22" t="str">
        <f>VLOOKUP(J22,[1]MCR!$B:$C,2,0)</f>
        <v>C0027-SST302</v>
      </c>
      <c r="L22" s="111" t="s">
        <v>416</v>
      </c>
      <c r="M22" t="str">
        <f t="shared" si="1"/>
        <v>50746-06531</v>
      </c>
      <c r="N22">
        <f t="shared" si="2"/>
        <v>1</v>
      </c>
    </row>
    <row r="23" spans="1:14" ht="27" customHeight="1">
      <c r="A23" s="106" t="s">
        <v>386</v>
      </c>
      <c r="B23" s="105" t="s">
        <v>69</v>
      </c>
      <c r="C23" s="105" t="s">
        <v>119</v>
      </c>
      <c r="D23" s="105" t="s">
        <v>381</v>
      </c>
      <c r="E23" s="105" t="s">
        <v>382</v>
      </c>
      <c r="F23" s="105" t="s">
        <v>133</v>
      </c>
      <c r="G23" s="105" t="s">
        <v>243</v>
      </c>
      <c r="H23" s="105">
        <v>30</v>
      </c>
      <c r="I23" s="105">
        <f t="shared" si="3"/>
        <v>96</v>
      </c>
      <c r="J23" t="str">
        <f t="shared" si="0"/>
        <v>50639-05456</v>
      </c>
      <c r="K23" t="e">
        <f>VLOOKUP(J23,[1]MCR!$B:$C,2,0)</f>
        <v>#N/A</v>
      </c>
      <c r="L23" s="110" t="s">
        <v>133</v>
      </c>
      <c r="M23" t="str">
        <f t="shared" si="1"/>
        <v>50639-05456</v>
      </c>
      <c r="N23">
        <f t="shared" si="2"/>
        <v>1</v>
      </c>
    </row>
    <row r="24" spans="1:14" ht="27" customHeight="1">
      <c r="A24" s="106" t="s">
        <v>386</v>
      </c>
      <c r="B24" s="105" t="s">
        <v>69</v>
      </c>
      <c r="C24" s="105" t="s">
        <v>119</v>
      </c>
      <c r="D24" s="105" t="s">
        <v>381</v>
      </c>
      <c r="E24" s="105" t="s">
        <v>382</v>
      </c>
      <c r="F24" s="105" t="s">
        <v>134</v>
      </c>
      <c r="G24" s="105" t="s">
        <v>244</v>
      </c>
      <c r="H24" s="105">
        <v>64</v>
      </c>
      <c r="I24" s="105">
        <f t="shared" si="3"/>
        <v>182</v>
      </c>
      <c r="J24" t="str">
        <f t="shared" si="0"/>
        <v>50639-05456</v>
      </c>
      <c r="K24" t="e">
        <f>VLOOKUP(J24,[1]MCR!$B:$C,2,0)</f>
        <v>#N/A</v>
      </c>
      <c r="L24" s="110" t="s">
        <v>134</v>
      </c>
      <c r="M24" t="str">
        <f t="shared" si="1"/>
        <v>50639-05456</v>
      </c>
      <c r="N24">
        <f t="shared" si="2"/>
        <v>1</v>
      </c>
    </row>
    <row r="25" spans="1:14" ht="27" customHeight="1">
      <c r="A25" s="106" t="s">
        <v>386</v>
      </c>
      <c r="B25" s="105" t="s">
        <v>69</v>
      </c>
      <c r="C25" s="105" t="s">
        <v>119</v>
      </c>
      <c r="D25" s="105" t="s">
        <v>381</v>
      </c>
      <c r="E25" s="105" t="s">
        <v>382</v>
      </c>
      <c r="F25" s="105" t="s">
        <v>135</v>
      </c>
      <c r="G25" s="105" t="s">
        <v>245</v>
      </c>
      <c r="H25" s="105">
        <v>90</v>
      </c>
      <c r="I25" s="105">
        <f t="shared" si="3"/>
        <v>246</v>
      </c>
      <c r="J25" t="str">
        <f t="shared" si="0"/>
        <v>50639-05456</v>
      </c>
      <c r="K25" t="e">
        <f>VLOOKUP(J25,[1]MCR!$B:$C,2,0)</f>
        <v>#N/A</v>
      </c>
      <c r="L25" s="110" t="s">
        <v>135</v>
      </c>
      <c r="M25" t="str">
        <f t="shared" si="1"/>
        <v>50639-05456</v>
      </c>
      <c r="N25">
        <f t="shared" si="2"/>
        <v>1</v>
      </c>
    </row>
    <row r="26" spans="1:14" ht="27" customHeight="1">
      <c r="A26" s="106" t="s">
        <v>386</v>
      </c>
      <c r="B26" s="105" t="s">
        <v>69</v>
      </c>
      <c r="C26" s="105" t="s">
        <v>119</v>
      </c>
      <c r="D26" s="105" t="s">
        <v>381</v>
      </c>
      <c r="E26" s="105" t="s">
        <v>382</v>
      </c>
      <c r="F26" s="105" t="s">
        <v>136</v>
      </c>
      <c r="G26" s="105" t="s">
        <v>246</v>
      </c>
      <c r="H26" s="105">
        <v>70</v>
      </c>
      <c r="I26" s="105">
        <f t="shared" si="3"/>
        <v>196</v>
      </c>
      <c r="J26" t="str">
        <f t="shared" si="0"/>
        <v>50639-05456</v>
      </c>
      <c r="K26" t="e">
        <f>VLOOKUP(J26,[1]MCR!$B:$C,2,0)</f>
        <v>#N/A</v>
      </c>
      <c r="L26" s="110" t="s">
        <v>136</v>
      </c>
      <c r="M26" t="str">
        <f t="shared" si="1"/>
        <v>50639-05456</v>
      </c>
      <c r="N26">
        <f t="shared" si="2"/>
        <v>1</v>
      </c>
    </row>
    <row r="27" spans="1:14" ht="27" customHeight="1">
      <c r="A27" s="106" t="s">
        <v>386</v>
      </c>
      <c r="B27" s="105" t="s">
        <v>69</v>
      </c>
      <c r="C27" s="105" t="s">
        <v>119</v>
      </c>
      <c r="D27" s="105" t="s">
        <v>381</v>
      </c>
      <c r="E27" s="105" t="s">
        <v>382</v>
      </c>
      <c r="F27" s="105" t="s">
        <v>137</v>
      </c>
      <c r="G27" s="105" t="s">
        <v>247</v>
      </c>
      <c r="H27" s="105">
        <v>46</v>
      </c>
      <c r="I27" s="105">
        <f t="shared" si="3"/>
        <v>136</v>
      </c>
      <c r="J27" t="str">
        <f t="shared" si="0"/>
        <v>50639-05456</v>
      </c>
      <c r="K27" t="e">
        <f>VLOOKUP(J27,[1]MCR!$B:$C,2,0)</f>
        <v>#N/A</v>
      </c>
      <c r="L27" s="110" t="s">
        <v>137</v>
      </c>
      <c r="M27" t="str">
        <f t="shared" si="1"/>
        <v>50639-05456</v>
      </c>
      <c r="N27">
        <f t="shared" si="2"/>
        <v>1</v>
      </c>
    </row>
    <row r="28" spans="1:14" ht="27" customHeight="1">
      <c r="A28" s="106" t="s">
        <v>387</v>
      </c>
      <c r="B28" s="105" t="s">
        <v>72</v>
      </c>
      <c r="C28" s="105" t="s">
        <v>76</v>
      </c>
      <c r="D28" s="105" t="s">
        <v>46</v>
      </c>
      <c r="E28" s="105" t="s">
        <v>52</v>
      </c>
      <c r="F28" s="105" t="s">
        <v>92</v>
      </c>
      <c r="G28" s="105" t="s">
        <v>99</v>
      </c>
      <c r="H28" s="105">
        <v>130</v>
      </c>
      <c r="I28" s="105">
        <f t="shared" si="3"/>
        <v>348</v>
      </c>
      <c r="J28" t="str">
        <f t="shared" si="0"/>
        <v>50515-06531</v>
      </c>
      <c r="K28" t="str">
        <f>VLOOKUP(J28,[1]MCR!$B:$C,2,0)</f>
        <v>C0027-SST305</v>
      </c>
      <c r="L28" s="110" t="s">
        <v>92</v>
      </c>
      <c r="M28" t="str">
        <f t="shared" si="1"/>
        <v>50515-06531</v>
      </c>
      <c r="N28">
        <f t="shared" si="2"/>
        <v>1</v>
      </c>
    </row>
    <row r="29" spans="1:14" ht="27" customHeight="1">
      <c r="A29" s="106" t="s">
        <v>387</v>
      </c>
      <c r="B29" s="105" t="s">
        <v>72</v>
      </c>
      <c r="C29" s="105" t="s">
        <v>76</v>
      </c>
      <c r="D29" s="105" t="s">
        <v>46</v>
      </c>
      <c r="E29" s="105" t="s">
        <v>52</v>
      </c>
      <c r="F29" s="105" t="s">
        <v>138</v>
      </c>
      <c r="G29" s="105" t="s">
        <v>248</v>
      </c>
      <c r="H29" s="105">
        <v>109</v>
      </c>
      <c r="I29" s="105">
        <f t="shared" si="3"/>
        <v>296</v>
      </c>
      <c r="J29" t="str">
        <f t="shared" si="0"/>
        <v>50515-06531</v>
      </c>
      <c r="K29" t="str">
        <f>VLOOKUP(J29,[1]MCR!$B:$C,2,0)</f>
        <v>C0027-SST305</v>
      </c>
      <c r="L29" s="110" t="s">
        <v>138</v>
      </c>
      <c r="M29" t="str">
        <f t="shared" si="1"/>
        <v>50515-06531</v>
      </c>
      <c r="N29">
        <f t="shared" si="2"/>
        <v>1</v>
      </c>
    </row>
    <row r="30" spans="1:14" ht="27" customHeight="1">
      <c r="A30" s="106" t="s">
        <v>387</v>
      </c>
      <c r="B30" s="105" t="s">
        <v>72</v>
      </c>
      <c r="C30" s="105" t="s">
        <v>76</v>
      </c>
      <c r="D30" s="105" t="s">
        <v>46</v>
      </c>
      <c r="E30" s="105" t="s">
        <v>52</v>
      </c>
      <c r="F30" s="105" t="s">
        <v>91</v>
      </c>
      <c r="G30" s="105" t="s">
        <v>98</v>
      </c>
      <c r="H30" s="105">
        <v>67</v>
      </c>
      <c r="I30" s="105">
        <f t="shared" si="3"/>
        <v>188</v>
      </c>
      <c r="J30" t="str">
        <f t="shared" si="0"/>
        <v>50515-06531</v>
      </c>
      <c r="K30" t="str">
        <f>VLOOKUP(J30,[1]MCR!$B:$C,2,0)</f>
        <v>C0027-SST305</v>
      </c>
      <c r="L30" s="110" t="s">
        <v>91</v>
      </c>
      <c r="M30" t="str">
        <f t="shared" si="1"/>
        <v>50515-06531</v>
      </c>
      <c r="N30">
        <f t="shared" si="2"/>
        <v>1</v>
      </c>
    </row>
    <row r="31" spans="1:14" ht="27" customHeight="1">
      <c r="A31" s="106" t="s">
        <v>387</v>
      </c>
      <c r="B31" s="105" t="s">
        <v>72</v>
      </c>
      <c r="C31" s="105" t="s">
        <v>76</v>
      </c>
      <c r="D31" s="105" t="s">
        <v>46</v>
      </c>
      <c r="E31" s="105" t="s">
        <v>52</v>
      </c>
      <c r="F31" s="105" t="s">
        <v>139</v>
      </c>
      <c r="G31" s="105" t="s">
        <v>249</v>
      </c>
      <c r="H31" s="105">
        <v>99</v>
      </c>
      <c r="I31" s="105">
        <f t="shared" si="3"/>
        <v>270</v>
      </c>
      <c r="J31" t="str">
        <f t="shared" si="0"/>
        <v>50515-06531</v>
      </c>
      <c r="K31" t="str">
        <f>VLOOKUP(J31,[1]MCR!$B:$C,2,0)</f>
        <v>C0027-SST305</v>
      </c>
      <c r="L31" s="110" t="s">
        <v>139</v>
      </c>
      <c r="M31" t="str">
        <f t="shared" si="1"/>
        <v>50515-06531</v>
      </c>
      <c r="N31">
        <f t="shared" si="2"/>
        <v>1</v>
      </c>
    </row>
    <row r="32" spans="1:14" ht="27" customHeight="1">
      <c r="A32" s="106" t="s">
        <v>388</v>
      </c>
      <c r="B32" s="105" t="s">
        <v>348</v>
      </c>
      <c r="C32" s="105" t="s">
        <v>365</v>
      </c>
      <c r="D32" s="105" t="s">
        <v>46</v>
      </c>
      <c r="E32" s="105" t="s">
        <v>52</v>
      </c>
      <c r="F32" s="105" t="s">
        <v>140</v>
      </c>
      <c r="G32" s="105" t="s">
        <v>250</v>
      </c>
      <c r="H32" s="105">
        <v>20</v>
      </c>
      <c r="I32" s="105">
        <f t="shared" si="3"/>
        <v>70</v>
      </c>
      <c r="J32" t="str">
        <f t="shared" si="0"/>
        <v>50517-06531</v>
      </c>
      <c r="K32" t="e">
        <f>VLOOKUP(J32,[1]MCR!$B:$C,2,0)</f>
        <v>#N/A</v>
      </c>
      <c r="L32" s="110" t="s">
        <v>140</v>
      </c>
      <c r="M32" t="str">
        <f t="shared" si="1"/>
        <v>50517-06531</v>
      </c>
      <c r="N32">
        <f t="shared" si="2"/>
        <v>1</v>
      </c>
    </row>
    <row r="33" spans="1:14" ht="27" customHeight="1">
      <c r="A33" s="106" t="s">
        <v>388</v>
      </c>
      <c r="B33" s="105" t="s">
        <v>348</v>
      </c>
      <c r="C33" s="105" t="s">
        <v>365</v>
      </c>
      <c r="D33" s="105" t="s">
        <v>46</v>
      </c>
      <c r="E33" s="105" t="s">
        <v>52</v>
      </c>
      <c r="F33" s="105" t="s">
        <v>141</v>
      </c>
      <c r="G33" s="105" t="s">
        <v>251</v>
      </c>
      <c r="H33" s="105">
        <v>22</v>
      </c>
      <c r="I33" s="105">
        <f t="shared" si="3"/>
        <v>74</v>
      </c>
      <c r="J33" t="str">
        <f t="shared" si="0"/>
        <v>50517-06531</v>
      </c>
      <c r="K33" t="e">
        <f>VLOOKUP(J33,[1]MCR!$B:$C,2,0)</f>
        <v>#N/A</v>
      </c>
      <c r="L33" s="110" t="s">
        <v>141</v>
      </c>
      <c r="M33" t="str">
        <f t="shared" si="1"/>
        <v>50517-06531</v>
      </c>
      <c r="N33">
        <f t="shared" si="2"/>
        <v>1</v>
      </c>
    </row>
    <row r="34" spans="1:14" ht="27" customHeight="1">
      <c r="A34" s="106" t="s">
        <v>388</v>
      </c>
      <c r="B34" s="105" t="s">
        <v>348</v>
      </c>
      <c r="C34" s="105" t="s">
        <v>365</v>
      </c>
      <c r="D34" s="105" t="s">
        <v>46</v>
      </c>
      <c r="E34" s="105" t="s">
        <v>52</v>
      </c>
      <c r="F34" s="105" t="s">
        <v>142</v>
      </c>
      <c r="G34" s="105" t="s">
        <v>252</v>
      </c>
      <c r="H34" s="105">
        <v>85</v>
      </c>
      <c r="I34" s="105">
        <f t="shared" si="3"/>
        <v>234</v>
      </c>
      <c r="J34" t="str">
        <f t="shared" si="0"/>
        <v>50517-06531</v>
      </c>
      <c r="K34" t="e">
        <f>VLOOKUP(J34,[1]MCR!$B:$C,2,0)</f>
        <v>#N/A</v>
      </c>
      <c r="L34" s="110" t="s">
        <v>142</v>
      </c>
      <c r="M34" t="str">
        <f t="shared" si="1"/>
        <v>50517-06531</v>
      </c>
      <c r="N34">
        <f t="shared" si="2"/>
        <v>1</v>
      </c>
    </row>
    <row r="35" spans="1:14" ht="27" customHeight="1">
      <c r="A35" s="106" t="s">
        <v>388</v>
      </c>
      <c r="B35" s="105" t="s">
        <v>348</v>
      </c>
      <c r="C35" s="105" t="s">
        <v>365</v>
      </c>
      <c r="D35" s="105" t="s">
        <v>46</v>
      </c>
      <c r="E35" s="105" t="s">
        <v>52</v>
      </c>
      <c r="F35" s="105" t="s">
        <v>143</v>
      </c>
      <c r="G35" s="105" t="s">
        <v>253</v>
      </c>
      <c r="H35" s="105">
        <v>88</v>
      </c>
      <c r="I35" s="105">
        <f t="shared" si="3"/>
        <v>242</v>
      </c>
      <c r="J35" t="str">
        <f t="shared" si="0"/>
        <v>50517-06531</v>
      </c>
      <c r="K35" t="e">
        <f>VLOOKUP(J35,[1]MCR!$B:$C,2,0)</f>
        <v>#N/A</v>
      </c>
      <c r="L35" s="110" t="s">
        <v>143</v>
      </c>
      <c r="M35" t="str">
        <f t="shared" si="1"/>
        <v>50517-06531</v>
      </c>
      <c r="N35">
        <f t="shared" si="2"/>
        <v>1</v>
      </c>
    </row>
    <row r="36" spans="1:14" ht="27" customHeight="1">
      <c r="A36" s="106" t="s">
        <v>388</v>
      </c>
      <c r="B36" s="105" t="s">
        <v>348</v>
      </c>
      <c r="C36" s="105" t="s">
        <v>365</v>
      </c>
      <c r="D36" s="105" t="s">
        <v>46</v>
      </c>
      <c r="E36" s="105" t="s">
        <v>52</v>
      </c>
      <c r="F36" s="105" t="s">
        <v>144</v>
      </c>
      <c r="G36" s="105" t="s">
        <v>254</v>
      </c>
      <c r="H36" s="105">
        <v>85</v>
      </c>
      <c r="I36" s="105">
        <f t="shared" si="3"/>
        <v>234</v>
      </c>
      <c r="J36" t="str">
        <f t="shared" si="0"/>
        <v>50517-06531</v>
      </c>
      <c r="K36" t="e">
        <f>VLOOKUP(J36,[1]MCR!$B:$C,2,0)</f>
        <v>#N/A</v>
      </c>
      <c r="L36" s="110" t="s">
        <v>144</v>
      </c>
      <c r="M36" t="str">
        <f t="shared" si="1"/>
        <v>50517-06531</v>
      </c>
      <c r="N36">
        <f t="shared" si="2"/>
        <v>1</v>
      </c>
    </row>
    <row r="37" spans="1:14" ht="27" customHeight="1">
      <c r="A37" s="106" t="s">
        <v>389</v>
      </c>
      <c r="B37" s="105" t="s">
        <v>71</v>
      </c>
      <c r="C37" s="105" t="s">
        <v>75</v>
      </c>
      <c r="D37" s="105" t="s">
        <v>46</v>
      </c>
      <c r="E37" s="105" t="s">
        <v>52</v>
      </c>
      <c r="F37" s="105" t="s">
        <v>90</v>
      </c>
      <c r="G37" s="105" t="s">
        <v>117</v>
      </c>
      <c r="H37" s="105">
        <v>56</v>
      </c>
      <c r="I37" s="105">
        <f t="shared" si="3"/>
        <v>160</v>
      </c>
      <c r="J37" t="str">
        <f t="shared" si="0"/>
        <v>50519-06531</v>
      </c>
      <c r="K37" t="str">
        <f>VLOOKUP(J37,[1]MCR!$B:$C,2,0)</f>
        <v>C0027-SST309</v>
      </c>
      <c r="L37" s="110" t="s">
        <v>90</v>
      </c>
      <c r="M37" t="str">
        <f t="shared" si="1"/>
        <v>50519-06531</v>
      </c>
      <c r="N37">
        <f t="shared" si="2"/>
        <v>1</v>
      </c>
    </row>
    <row r="38" spans="1:14" ht="27" customHeight="1">
      <c r="A38" s="106" t="s">
        <v>389</v>
      </c>
      <c r="B38" s="105" t="s">
        <v>71</v>
      </c>
      <c r="C38" s="105" t="s">
        <v>75</v>
      </c>
      <c r="D38" s="105" t="s">
        <v>46</v>
      </c>
      <c r="E38" s="105" t="s">
        <v>52</v>
      </c>
      <c r="F38" s="105" t="s">
        <v>89</v>
      </c>
      <c r="G38" s="105" t="s">
        <v>116</v>
      </c>
      <c r="H38" s="105">
        <v>103</v>
      </c>
      <c r="I38" s="105">
        <f t="shared" si="3"/>
        <v>280</v>
      </c>
      <c r="J38" t="str">
        <f t="shared" si="0"/>
        <v>50519-06531</v>
      </c>
      <c r="K38" t="str">
        <f>VLOOKUP(J38,[1]MCR!$B:$C,2,0)</f>
        <v>C0027-SST309</v>
      </c>
      <c r="L38" s="110" t="s">
        <v>89</v>
      </c>
      <c r="M38" t="str">
        <f t="shared" si="1"/>
        <v>50519-06531</v>
      </c>
      <c r="N38">
        <f t="shared" si="2"/>
        <v>1</v>
      </c>
    </row>
    <row r="39" spans="1:14" ht="27" customHeight="1">
      <c r="A39" s="106" t="s">
        <v>389</v>
      </c>
      <c r="B39" s="105" t="s">
        <v>71</v>
      </c>
      <c r="C39" s="105" t="s">
        <v>75</v>
      </c>
      <c r="D39" s="105" t="s">
        <v>46</v>
      </c>
      <c r="E39" s="105" t="s">
        <v>52</v>
      </c>
      <c r="F39" s="105" t="s">
        <v>88</v>
      </c>
      <c r="G39" s="105" t="s">
        <v>115</v>
      </c>
      <c r="H39" s="105">
        <v>249</v>
      </c>
      <c r="I39" s="105">
        <f t="shared" si="3"/>
        <v>648</v>
      </c>
      <c r="J39" t="str">
        <f t="shared" si="0"/>
        <v>50519-06531</v>
      </c>
      <c r="K39" t="str">
        <f>VLOOKUP(J39,[1]MCR!$B:$C,2,0)</f>
        <v>C0027-SST309</v>
      </c>
      <c r="L39" s="110" t="s">
        <v>88</v>
      </c>
      <c r="M39" t="str">
        <f t="shared" si="1"/>
        <v>50519-06531</v>
      </c>
      <c r="N39">
        <f t="shared" si="2"/>
        <v>1</v>
      </c>
    </row>
    <row r="40" spans="1:14" ht="27" customHeight="1">
      <c r="A40" s="106" t="s">
        <v>389</v>
      </c>
      <c r="B40" s="105" t="s">
        <v>71</v>
      </c>
      <c r="C40" s="105" t="s">
        <v>75</v>
      </c>
      <c r="D40" s="105" t="s">
        <v>46</v>
      </c>
      <c r="E40" s="105" t="s">
        <v>52</v>
      </c>
      <c r="F40" s="105" t="s">
        <v>145</v>
      </c>
      <c r="G40" s="105" t="s">
        <v>255</v>
      </c>
      <c r="H40" s="105">
        <v>196</v>
      </c>
      <c r="I40" s="105">
        <f t="shared" si="3"/>
        <v>514</v>
      </c>
      <c r="J40" t="str">
        <f t="shared" si="0"/>
        <v>50519-06531</v>
      </c>
      <c r="K40" t="str">
        <f>VLOOKUP(J40,[1]MCR!$B:$C,2,0)</f>
        <v>C0027-SST309</v>
      </c>
      <c r="L40" s="110" t="s">
        <v>145</v>
      </c>
      <c r="M40" t="str">
        <f t="shared" si="1"/>
        <v>50519-06531</v>
      </c>
      <c r="N40">
        <f t="shared" si="2"/>
        <v>1</v>
      </c>
    </row>
    <row r="41" spans="1:14" ht="27" customHeight="1">
      <c r="A41" s="106" t="s">
        <v>389</v>
      </c>
      <c r="B41" s="105" t="s">
        <v>71</v>
      </c>
      <c r="C41" s="105" t="s">
        <v>75</v>
      </c>
      <c r="D41" s="105" t="s">
        <v>46</v>
      </c>
      <c r="E41" s="105" t="s">
        <v>52</v>
      </c>
      <c r="F41" s="105" t="s">
        <v>146</v>
      </c>
      <c r="G41" s="105" t="s">
        <v>256</v>
      </c>
      <c r="H41" s="105">
        <v>186</v>
      </c>
      <c r="I41" s="105">
        <f t="shared" si="3"/>
        <v>488</v>
      </c>
      <c r="J41" t="str">
        <f t="shared" si="0"/>
        <v>50519-06531</v>
      </c>
      <c r="K41" t="str">
        <f>VLOOKUP(J41,[1]MCR!$B:$C,2,0)</f>
        <v>C0027-SST309</v>
      </c>
      <c r="L41" s="110" t="s">
        <v>146</v>
      </c>
      <c r="M41" t="str">
        <f t="shared" si="1"/>
        <v>50519-06531</v>
      </c>
      <c r="N41">
        <f t="shared" si="2"/>
        <v>1</v>
      </c>
    </row>
    <row r="42" spans="1:14" ht="27" customHeight="1">
      <c r="A42" s="106" t="s">
        <v>390</v>
      </c>
      <c r="B42" s="105" t="s">
        <v>70</v>
      </c>
      <c r="C42" s="105" t="s">
        <v>123</v>
      </c>
      <c r="D42" s="105" t="s">
        <v>46</v>
      </c>
      <c r="E42" s="105" t="s">
        <v>52</v>
      </c>
      <c r="F42" s="105" t="s">
        <v>86</v>
      </c>
      <c r="G42" s="105" t="s">
        <v>113</v>
      </c>
      <c r="H42" s="105">
        <v>65</v>
      </c>
      <c r="I42" s="105">
        <f t="shared" si="3"/>
        <v>184</v>
      </c>
      <c r="J42" t="str">
        <f t="shared" si="0"/>
        <v>50521-06531</v>
      </c>
      <c r="K42" t="str">
        <f>VLOOKUP(J42,[1]MCR!$B:$C,2,0)</f>
        <v>C0027-SST310</v>
      </c>
      <c r="L42" s="110" t="s">
        <v>86</v>
      </c>
      <c r="M42" t="str">
        <f t="shared" si="1"/>
        <v>50521-06531</v>
      </c>
      <c r="N42">
        <f t="shared" si="2"/>
        <v>1</v>
      </c>
    </row>
    <row r="43" spans="1:14" ht="27" customHeight="1">
      <c r="A43" s="106" t="s">
        <v>390</v>
      </c>
      <c r="B43" s="105" t="s">
        <v>70</v>
      </c>
      <c r="C43" s="105" t="s">
        <v>123</v>
      </c>
      <c r="D43" s="105" t="s">
        <v>46</v>
      </c>
      <c r="E43" s="105" t="s">
        <v>52</v>
      </c>
      <c r="F43" s="105" t="s">
        <v>85</v>
      </c>
      <c r="G43" s="105" t="s">
        <v>112</v>
      </c>
      <c r="H43" s="105">
        <v>30</v>
      </c>
      <c r="I43" s="105">
        <f t="shared" si="3"/>
        <v>96</v>
      </c>
      <c r="J43" t="str">
        <f t="shared" si="0"/>
        <v>50521-06531</v>
      </c>
      <c r="K43" t="str">
        <f>VLOOKUP(J43,[1]MCR!$B:$C,2,0)</f>
        <v>C0027-SST310</v>
      </c>
      <c r="L43" s="110" t="s">
        <v>85</v>
      </c>
      <c r="M43" t="str">
        <f t="shared" si="1"/>
        <v>50521-06531</v>
      </c>
      <c r="N43">
        <f t="shared" si="2"/>
        <v>1</v>
      </c>
    </row>
    <row r="44" spans="1:14" ht="27" customHeight="1">
      <c r="A44" s="106" t="s">
        <v>390</v>
      </c>
      <c r="B44" s="105" t="s">
        <v>70</v>
      </c>
      <c r="C44" s="105" t="s">
        <v>123</v>
      </c>
      <c r="D44" s="105" t="s">
        <v>46</v>
      </c>
      <c r="E44" s="105" t="s">
        <v>52</v>
      </c>
      <c r="F44" s="105" t="s">
        <v>84</v>
      </c>
      <c r="G44" s="105" t="s">
        <v>111</v>
      </c>
      <c r="H44" s="105">
        <v>80</v>
      </c>
      <c r="I44" s="105">
        <f t="shared" si="3"/>
        <v>222</v>
      </c>
      <c r="J44" t="str">
        <f t="shared" si="0"/>
        <v>50521-06531</v>
      </c>
      <c r="K44" t="str">
        <f>VLOOKUP(J44,[1]MCR!$B:$C,2,0)</f>
        <v>C0027-SST310</v>
      </c>
      <c r="L44" s="110" t="s">
        <v>84</v>
      </c>
      <c r="M44" t="str">
        <f t="shared" si="1"/>
        <v>50521-06531</v>
      </c>
      <c r="N44">
        <f t="shared" si="2"/>
        <v>1</v>
      </c>
    </row>
    <row r="45" spans="1:14" ht="27" customHeight="1">
      <c r="A45" s="106" t="s">
        <v>390</v>
      </c>
      <c r="B45" s="105" t="s">
        <v>70</v>
      </c>
      <c r="C45" s="105" t="s">
        <v>123</v>
      </c>
      <c r="D45" s="105" t="s">
        <v>46</v>
      </c>
      <c r="E45" s="105" t="s">
        <v>52</v>
      </c>
      <c r="F45" s="105" t="s">
        <v>87</v>
      </c>
      <c r="G45" s="105" t="s">
        <v>114</v>
      </c>
      <c r="H45" s="105">
        <v>55</v>
      </c>
      <c r="I45" s="105">
        <f t="shared" si="3"/>
        <v>158</v>
      </c>
      <c r="J45" t="str">
        <f t="shared" si="0"/>
        <v>50521-06531</v>
      </c>
      <c r="K45" t="str">
        <f>VLOOKUP(J45,[1]MCR!$B:$C,2,0)</f>
        <v>C0027-SST310</v>
      </c>
      <c r="L45" s="110" t="s">
        <v>87</v>
      </c>
      <c r="M45" t="str">
        <f t="shared" si="1"/>
        <v>50521-06531</v>
      </c>
      <c r="N45">
        <f t="shared" si="2"/>
        <v>1</v>
      </c>
    </row>
    <row r="46" spans="1:14" ht="27" customHeight="1">
      <c r="A46" s="106" t="s">
        <v>390</v>
      </c>
      <c r="B46" s="105" t="s">
        <v>70</v>
      </c>
      <c r="C46" s="105" t="s">
        <v>123</v>
      </c>
      <c r="D46" s="105" t="s">
        <v>46</v>
      </c>
      <c r="E46" s="105" t="s">
        <v>52</v>
      </c>
      <c r="F46" s="105" t="s">
        <v>83</v>
      </c>
      <c r="G46" s="105" t="s">
        <v>110</v>
      </c>
      <c r="H46" s="105">
        <v>70</v>
      </c>
      <c r="I46" s="105">
        <f t="shared" si="3"/>
        <v>196</v>
      </c>
      <c r="J46" t="str">
        <f t="shared" si="0"/>
        <v>50521-06531</v>
      </c>
      <c r="K46" t="str">
        <f>VLOOKUP(J46,[1]MCR!$B:$C,2,0)</f>
        <v>C0027-SST310</v>
      </c>
      <c r="L46" s="110" t="s">
        <v>83</v>
      </c>
      <c r="M46" t="str">
        <f t="shared" si="1"/>
        <v>50521-06531</v>
      </c>
      <c r="N46">
        <f t="shared" si="2"/>
        <v>1</v>
      </c>
    </row>
    <row r="47" spans="1:14" ht="27" customHeight="1">
      <c r="A47" s="106" t="s">
        <v>391</v>
      </c>
      <c r="B47" s="105" t="s">
        <v>349</v>
      </c>
      <c r="C47" s="105" t="s">
        <v>366</v>
      </c>
      <c r="D47" s="105" t="s">
        <v>46</v>
      </c>
      <c r="E47" s="105" t="s">
        <v>52</v>
      </c>
      <c r="F47" s="105" t="s">
        <v>147</v>
      </c>
      <c r="G47" s="105" t="s">
        <v>257</v>
      </c>
      <c r="H47" s="105">
        <v>59</v>
      </c>
      <c r="I47" s="105">
        <f t="shared" si="3"/>
        <v>170</v>
      </c>
      <c r="J47" t="str">
        <f t="shared" si="0"/>
        <v>50516-06531</v>
      </c>
      <c r="K47" t="e">
        <f>VLOOKUP(J47,[1]MCR!$B:$C,2,0)</f>
        <v>#N/A</v>
      </c>
      <c r="L47" s="110" t="s">
        <v>147</v>
      </c>
      <c r="M47" t="str">
        <f t="shared" si="1"/>
        <v>50516-06531</v>
      </c>
      <c r="N47">
        <f t="shared" si="2"/>
        <v>1</v>
      </c>
    </row>
    <row r="48" spans="1:14" ht="27" customHeight="1">
      <c r="A48" s="106" t="s">
        <v>391</v>
      </c>
      <c r="B48" s="105" t="s">
        <v>349</v>
      </c>
      <c r="C48" s="105" t="s">
        <v>366</v>
      </c>
      <c r="D48" s="105" t="s">
        <v>46</v>
      </c>
      <c r="E48" s="105" t="s">
        <v>52</v>
      </c>
      <c r="F48" s="105" t="s">
        <v>148</v>
      </c>
      <c r="G48" s="105" t="s">
        <v>258</v>
      </c>
      <c r="H48" s="105">
        <v>137</v>
      </c>
      <c r="I48" s="105">
        <f t="shared" si="3"/>
        <v>364</v>
      </c>
      <c r="J48" t="str">
        <f t="shared" si="0"/>
        <v>50516-06531</v>
      </c>
      <c r="K48" t="e">
        <f>VLOOKUP(J48,[1]MCR!$B:$C,2,0)</f>
        <v>#N/A</v>
      </c>
      <c r="L48" s="110" t="s">
        <v>148</v>
      </c>
      <c r="M48" t="str">
        <f t="shared" si="1"/>
        <v>50516-06531</v>
      </c>
      <c r="N48">
        <f t="shared" si="2"/>
        <v>1</v>
      </c>
    </row>
    <row r="49" spans="1:14" ht="27" customHeight="1">
      <c r="A49" s="106" t="s">
        <v>391</v>
      </c>
      <c r="B49" s="105" t="s">
        <v>349</v>
      </c>
      <c r="C49" s="105" t="s">
        <v>366</v>
      </c>
      <c r="D49" s="105" t="s">
        <v>46</v>
      </c>
      <c r="E49" s="105" t="s">
        <v>52</v>
      </c>
      <c r="F49" s="105" t="s">
        <v>149</v>
      </c>
      <c r="G49" s="105" t="s">
        <v>259</v>
      </c>
      <c r="H49" s="105">
        <v>263</v>
      </c>
      <c r="I49" s="105">
        <f t="shared" si="3"/>
        <v>684</v>
      </c>
      <c r="J49" t="str">
        <f t="shared" si="0"/>
        <v>50516-06531</v>
      </c>
      <c r="K49" t="e">
        <f>VLOOKUP(J49,[1]MCR!$B:$C,2,0)</f>
        <v>#N/A</v>
      </c>
      <c r="L49" s="110" t="s">
        <v>149</v>
      </c>
      <c r="M49" t="str">
        <f t="shared" si="1"/>
        <v>50516-06531</v>
      </c>
      <c r="N49">
        <f t="shared" si="2"/>
        <v>1</v>
      </c>
    </row>
    <row r="50" spans="1:14" ht="27" customHeight="1">
      <c r="A50" s="106" t="s">
        <v>391</v>
      </c>
      <c r="B50" s="105" t="s">
        <v>349</v>
      </c>
      <c r="C50" s="105" t="s">
        <v>366</v>
      </c>
      <c r="D50" s="105" t="s">
        <v>46</v>
      </c>
      <c r="E50" s="105" t="s">
        <v>52</v>
      </c>
      <c r="F50" s="105" t="s">
        <v>150</v>
      </c>
      <c r="G50" s="105" t="s">
        <v>260</v>
      </c>
      <c r="H50" s="105">
        <v>154</v>
      </c>
      <c r="I50" s="105">
        <f t="shared" si="3"/>
        <v>408</v>
      </c>
      <c r="J50" t="str">
        <f t="shared" si="0"/>
        <v>50516-06531</v>
      </c>
      <c r="K50" t="e">
        <f>VLOOKUP(J50,[1]MCR!$B:$C,2,0)</f>
        <v>#N/A</v>
      </c>
      <c r="L50" s="110" t="s">
        <v>150</v>
      </c>
      <c r="M50" t="str">
        <f t="shared" si="1"/>
        <v>50516-06531</v>
      </c>
      <c r="N50">
        <f t="shared" si="2"/>
        <v>1</v>
      </c>
    </row>
    <row r="51" spans="1:14" ht="27" customHeight="1">
      <c r="A51" s="106" t="s">
        <v>391</v>
      </c>
      <c r="B51" s="105" t="s">
        <v>349</v>
      </c>
      <c r="C51" s="105" t="s">
        <v>366</v>
      </c>
      <c r="D51" s="105" t="s">
        <v>46</v>
      </c>
      <c r="E51" s="105" t="s">
        <v>52</v>
      </c>
      <c r="F51" s="105" t="s">
        <v>151</v>
      </c>
      <c r="G51" s="105" t="s">
        <v>261</v>
      </c>
      <c r="H51" s="105">
        <v>127</v>
      </c>
      <c r="I51" s="105">
        <f t="shared" si="3"/>
        <v>340</v>
      </c>
      <c r="J51" t="str">
        <f t="shared" si="0"/>
        <v>50516-06531</v>
      </c>
      <c r="K51" t="e">
        <f>VLOOKUP(J51,[1]MCR!$B:$C,2,0)</f>
        <v>#N/A</v>
      </c>
      <c r="L51" s="110" t="s">
        <v>151</v>
      </c>
      <c r="M51" t="str">
        <f t="shared" si="1"/>
        <v>50516-06531</v>
      </c>
      <c r="N51">
        <f t="shared" si="2"/>
        <v>1</v>
      </c>
    </row>
    <row r="52" spans="1:14" ht="27" customHeight="1">
      <c r="A52" s="106" t="s">
        <v>392</v>
      </c>
      <c r="B52" s="105" t="s">
        <v>350</v>
      </c>
      <c r="C52" s="105" t="s">
        <v>367</v>
      </c>
      <c r="D52" s="105" t="s">
        <v>46</v>
      </c>
      <c r="E52" s="105" t="s">
        <v>52</v>
      </c>
      <c r="F52" s="105" t="s">
        <v>152</v>
      </c>
      <c r="G52" s="105" t="s">
        <v>262</v>
      </c>
      <c r="H52" s="105">
        <v>114</v>
      </c>
      <c r="I52" s="105">
        <f t="shared" si="3"/>
        <v>308</v>
      </c>
      <c r="J52" t="str">
        <f t="shared" si="0"/>
        <v>50518-06531</v>
      </c>
      <c r="K52" t="e">
        <f>VLOOKUP(J52,[1]MCR!$B:$C,2,0)</f>
        <v>#N/A</v>
      </c>
      <c r="L52" s="110" t="s">
        <v>152</v>
      </c>
      <c r="M52" t="str">
        <f t="shared" si="1"/>
        <v>50518-06531</v>
      </c>
      <c r="N52">
        <f t="shared" si="2"/>
        <v>1</v>
      </c>
    </row>
    <row r="53" spans="1:14" ht="27" customHeight="1">
      <c r="A53" s="106" t="s">
        <v>392</v>
      </c>
      <c r="B53" s="105" t="s">
        <v>350</v>
      </c>
      <c r="C53" s="105" t="s">
        <v>367</v>
      </c>
      <c r="D53" s="105" t="s">
        <v>46</v>
      </c>
      <c r="E53" s="105" t="s">
        <v>52</v>
      </c>
      <c r="F53" s="105" t="s">
        <v>153</v>
      </c>
      <c r="G53" s="105" t="s">
        <v>263</v>
      </c>
      <c r="H53" s="105">
        <v>106</v>
      </c>
      <c r="I53" s="105">
        <f t="shared" si="3"/>
        <v>286</v>
      </c>
      <c r="J53" t="str">
        <f t="shared" si="0"/>
        <v>50518-06531</v>
      </c>
      <c r="K53" t="e">
        <f>VLOOKUP(J53,[1]MCR!$B:$C,2,0)</f>
        <v>#N/A</v>
      </c>
      <c r="L53" s="110" t="s">
        <v>153</v>
      </c>
      <c r="M53" t="str">
        <f t="shared" si="1"/>
        <v>50518-06531</v>
      </c>
      <c r="N53">
        <f t="shared" si="2"/>
        <v>1</v>
      </c>
    </row>
    <row r="54" spans="1:14" ht="27" customHeight="1">
      <c r="A54" s="106" t="s">
        <v>392</v>
      </c>
      <c r="B54" s="105" t="s">
        <v>350</v>
      </c>
      <c r="C54" s="105" t="s">
        <v>367</v>
      </c>
      <c r="D54" s="105" t="s">
        <v>46</v>
      </c>
      <c r="E54" s="105" t="s">
        <v>52</v>
      </c>
      <c r="F54" s="105" t="s">
        <v>154</v>
      </c>
      <c r="G54" s="105" t="s">
        <v>264</v>
      </c>
      <c r="H54" s="105">
        <v>51</v>
      </c>
      <c r="I54" s="105">
        <f t="shared" si="3"/>
        <v>148</v>
      </c>
      <c r="J54" t="str">
        <f t="shared" si="0"/>
        <v>50518-06531</v>
      </c>
      <c r="K54" t="e">
        <f>VLOOKUP(J54,[1]MCR!$B:$C,2,0)</f>
        <v>#N/A</v>
      </c>
      <c r="L54" s="110" t="s">
        <v>154</v>
      </c>
      <c r="M54" t="str">
        <f t="shared" si="1"/>
        <v>50518-06531</v>
      </c>
      <c r="N54">
        <f t="shared" si="2"/>
        <v>1</v>
      </c>
    </row>
    <row r="55" spans="1:14" ht="27" customHeight="1">
      <c r="A55" s="106" t="s">
        <v>392</v>
      </c>
      <c r="B55" s="105" t="s">
        <v>350</v>
      </c>
      <c r="C55" s="105" t="s">
        <v>367</v>
      </c>
      <c r="D55" s="105" t="s">
        <v>46</v>
      </c>
      <c r="E55" s="105" t="s">
        <v>52</v>
      </c>
      <c r="F55" s="105" t="s">
        <v>155</v>
      </c>
      <c r="G55" s="105" t="s">
        <v>265</v>
      </c>
      <c r="H55" s="105">
        <v>66</v>
      </c>
      <c r="I55" s="105">
        <f t="shared" si="3"/>
        <v>186</v>
      </c>
      <c r="J55" t="str">
        <f t="shared" si="0"/>
        <v>50518-06531</v>
      </c>
      <c r="K55" t="e">
        <f>VLOOKUP(J55,[1]MCR!$B:$C,2,0)</f>
        <v>#N/A</v>
      </c>
      <c r="L55" s="110" t="s">
        <v>155</v>
      </c>
      <c r="M55" t="str">
        <f t="shared" si="1"/>
        <v>50518-06531</v>
      </c>
      <c r="N55">
        <f t="shared" si="2"/>
        <v>1</v>
      </c>
    </row>
    <row r="56" spans="1:14" ht="27" customHeight="1">
      <c r="A56" s="106" t="s">
        <v>392</v>
      </c>
      <c r="B56" s="105" t="s">
        <v>350</v>
      </c>
      <c r="C56" s="105" t="s">
        <v>367</v>
      </c>
      <c r="D56" s="105" t="s">
        <v>46</v>
      </c>
      <c r="E56" s="105" t="s">
        <v>52</v>
      </c>
      <c r="F56" s="105" t="s">
        <v>156</v>
      </c>
      <c r="G56" s="105" t="s">
        <v>266</v>
      </c>
      <c r="H56" s="105">
        <v>97</v>
      </c>
      <c r="I56" s="105">
        <f t="shared" si="3"/>
        <v>264</v>
      </c>
      <c r="J56" t="str">
        <f t="shared" si="0"/>
        <v>50518-06531</v>
      </c>
      <c r="K56" t="e">
        <f>VLOOKUP(J56,[1]MCR!$B:$C,2,0)</f>
        <v>#N/A</v>
      </c>
      <c r="L56" s="110" t="s">
        <v>156</v>
      </c>
      <c r="M56" t="str">
        <f t="shared" si="1"/>
        <v>50518-06531</v>
      </c>
      <c r="N56">
        <f t="shared" si="2"/>
        <v>1</v>
      </c>
    </row>
    <row r="57" spans="1:14" ht="27" customHeight="1">
      <c r="A57" s="106" t="s">
        <v>393</v>
      </c>
      <c r="B57" s="105" t="s">
        <v>73</v>
      </c>
      <c r="C57" s="105" t="s">
        <v>122</v>
      </c>
      <c r="D57" s="105" t="s">
        <v>60</v>
      </c>
      <c r="E57" s="105" t="s">
        <v>61</v>
      </c>
      <c r="F57" s="105" t="s">
        <v>97</v>
      </c>
      <c r="G57" s="105" t="s">
        <v>104</v>
      </c>
      <c r="H57" s="105">
        <v>30</v>
      </c>
      <c r="I57" s="105">
        <f t="shared" si="3"/>
        <v>96</v>
      </c>
      <c r="J57" t="str">
        <f t="shared" si="0"/>
        <v>50644-02077</v>
      </c>
      <c r="K57" t="str">
        <f>VLOOKUP(J57,[1]MCR!$B:$C,2,0)</f>
        <v>C0027-SST300</v>
      </c>
      <c r="L57" s="110" t="s">
        <v>97</v>
      </c>
      <c r="M57" t="str">
        <f t="shared" si="1"/>
        <v>50644-02077</v>
      </c>
      <c r="N57">
        <f t="shared" si="2"/>
        <v>1</v>
      </c>
    </row>
    <row r="58" spans="1:14" ht="27" customHeight="1">
      <c r="A58" s="106" t="s">
        <v>393</v>
      </c>
      <c r="B58" s="105" t="s">
        <v>73</v>
      </c>
      <c r="C58" s="105" t="s">
        <v>122</v>
      </c>
      <c r="D58" s="105" t="s">
        <v>60</v>
      </c>
      <c r="E58" s="105" t="s">
        <v>61</v>
      </c>
      <c r="F58" s="105" t="s">
        <v>93</v>
      </c>
      <c r="G58" s="105" t="s">
        <v>100</v>
      </c>
      <c r="H58" s="105">
        <v>45</v>
      </c>
      <c r="I58" s="105">
        <f t="shared" si="3"/>
        <v>134</v>
      </c>
      <c r="J58" t="str">
        <f t="shared" si="0"/>
        <v>50644-02077</v>
      </c>
      <c r="K58" t="str">
        <f>VLOOKUP(J58,[1]MCR!$B:$C,2,0)</f>
        <v>C0027-SST300</v>
      </c>
      <c r="L58" s="110" t="s">
        <v>93</v>
      </c>
      <c r="M58" t="str">
        <f t="shared" si="1"/>
        <v>50644-02077</v>
      </c>
      <c r="N58">
        <f t="shared" si="2"/>
        <v>1</v>
      </c>
    </row>
    <row r="59" spans="1:14" ht="27" customHeight="1">
      <c r="A59" s="106" t="s">
        <v>393</v>
      </c>
      <c r="B59" s="105" t="s">
        <v>73</v>
      </c>
      <c r="C59" s="105" t="s">
        <v>122</v>
      </c>
      <c r="D59" s="105" t="s">
        <v>60</v>
      </c>
      <c r="E59" s="105" t="s">
        <v>61</v>
      </c>
      <c r="F59" s="105" t="s">
        <v>94</v>
      </c>
      <c r="G59" s="105" t="s">
        <v>101</v>
      </c>
      <c r="H59" s="105">
        <v>115</v>
      </c>
      <c r="I59" s="105">
        <f t="shared" si="3"/>
        <v>310</v>
      </c>
      <c r="J59" t="str">
        <f t="shared" si="0"/>
        <v>50644-02077</v>
      </c>
      <c r="K59" t="str">
        <f>VLOOKUP(J59,[1]MCR!$B:$C,2,0)</f>
        <v>C0027-SST300</v>
      </c>
      <c r="L59" s="110" t="s">
        <v>94</v>
      </c>
      <c r="M59" t="str">
        <f t="shared" si="1"/>
        <v>50644-02077</v>
      </c>
      <c r="N59">
        <f t="shared" si="2"/>
        <v>1</v>
      </c>
    </row>
    <row r="60" spans="1:14" ht="27" customHeight="1">
      <c r="A60" s="106" t="s">
        <v>393</v>
      </c>
      <c r="B60" s="105" t="s">
        <v>73</v>
      </c>
      <c r="C60" s="105" t="s">
        <v>122</v>
      </c>
      <c r="D60" s="105" t="s">
        <v>60</v>
      </c>
      <c r="E60" s="105" t="s">
        <v>61</v>
      </c>
      <c r="F60" s="105" t="s">
        <v>95</v>
      </c>
      <c r="G60" s="105" t="s">
        <v>102</v>
      </c>
      <c r="H60" s="105">
        <v>60</v>
      </c>
      <c r="I60" s="105">
        <f t="shared" si="3"/>
        <v>172</v>
      </c>
      <c r="J60" t="str">
        <f t="shared" si="0"/>
        <v>50644-02077</v>
      </c>
      <c r="K60" t="str">
        <f>VLOOKUP(J60,[1]MCR!$B:$C,2,0)</f>
        <v>C0027-SST300</v>
      </c>
      <c r="L60" s="110" t="s">
        <v>95</v>
      </c>
      <c r="M60" t="str">
        <f t="shared" si="1"/>
        <v>50644-02077</v>
      </c>
      <c r="N60">
        <f t="shared" si="2"/>
        <v>1</v>
      </c>
    </row>
    <row r="61" spans="1:14" ht="27" customHeight="1">
      <c r="A61" s="106" t="s">
        <v>393</v>
      </c>
      <c r="B61" s="105" t="s">
        <v>73</v>
      </c>
      <c r="C61" s="105" t="s">
        <v>122</v>
      </c>
      <c r="D61" s="105" t="s">
        <v>60</v>
      </c>
      <c r="E61" s="105" t="s">
        <v>61</v>
      </c>
      <c r="F61" s="105" t="s">
        <v>96</v>
      </c>
      <c r="G61" s="105" t="s">
        <v>103</v>
      </c>
      <c r="H61" s="105">
        <v>50</v>
      </c>
      <c r="I61" s="105">
        <f t="shared" si="3"/>
        <v>146</v>
      </c>
      <c r="J61" t="str">
        <f t="shared" si="0"/>
        <v>50644-02077</v>
      </c>
      <c r="K61" t="str">
        <f>VLOOKUP(J61,[1]MCR!$B:$C,2,0)</f>
        <v>C0027-SST300</v>
      </c>
      <c r="L61" s="110" t="s">
        <v>96</v>
      </c>
      <c r="M61" t="str">
        <f t="shared" si="1"/>
        <v>50644-02077</v>
      </c>
      <c r="N61">
        <f t="shared" si="2"/>
        <v>1</v>
      </c>
    </row>
    <row r="62" spans="1:14" ht="27" customHeight="1">
      <c r="A62" s="106" t="s">
        <v>394</v>
      </c>
      <c r="B62" s="105" t="s">
        <v>351</v>
      </c>
      <c r="C62" s="105" t="s">
        <v>368</v>
      </c>
      <c r="D62" s="105" t="s">
        <v>60</v>
      </c>
      <c r="E62" s="105" t="s">
        <v>61</v>
      </c>
      <c r="F62" s="105" t="s">
        <v>157</v>
      </c>
      <c r="G62" s="105" t="s">
        <v>267</v>
      </c>
      <c r="H62" s="105">
        <v>149</v>
      </c>
      <c r="I62" s="105">
        <f t="shared" si="3"/>
        <v>396</v>
      </c>
      <c r="J62" t="str">
        <f t="shared" si="0"/>
        <v>50668-02077</v>
      </c>
      <c r="K62" t="e">
        <f>VLOOKUP(J62,[1]MCR!$B:$C,2,0)</f>
        <v>#N/A</v>
      </c>
      <c r="L62" s="110" t="s">
        <v>157</v>
      </c>
      <c r="M62" t="str">
        <f t="shared" si="1"/>
        <v>50668-02077</v>
      </c>
      <c r="N62">
        <f t="shared" si="2"/>
        <v>1</v>
      </c>
    </row>
    <row r="63" spans="1:14" ht="27" customHeight="1">
      <c r="A63" s="106" t="s">
        <v>394</v>
      </c>
      <c r="B63" s="105" t="s">
        <v>351</v>
      </c>
      <c r="C63" s="105" t="s">
        <v>368</v>
      </c>
      <c r="D63" s="105" t="s">
        <v>60</v>
      </c>
      <c r="E63" s="105" t="s">
        <v>61</v>
      </c>
      <c r="F63" s="105" t="s">
        <v>158</v>
      </c>
      <c r="G63" s="105" t="s">
        <v>268</v>
      </c>
      <c r="H63" s="105">
        <v>229</v>
      </c>
      <c r="I63" s="105">
        <f t="shared" si="3"/>
        <v>598</v>
      </c>
      <c r="J63" t="str">
        <f t="shared" si="0"/>
        <v>50668-02077</v>
      </c>
      <c r="K63" t="e">
        <f>VLOOKUP(J63,[1]MCR!$B:$C,2,0)</f>
        <v>#N/A</v>
      </c>
      <c r="L63" s="110" t="s">
        <v>158</v>
      </c>
      <c r="M63" t="str">
        <f t="shared" si="1"/>
        <v>50668-02077</v>
      </c>
      <c r="N63">
        <f t="shared" si="2"/>
        <v>1</v>
      </c>
    </row>
    <row r="64" spans="1:14" ht="27" customHeight="1">
      <c r="A64" s="106" t="s">
        <v>394</v>
      </c>
      <c r="B64" s="105" t="s">
        <v>351</v>
      </c>
      <c r="C64" s="105" t="s">
        <v>368</v>
      </c>
      <c r="D64" s="105" t="s">
        <v>60</v>
      </c>
      <c r="E64" s="105" t="s">
        <v>61</v>
      </c>
      <c r="F64" s="105" t="s">
        <v>159</v>
      </c>
      <c r="G64" s="105" t="s">
        <v>269</v>
      </c>
      <c r="H64" s="105">
        <v>162</v>
      </c>
      <c r="I64" s="105">
        <f t="shared" si="3"/>
        <v>428</v>
      </c>
      <c r="J64" t="str">
        <f t="shared" si="0"/>
        <v>50668-02077</v>
      </c>
      <c r="K64" t="e">
        <f>VLOOKUP(J64,[1]MCR!$B:$C,2,0)</f>
        <v>#N/A</v>
      </c>
      <c r="L64" s="110" t="s">
        <v>159</v>
      </c>
      <c r="M64" t="str">
        <f t="shared" si="1"/>
        <v>50668-02077</v>
      </c>
      <c r="N64">
        <f t="shared" si="2"/>
        <v>1</v>
      </c>
    </row>
    <row r="65" spans="1:14" ht="27" customHeight="1">
      <c r="A65" s="106" t="s">
        <v>394</v>
      </c>
      <c r="B65" s="105" t="s">
        <v>351</v>
      </c>
      <c r="C65" s="105" t="s">
        <v>368</v>
      </c>
      <c r="D65" s="105" t="s">
        <v>60</v>
      </c>
      <c r="E65" s="105" t="s">
        <v>61</v>
      </c>
      <c r="F65" s="105" t="s">
        <v>160</v>
      </c>
      <c r="G65" s="105" t="s">
        <v>270</v>
      </c>
      <c r="H65" s="105">
        <v>178</v>
      </c>
      <c r="I65" s="105">
        <f t="shared" si="3"/>
        <v>470</v>
      </c>
      <c r="J65" t="str">
        <f t="shared" si="0"/>
        <v>50668-02077</v>
      </c>
      <c r="K65" t="e">
        <f>VLOOKUP(J65,[1]MCR!$B:$C,2,0)</f>
        <v>#N/A</v>
      </c>
      <c r="L65" s="110" t="s">
        <v>160</v>
      </c>
      <c r="M65" t="str">
        <f t="shared" si="1"/>
        <v>50668-02077</v>
      </c>
      <c r="N65">
        <f t="shared" si="2"/>
        <v>1</v>
      </c>
    </row>
    <row r="66" spans="1:14" ht="27" customHeight="1">
      <c r="A66" s="106" t="s">
        <v>394</v>
      </c>
      <c r="B66" s="105" t="s">
        <v>351</v>
      </c>
      <c r="C66" s="105" t="s">
        <v>368</v>
      </c>
      <c r="D66" s="105" t="s">
        <v>60</v>
      </c>
      <c r="E66" s="105" t="s">
        <v>61</v>
      </c>
      <c r="F66" s="105" t="s">
        <v>161</v>
      </c>
      <c r="G66" s="105" t="s">
        <v>271</v>
      </c>
      <c r="H66" s="105">
        <v>172</v>
      </c>
      <c r="I66" s="105">
        <f t="shared" si="3"/>
        <v>452</v>
      </c>
      <c r="J66" t="str">
        <f t="shared" si="0"/>
        <v>50668-02077</v>
      </c>
      <c r="K66" t="e">
        <f>VLOOKUP(J66,[1]MCR!$B:$C,2,0)</f>
        <v>#N/A</v>
      </c>
      <c r="L66" s="110" t="s">
        <v>161</v>
      </c>
      <c r="M66" t="str">
        <f t="shared" si="1"/>
        <v>50668-02077</v>
      </c>
      <c r="N66">
        <f t="shared" si="2"/>
        <v>1</v>
      </c>
    </row>
    <row r="67" spans="1:14" ht="27" customHeight="1">
      <c r="A67" s="106" t="s">
        <v>395</v>
      </c>
      <c r="B67" s="105" t="s">
        <v>352</v>
      </c>
      <c r="C67" s="105" t="s">
        <v>369</v>
      </c>
      <c r="D67" s="105" t="s">
        <v>44</v>
      </c>
      <c r="E67" s="105" t="s">
        <v>50</v>
      </c>
      <c r="F67" s="105" t="s">
        <v>162</v>
      </c>
      <c r="G67" s="105" t="s">
        <v>272</v>
      </c>
      <c r="H67" s="105">
        <v>56</v>
      </c>
      <c r="I67" s="105">
        <f t="shared" si="3"/>
        <v>160</v>
      </c>
      <c r="J67" t="str">
        <f t="shared" si="0"/>
        <v>50703-00001</v>
      </c>
      <c r="K67" t="e">
        <f>VLOOKUP(J67,[1]MCR!$B:$C,2,0)</f>
        <v>#N/A</v>
      </c>
      <c r="L67" s="110" t="s">
        <v>162</v>
      </c>
      <c r="M67" t="str">
        <f t="shared" si="1"/>
        <v>50703-00001</v>
      </c>
      <c r="N67">
        <f t="shared" si="2"/>
        <v>1</v>
      </c>
    </row>
    <row r="68" spans="1:14" ht="27" customHeight="1">
      <c r="A68" s="106" t="s">
        <v>395</v>
      </c>
      <c r="B68" s="105" t="s">
        <v>352</v>
      </c>
      <c r="C68" s="105" t="s">
        <v>369</v>
      </c>
      <c r="D68" s="105" t="s">
        <v>44</v>
      </c>
      <c r="E68" s="105" t="s">
        <v>50</v>
      </c>
      <c r="F68" s="105" t="s">
        <v>163</v>
      </c>
      <c r="G68" s="105" t="s">
        <v>273</v>
      </c>
      <c r="H68" s="105">
        <v>80</v>
      </c>
      <c r="I68" s="105">
        <f t="shared" ref="I68:I131" si="5">(ROUND(H68*$J$1,0)+$K$1)*2+ROUND((H68*$J$1)/20,0)*2</f>
        <v>222</v>
      </c>
      <c r="J68" t="str">
        <f t="shared" ref="J68:J131" si="6">LEFT(F68,11)</f>
        <v>50703-00001</v>
      </c>
      <c r="K68" t="e">
        <f>VLOOKUP(J68,[1]MCR!$B:$C,2,0)</f>
        <v>#N/A</v>
      </c>
      <c r="L68" s="110" t="s">
        <v>163</v>
      </c>
      <c r="M68" t="str">
        <f t="shared" ref="M68:M131" si="7">LEFT(L68,11)</f>
        <v>50703-00001</v>
      </c>
      <c r="N68">
        <f t="shared" ref="N68:N131" si="8">IF(M68=J68,1,0)</f>
        <v>1</v>
      </c>
    </row>
    <row r="69" spans="1:14" ht="27" customHeight="1">
      <c r="A69" s="106" t="s">
        <v>395</v>
      </c>
      <c r="B69" s="105" t="s">
        <v>352</v>
      </c>
      <c r="C69" s="105" t="s">
        <v>369</v>
      </c>
      <c r="D69" s="105" t="s">
        <v>44</v>
      </c>
      <c r="E69" s="105" t="s">
        <v>50</v>
      </c>
      <c r="F69" s="105" t="s">
        <v>164</v>
      </c>
      <c r="G69" s="105" t="s">
        <v>274</v>
      </c>
      <c r="H69" s="105">
        <v>92</v>
      </c>
      <c r="I69" s="105">
        <f t="shared" si="5"/>
        <v>252</v>
      </c>
      <c r="J69" t="str">
        <f t="shared" si="6"/>
        <v>50703-00001</v>
      </c>
      <c r="K69" t="e">
        <f>VLOOKUP(J69,[1]MCR!$B:$C,2,0)</f>
        <v>#N/A</v>
      </c>
      <c r="L69" s="110" t="s">
        <v>164</v>
      </c>
      <c r="M69" t="str">
        <f t="shared" si="7"/>
        <v>50703-00001</v>
      </c>
      <c r="N69">
        <f t="shared" si="8"/>
        <v>1</v>
      </c>
    </row>
    <row r="70" spans="1:14" ht="27" customHeight="1">
      <c r="A70" s="106" t="s">
        <v>395</v>
      </c>
      <c r="B70" s="105" t="s">
        <v>352</v>
      </c>
      <c r="C70" s="105" t="s">
        <v>369</v>
      </c>
      <c r="D70" s="105" t="s">
        <v>44</v>
      </c>
      <c r="E70" s="105" t="s">
        <v>50</v>
      </c>
      <c r="F70" s="105" t="s">
        <v>165</v>
      </c>
      <c r="G70" s="105" t="s">
        <v>275</v>
      </c>
      <c r="H70" s="105">
        <v>38</v>
      </c>
      <c r="I70" s="105">
        <f t="shared" si="5"/>
        <v>116</v>
      </c>
      <c r="J70" t="str">
        <f t="shared" si="6"/>
        <v>50703-00001</v>
      </c>
      <c r="K70" t="e">
        <f>VLOOKUP(J70,[1]MCR!$B:$C,2,0)</f>
        <v>#N/A</v>
      </c>
      <c r="L70" s="110" t="s">
        <v>165</v>
      </c>
      <c r="M70" t="str">
        <f t="shared" si="7"/>
        <v>50703-00001</v>
      </c>
      <c r="N70">
        <f t="shared" si="8"/>
        <v>1</v>
      </c>
    </row>
    <row r="71" spans="1:14" ht="27" customHeight="1">
      <c r="A71" s="106" t="s">
        <v>395</v>
      </c>
      <c r="B71" s="105" t="s">
        <v>352</v>
      </c>
      <c r="C71" s="105" t="s">
        <v>369</v>
      </c>
      <c r="D71" s="105" t="s">
        <v>44</v>
      </c>
      <c r="E71" s="105" t="s">
        <v>50</v>
      </c>
      <c r="F71" s="105" t="s">
        <v>166</v>
      </c>
      <c r="G71" s="105" t="s">
        <v>276</v>
      </c>
      <c r="H71" s="105">
        <v>34</v>
      </c>
      <c r="I71" s="105">
        <f t="shared" si="5"/>
        <v>106</v>
      </c>
      <c r="J71" t="str">
        <f t="shared" si="6"/>
        <v>50703-00001</v>
      </c>
      <c r="K71" t="e">
        <f>VLOOKUP(J71,[1]MCR!$B:$C,2,0)</f>
        <v>#N/A</v>
      </c>
      <c r="L71" s="110" t="s">
        <v>166</v>
      </c>
      <c r="M71" t="str">
        <f t="shared" si="7"/>
        <v>50703-00001</v>
      </c>
      <c r="N71">
        <f t="shared" si="8"/>
        <v>1</v>
      </c>
    </row>
    <row r="72" spans="1:14" ht="27" customHeight="1">
      <c r="A72" s="106" t="s">
        <v>396</v>
      </c>
      <c r="B72" s="105" t="s">
        <v>353</v>
      </c>
      <c r="C72" s="105" t="s">
        <v>370</v>
      </c>
      <c r="D72" s="105" t="s">
        <v>44</v>
      </c>
      <c r="E72" s="105" t="s">
        <v>50</v>
      </c>
      <c r="F72" s="105" t="s">
        <v>167</v>
      </c>
      <c r="G72" s="105" t="s">
        <v>277</v>
      </c>
      <c r="H72" s="105">
        <v>85</v>
      </c>
      <c r="I72" s="105">
        <f t="shared" si="5"/>
        <v>234</v>
      </c>
      <c r="J72" t="str">
        <f t="shared" si="6"/>
        <v>50704-00001</v>
      </c>
      <c r="K72" t="e">
        <f>VLOOKUP(J72,[1]MCR!$B:$C,2,0)</f>
        <v>#N/A</v>
      </c>
      <c r="L72" s="110" t="s">
        <v>167</v>
      </c>
      <c r="M72" t="str">
        <f t="shared" si="7"/>
        <v>50704-00001</v>
      </c>
      <c r="N72">
        <f t="shared" si="8"/>
        <v>1</v>
      </c>
    </row>
    <row r="73" spans="1:14" ht="27" customHeight="1">
      <c r="A73" s="106" t="s">
        <v>396</v>
      </c>
      <c r="B73" s="105" t="s">
        <v>353</v>
      </c>
      <c r="C73" s="105" t="s">
        <v>370</v>
      </c>
      <c r="D73" s="105" t="s">
        <v>44</v>
      </c>
      <c r="E73" s="105" t="s">
        <v>50</v>
      </c>
      <c r="F73" s="105" t="s">
        <v>168</v>
      </c>
      <c r="G73" s="105" t="s">
        <v>278</v>
      </c>
      <c r="H73" s="105">
        <v>163</v>
      </c>
      <c r="I73" s="105">
        <f t="shared" si="5"/>
        <v>432</v>
      </c>
      <c r="J73" t="str">
        <f t="shared" si="6"/>
        <v>50704-00001</v>
      </c>
      <c r="K73" t="e">
        <f>VLOOKUP(J73,[1]MCR!$B:$C,2,0)</f>
        <v>#N/A</v>
      </c>
      <c r="L73" s="110" t="s">
        <v>168</v>
      </c>
      <c r="M73" t="str">
        <f t="shared" si="7"/>
        <v>50704-00001</v>
      </c>
      <c r="N73">
        <f t="shared" si="8"/>
        <v>1</v>
      </c>
    </row>
    <row r="74" spans="1:14" ht="27" customHeight="1">
      <c r="A74" s="106" t="s">
        <v>396</v>
      </c>
      <c r="B74" s="105" t="s">
        <v>353</v>
      </c>
      <c r="C74" s="105" t="s">
        <v>370</v>
      </c>
      <c r="D74" s="105" t="s">
        <v>44</v>
      </c>
      <c r="E74" s="105" t="s">
        <v>50</v>
      </c>
      <c r="F74" s="105" t="s">
        <v>169</v>
      </c>
      <c r="G74" s="105" t="s">
        <v>279</v>
      </c>
      <c r="H74" s="105">
        <v>149</v>
      </c>
      <c r="I74" s="105">
        <f t="shared" si="5"/>
        <v>396</v>
      </c>
      <c r="J74" t="str">
        <f t="shared" si="6"/>
        <v>50704-00001</v>
      </c>
      <c r="K74" t="e">
        <f>VLOOKUP(J74,[1]MCR!$B:$C,2,0)</f>
        <v>#N/A</v>
      </c>
      <c r="L74" s="110" t="s">
        <v>169</v>
      </c>
      <c r="M74" t="str">
        <f t="shared" si="7"/>
        <v>50704-00001</v>
      </c>
      <c r="N74">
        <f t="shared" si="8"/>
        <v>1</v>
      </c>
    </row>
    <row r="75" spans="1:14" ht="27" customHeight="1">
      <c r="A75" s="106" t="s">
        <v>396</v>
      </c>
      <c r="B75" s="105" t="s">
        <v>353</v>
      </c>
      <c r="C75" s="105" t="s">
        <v>370</v>
      </c>
      <c r="D75" s="105" t="s">
        <v>44</v>
      </c>
      <c r="E75" s="105" t="s">
        <v>50</v>
      </c>
      <c r="F75" s="105" t="s">
        <v>170</v>
      </c>
      <c r="G75" s="105" t="s">
        <v>280</v>
      </c>
      <c r="H75" s="105">
        <v>142</v>
      </c>
      <c r="I75" s="105">
        <f t="shared" si="5"/>
        <v>378</v>
      </c>
      <c r="J75" t="str">
        <f t="shared" si="6"/>
        <v>50704-00001</v>
      </c>
      <c r="K75" t="e">
        <f>VLOOKUP(J75,[1]MCR!$B:$C,2,0)</f>
        <v>#N/A</v>
      </c>
      <c r="L75" s="110" t="s">
        <v>170</v>
      </c>
      <c r="M75" t="str">
        <f t="shared" si="7"/>
        <v>50704-00001</v>
      </c>
      <c r="N75">
        <f t="shared" si="8"/>
        <v>1</v>
      </c>
    </row>
    <row r="76" spans="1:14" ht="27" customHeight="1">
      <c r="A76" s="106" t="s">
        <v>396</v>
      </c>
      <c r="B76" s="105" t="s">
        <v>353</v>
      </c>
      <c r="C76" s="105" t="s">
        <v>370</v>
      </c>
      <c r="D76" s="105" t="s">
        <v>44</v>
      </c>
      <c r="E76" s="105" t="s">
        <v>50</v>
      </c>
      <c r="F76" s="105" t="s">
        <v>171</v>
      </c>
      <c r="G76" s="105" t="s">
        <v>281</v>
      </c>
      <c r="H76" s="105">
        <v>132</v>
      </c>
      <c r="I76" s="105">
        <f t="shared" si="5"/>
        <v>352</v>
      </c>
      <c r="J76" t="str">
        <f t="shared" si="6"/>
        <v>50704-00001</v>
      </c>
      <c r="K76" t="e">
        <f>VLOOKUP(J76,[1]MCR!$B:$C,2,0)</f>
        <v>#N/A</v>
      </c>
      <c r="L76" s="110" t="s">
        <v>171</v>
      </c>
      <c r="M76" t="str">
        <f t="shared" si="7"/>
        <v>50704-00001</v>
      </c>
      <c r="N76">
        <f t="shared" si="8"/>
        <v>1</v>
      </c>
    </row>
    <row r="77" spans="1:14" ht="27" customHeight="1">
      <c r="A77" s="106" t="s">
        <v>397</v>
      </c>
      <c r="B77" s="105" t="s">
        <v>354</v>
      </c>
      <c r="C77" s="105" t="s">
        <v>371</v>
      </c>
      <c r="D77" s="105" t="s">
        <v>44</v>
      </c>
      <c r="E77" s="105" t="s">
        <v>50</v>
      </c>
      <c r="F77" s="105" t="s">
        <v>172</v>
      </c>
      <c r="G77" s="105" t="s">
        <v>282</v>
      </c>
      <c r="H77" s="105">
        <v>64</v>
      </c>
      <c r="I77" s="105">
        <f t="shared" si="5"/>
        <v>182</v>
      </c>
      <c r="J77" t="str">
        <f t="shared" si="6"/>
        <v>50705-00001</v>
      </c>
      <c r="K77" t="e">
        <f>VLOOKUP(J77,[1]MCR!$B:$C,2,0)</f>
        <v>#N/A</v>
      </c>
      <c r="L77" s="110" t="s">
        <v>172</v>
      </c>
      <c r="M77" t="str">
        <f t="shared" si="7"/>
        <v>50705-00001</v>
      </c>
      <c r="N77">
        <f t="shared" si="8"/>
        <v>1</v>
      </c>
    </row>
    <row r="78" spans="1:14" ht="27" customHeight="1">
      <c r="A78" s="106" t="s">
        <v>397</v>
      </c>
      <c r="B78" s="105" t="s">
        <v>354</v>
      </c>
      <c r="C78" s="105" t="s">
        <v>371</v>
      </c>
      <c r="D78" s="105" t="s">
        <v>44</v>
      </c>
      <c r="E78" s="105" t="s">
        <v>50</v>
      </c>
      <c r="F78" s="105" t="s">
        <v>173</v>
      </c>
      <c r="G78" s="105" t="s">
        <v>283</v>
      </c>
      <c r="H78" s="105">
        <v>72</v>
      </c>
      <c r="I78" s="105">
        <f t="shared" si="5"/>
        <v>200</v>
      </c>
      <c r="J78" t="str">
        <f t="shared" si="6"/>
        <v>50705-00001</v>
      </c>
      <c r="K78" t="e">
        <f>VLOOKUP(J78,[1]MCR!$B:$C,2,0)</f>
        <v>#N/A</v>
      </c>
      <c r="L78" s="110" t="s">
        <v>173</v>
      </c>
      <c r="M78" t="str">
        <f t="shared" si="7"/>
        <v>50705-00001</v>
      </c>
      <c r="N78">
        <f t="shared" si="8"/>
        <v>1</v>
      </c>
    </row>
    <row r="79" spans="1:14" ht="27" customHeight="1">
      <c r="A79" s="106" t="s">
        <v>397</v>
      </c>
      <c r="B79" s="105" t="s">
        <v>354</v>
      </c>
      <c r="C79" s="105" t="s">
        <v>371</v>
      </c>
      <c r="D79" s="105" t="s">
        <v>44</v>
      </c>
      <c r="E79" s="105" t="s">
        <v>50</v>
      </c>
      <c r="F79" s="105" t="s">
        <v>174</v>
      </c>
      <c r="G79" s="105" t="s">
        <v>284</v>
      </c>
      <c r="H79" s="105">
        <v>78</v>
      </c>
      <c r="I79" s="105">
        <f t="shared" si="5"/>
        <v>218</v>
      </c>
      <c r="J79" t="str">
        <f t="shared" si="6"/>
        <v>50705-00001</v>
      </c>
      <c r="K79" t="e">
        <f>VLOOKUP(J79,[1]MCR!$B:$C,2,0)</f>
        <v>#N/A</v>
      </c>
      <c r="L79" s="110" t="s">
        <v>174</v>
      </c>
      <c r="M79" t="str">
        <f t="shared" si="7"/>
        <v>50705-00001</v>
      </c>
      <c r="N79">
        <f t="shared" si="8"/>
        <v>1</v>
      </c>
    </row>
    <row r="80" spans="1:14" ht="27" customHeight="1">
      <c r="A80" s="106" t="s">
        <v>397</v>
      </c>
      <c r="B80" s="105" t="s">
        <v>354</v>
      </c>
      <c r="C80" s="105" t="s">
        <v>371</v>
      </c>
      <c r="D80" s="105" t="s">
        <v>44</v>
      </c>
      <c r="E80" s="105" t="s">
        <v>50</v>
      </c>
      <c r="F80" s="105" t="s">
        <v>175</v>
      </c>
      <c r="G80" s="105" t="s">
        <v>285</v>
      </c>
      <c r="H80" s="105">
        <v>48</v>
      </c>
      <c r="I80" s="105">
        <f t="shared" si="5"/>
        <v>142</v>
      </c>
      <c r="J80" t="str">
        <f t="shared" si="6"/>
        <v>50705-00001</v>
      </c>
      <c r="K80" t="e">
        <f>VLOOKUP(J80,[1]MCR!$B:$C,2,0)</f>
        <v>#N/A</v>
      </c>
      <c r="L80" s="110" t="s">
        <v>175</v>
      </c>
      <c r="M80" t="str">
        <f t="shared" si="7"/>
        <v>50705-00001</v>
      </c>
      <c r="N80">
        <f t="shared" si="8"/>
        <v>1</v>
      </c>
    </row>
    <row r="81" spans="1:14" ht="27" customHeight="1">
      <c r="A81" s="106" t="s">
        <v>397</v>
      </c>
      <c r="B81" s="105" t="s">
        <v>354</v>
      </c>
      <c r="C81" s="105" t="s">
        <v>371</v>
      </c>
      <c r="D81" s="105" t="s">
        <v>44</v>
      </c>
      <c r="E81" s="105" t="s">
        <v>50</v>
      </c>
      <c r="F81" s="105" t="s">
        <v>176</v>
      </c>
      <c r="G81" s="105" t="s">
        <v>286</v>
      </c>
      <c r="H81" s="105">
        <v>38</v>
      </c>
      <c r="I81" s="105">
        <f t="shared" si="5"/>
        <v>116</v>
      </c>
      <c r="J81" t="str">
        <f t="shared" si="6"/>
        <v>50705-00001</v>
      </c>
      <c r="K81" t="e">
        <f>VLOOKUP(J81,[1]MCR!$B:$C,2,0)</f>
        <v>#N/A</v>
      </c>
      <c r="L81" s="110" t="s">
        <v>176</v>
      </c>
      <c r="M81" t="str">
        <f t="shared" si="7"/>
        <v>50705-00001</v>
      </c>
      <c r="N81">
        <f t="shared" si="8"/>
        <v>1</v>
      </c>
    </row>
    <row r="82" spans="1:14" ht="27" customHeight="1">
      <c r="A82" s="106" t="s">
        <v>398</v>
      </c>
      <c r="B82" s="105" t="s">
        <v>355</v>
      </c>
      <c r="C82" s="105" t="s">
        <v>372</v>
      </c>
      <c r="D82" s="105" t="s">
        <v>46</v>
      </c>
      <c r="E82" s="105" t="s">
        <v>52</v>
      </c>
      <c r="F82" s="105" t="s">
        <v>177</v>
      </c>
      <c r="G82" s="105" t="s">
        <v>287</v>
      </c>
      <c r="H82" s="105">
        <v>54</v>
      </c>
      <c r="I82" s="105">
        <f t="shared" si="5"/>
        <v>156</v>
      </c>
      <c r="J82" t="str">
        <f t="shared" si="6"/>
        <v>50706-06531</v>
      </c>
      <c r="K82" t="e">
        <f>VLOOKUP(J82,[1]MCR!$B:$C,2,0)</f>
        <v>#N/A</v>
      </c>
      <c r="L82" s="110" t="s">
        <v>177</v>
      </c>
      <c r="M82" t="str">
        <f t="shared" si="7"/>
        <v>50706-06531</v>
      </c>
      <c r="N82">
        <f t="shared" si="8"/>
        <v>1</v>
      </c>
    </row>
    <row r="83" spans="1:14" ht="27" customHeight="1">
      <c r="A83" s="106" t="s">
        <v>398</v>
      </c>
      <c r="B83" s="105" t="s">
        <v>355</v>
      </c>
      <c r="C83" s="105" t="s">
        <v>372</v>
      </c>
      <c r="D83" s="105" t="s">
        <v>46</v>
      </c>
      <c r="E83" s="105" t="s">
        <v>52</v>
      </c>
      <c r="F83" s="105" t="s">
        <v>178</v>
      </c>
      <c r="G83" s="105" t="s">
        <v>288</v>
      </c>
      <c r="H83" s="105">
        <v>63</v>
      </c>
      <c r="I83" s="105">
        <f t="shared" si="5"/>
        <v>180</v>
      </c>
      <c r="J83" t="str">
        <f t="shared" si="6"/>
        <v>50706-06531</v>
      </c>
      <c r="K83" t="e">
        <f>VLOOKUP(J83,[1]MCR!$B:$C,2,0)</f>
        <v>#N/A</v>
      </c>
      <c r="L83" s="110" t="s">
        <v>178</v>
      </c>
      <c r="M83" t="str">
        <f t="shared" si="7"/>
        <v>50706-06531</v>
      </c>
      <c r="N83">
        <f t="shared" si="8"/>
        <v>1</v>
      </c>
    </row>
    <row r="84" spans="1:14" ht="27" customHeight="1">
      <c r="A84" s="106" t="s">
        <v>398</v>
      </c>
      <c r="B84" s="105" t="s">
        <v>355</v>
      </c>
      <c r="C84" s="105" t="s">
        <v>372</v>
      </c>
      <c r="D84" s="105" t="s">
        <v>46</v>
      </c>
      <c r="E84" s="105" t="s">
        <v>52</v>
      </c>
      <c r="F84" s="105" t="s">
        <v>179</v>
      </c>
      <c r="G84" s="105" t="s">
        <v>289</v>
      </c>
      <c r="H84" s="105">
        <v>61</v>
      </c>
      <c r="I84" s="105">
        <f t="shared" si="5"/>
        <v>174</v>
      </c>
      <c r="J84" t="str">
        <f t="shared" si="6"/>
        <v>50706-06531</v>
      </c>
      <c r="K84" t="e">
        <f>VLOOKUP(J84,[1]MCR!$B:$C,2,0)</f>
        <v>#N/A</v>
      </c>
      <c r="L84" s="110" t="s">
        <v>179</v>
      </c>
      <c r="M84" t="str">
        <f t="shared" si="7"/>
        <v>50706-06531</v>
      </c>
      <c r="N84">
        <f t="shared" si="8"/>
        <v>1</v>
      </c>
    </row>
    <row r="85" spans="1:14" ht="27" customHeight="1">
      <c r="A85" s="106" t="s">
        <v>398</v>
      </c>
      <c r="B85" s="105" t="s">
        <v>355</v>
      </c>
      <c r="C85" s="105" t="s">
        <v>372</v>
      </c>
      <c r="D85" s="105" t="s">
        <v>46</v>
      </c>
      <c r="E85" s="105" t="s">
        <v>52</v>
      </c>
      <c r="F85" s="105" t="s">
        <v>180</v>
      </c>
      <c r="G85" s="105" t="s">
        <v>290</v>
      </c>
      <c r="H85" s="105">
        <v>58</v>
      </c>
      <c r="I85" s="105">
        <f t="shared" si="5"/>
        <v>166</v>
      </c>
      <c r="J85" t="str">
        <f t="shared" si="6"/>
        <v>50706-06531</v>
      </c>
      <c r="K85" t="e">
        <f>VLOOKUP(J85,[1]MCR!$B:$C,2,0)</f>
        <v>#N/A</v>
      </c>
      <c r="L85" s="110" t="s">
        <v>180</v>
      </c>
      <c r="M85" t="str">
        <f t="shared" si="7"/>
        <v>50706-06531</v>
      </c>
      <c r="N85">
        <f t="shared" si="8"/>
        <v>1</v>
      </c>
    </row>
    <row r="86" spans="1:14" ht="27" customHeight="1">
      <c r="A86" s="106" t="s">
        <v>398</v>
      </c>
      <c r="B86" s="105" t="s">
        <v>355</v>
      </c>
      <c r="C86" s="105" t="s">
        <v>372</v>
      </c>
      <c r="D86" s="105" t="s">
        <v>46</v>
      </c>
      <c r="E86" s="105" t="s">
        <v>52</v>
      </c>
      <c r="F86" s="105" t="s">
        <v>181</v>
      </c>
      <c r="G86" s="105" t="s">
        <v>291</v>
      </c>
      <c r="H86" s="105">
        <v>84</v>
      </c>
      <c r="I86" s="105">
        <f t="shared" si="5"/>
        <v>232</v>
      </c>
      <c r="J86" t="str">
        <f t="shared" si="6"/>
        <v>50706-06531</v>
      </c>
      <c r="K86" t="e">
        <f>VLOOKUP(J86,[1]MCR!$B:$C,2,0)</f>
        <v>#N/A</v>
      </c>
      <c r="L86" s="110" t="s">
        <v>181</v>
      </c>
      <c r="M86" t="str">
        <f t="shared" si="7"/>
        <v>50706-06531</v>
      </c>
      <c r="N86">
        <f t="shared" si="8"/>
        <v>1</v>
      </c>
    </row>
    <row r="87" spans="1:14" ht="27" customHeight="1">
      <c r="A87" s="106" t="s">
        <v>399</v>
      </c>
      <c r="B87" s="105" t="s">
        <v>356</v>
      </c>
      <c r="C87" s="105" t="s">
        <v>373</v>
      </c>
      <c r="D87" s="105" t="s">
        <v>381</v>
      </c>
      <c r="E87" s="105" t="s">
        <v>382</v>
      </c>
      <c r="F87" s="105" t="s">
        <v>182</v>
      </c>
      <c r="G87" s="105" t="s">
        <v>292</v>
      </c>
      <c r="H87" s="105">
        <v>47</v>
      </c>
      <c r="I87" s="105">
        <f t="shared" si="5"/>
        <v>138</v>
      </c>
      <c r="J87" t="str">
        <f t="shared" si="6"/>
        <v>50707-05456</v>
      </c>
      <c r="K87" t="e">
        <f>VLOOKUP(J87,[1]MCR!$B:$C,2,0)</f>
        <v>#N/A</v>
      </c>
      <c r="L87" s="110" t="s">
        <v>182</v>
      </c>
      <c r="M87" t="str">
        <f t="shared" si="7"/>
        <v>50707-05456</v>
      </c>
      <c r="N87">
        <f t="shared" si="8"/>
        <v>1</v>
      </c>
    </row>
    <row r="88" spans="1:14" ht="27" customHeight="1">
      <c r="A88" s="106" t="s">
        <v>399</v>
      </c>
      <c r="B88" s="105" t="s">
        <v>356</v>
      </c>
      <c r="C88" s="105" t="s">
        <v>373</v>
      </c>
      <c r="D88" s="105" t="s">
        <v>381</v>
      </c>
      <c r="E88" s="105" t="s">
        <v>382</v>
      </c>
      <c r="F88" s="105" t="s">
        <v>183</v>
      </c>
      <c r="G88" s="105" t="s">
        <v>293</v>
      </c>
      <c r="H88" s="105">
        <v>63</v>
      </c>
      <c r="I88" s="105">
        <f t="shared" si="5"/>
        <v>180</v>
      </c>
      <c r="J88" t="str">
        <f t="shared" si="6"/>
        <v>50707-05456</v>
      </c>
      <c r="K88" t="e">
        <f>VLOOKUP(J88,[1]MCR!$B:$C,2,0)</f>
        <v>#N/A</v>
      </c>
      <c r="L88" s="110" t="s">
        <v>183</v>
      </c>
      <c r="M88" t="str">
        <f t="shared" si="7"/>
        <v>50707-05456</v>
      </c>
      <c r="N88">
        <f t="shared" si="8"/>
        <v>1</v>
      </c>
    </row>
    <row r="89" spans="1:14" ht="27" customHeight="1">
      <c r="A89" s="106" t="s">
        <v>399</v>
      </c>
      <c r="B89" s="105" t="s">
        <v>356</v>
      </c>
      <c r="C89" s="105" t="s">
        <v>373</v>
      </c>
      <c r="D89" s="105" t="s">
        <v>381</v>
      </c>
      <c r="E89" s="105" t="s">
        <v>382</v>
      </c>
      <c r="F89" s="105" t="s">
        <v>184</v>
      </c>
      <c r="G89" s="105" t="s">
        <v>294</v>
      </c>
      <c r="H89" s="105">
        <v>147</v>
      </c>
      <c r="I89" s="105">
        <f t="shared" si="5"/>
        <v>390</v>
      </c>
      <c r="J89" t="str">
        <f t="shared" si="6"/>
        <v>50707-05456</v>
      </c>
      <c r="K89" t="e">
        <f>VLOOKUP(J89,[1]MCR!$B:$C,2,0)</f>
        <v>#N/A</v>
      </c>
      <c r="L89" s="110" t="s">
        <v>184</v>
      </c>
      <c r="M89" t="str">
        <f t="shared" si="7"/>
        <v>50707-05456</v>
      </c>
      <c r="N89">
        <f t="shared" si="8"/>
        <v>1</v>
      </c>
    </row>
    <row r="90" spans="1:14" ht="27" customHeight="1">
      <c r="A90" s="106" t="s">
        <v>399</v>
      </c>
      <c r="B90" s="105" t="s">
        <v>356</v>
      </c>
      <c r="C90" s="105" t="s">
        <v>373</v>
      </c>
      <c r="D90" s="105" t="s">
        <v>381</v>
      </c>
      <c r="E90" s="105" t="s">
        <v>382</v>
      </c>
      <c r="F90" s="105" t="s">
        <v>185</v>
      </c>
      <c r="G90" s="105" t="s">
        <v>295</v>
      </c>
      <c r="H90" s="105">
        <v>70</v>
      </c>
      <c r="I90" s="105">
        <f t="shared" si="5"/>
        <v>196</v>
      </c>
      <c r="J90" t="str">
        <f t="shared" si="6"/>
        <v>50707-05456</v>
      </c>
      <c r="K90" t="e">
        <f>VLOOKUP(J90,[1]MCR!$B:$C,2,0)</f>
        <v>#N/A</v>
      </c>
      <c r="L90" s="110" t="s">
        <v>185</v>
      </c>
      <c r="M90" t="str">
        <f t="shared" si="7"/>
        <v>50707-05456</v>
      </c>
      <c r="N90">
        <f t="shared" si="8"/>
        <v>1</v>
      </c>
    </row>
    <row r="91" spans="1:14" ht="27" customHeight="1">
      <c r="A91" s="106" t="s">
        <v>399</v>
      </c>
      <c r="B91" s="105" t="s">
        <v>356</v>
      </c>
      <c r="C91" s="105" t="s">
        <v>373</v>
      </c>
      <c r="D91" s="105" t="s">
        <v>381</v>
      </c>
      <c r="E91" s="105" t="s">
        <v>382</v>
      </c>
      <c r="F91" s="105" t="s">
        <v>186</v>
      </c>
      <c r="G91" s="105" t="s">
        <v>296</v>
      </c>
      <c r="H91" s="105">
        <v>71</v>
      </c>
      <c r="I91" s="105">
        <f t="shared" si="5"/>
        <v>198</v>
      </c>
      <c r="J91" t="str">
        <f t="shared" si="6"/>
        <v>50707-05456</v>
      </c>
      <c r="K91" t="e">
        <f>VLOOKUP(J91,[1]MCR!$B:$C,2,0)</f>
        <v>#N/A</v>
      </c>
      <c r="L91" s="110" t="s">
        <v>186</v>
      </c>
      <c r="M91" t="str">
        <f t="shared" si="7"/>
        <v>50707-05456</v>
      </c>
      <c r="N91">
        <f t="shared" si="8"/>
        <v>1</v>
      </c>
    </row>
    <row r="92" spans="1:14" ht="27" customHeight="1">
      <c r="A92" s="106" t="s">
        <v>400</v>
      </c>
      <c r="B92" s="105" t="s">
        <v>357</v>
      </c>
      <c r="C92" s="105" t="s">
        <v>374</v>
      </c>
      <c r="D92" s="105" t="s">
        <v>40</v>
      </c>
      <c r="E92" s="105" t="s">
        <v>51</v>
      </c>
      <c r="F92" s="105" t="s">
        <v>187</v>
      </c>
      <c r="G92" s="105" t="s">
        <v>297</v>
      </c>
      <c r="H92" s="105">
        <v>40</v>
      </c>
      <c r="I92" s="105">
        <f t="shared" si="5"/>
        <v>120</v>
      </c>
      <c r="J92" t="str">
        <f t="shared" si="6"/>
        <v>50709-06113</v>
      </c>
      <c r="K92" t="e">
        <f>VLOOKUP(J92,[1]MCR!$B:$C,2,0)</f>
        <v>#N/A</v>
      </c>
      <c r="L92" s="110" t="s">
        <v>187</v>
      </c>
      <c r="M92" t="str">
        <f t="shared" si="7"/>
        <v>50709-06113</v>
      </c>
      <c r="N92">
        <f t="shared" si="8"/>
        <v>1</v>
      </c>
    </row>
    <row r="93" spans="1:14" ht="27" customHeight="1">
      <c r="A93" s="106" t="s">
        <v>400</v>
      </c>
      <c r="B93" s="105" t="s">
        <v>357</v>
      </c>
      <c r="C93" s="105" t="s">
        <v>374</v>
      </c>
      <c r="D93" s="105" t="s">
        <v>40</v>
      </c>
      <c r="E93" s="105" t="s">
        <v>51</v>
      </c>
      <c r="F93" s="105" t="s">
        <v>188</v>
      </c>
      <c r="G93" s="105" t="s">
        <v>298</v>
      </c>
      <c r="H93" s="105">
        <v>22</v>
      </c>
      <c r="I93" s="105">
        <f t="shared" si="5"/>
        <v>74</v>
      </c>
      <c r="J93" t="str">
        <f t="shared" si="6"/>
        <v>50709-06113</v>
      </c>
      <c r="K93" t="e">
        <f>VLOOKUP(J93,[1]MCR!$B:$C,2,0)</f>
        <v>#N/A</v>
      </c>
      <c r="L93" s="110" t="s">
        <v>188</v>
      </c>
      <c r="M93" t="str">
        <f t="shared" si="7"/>
        <v>50709-06113</v>
      </c>
      <c r="N93">
        <f t="shared" si="8"/>
        <v>1</v>
      </c>
    </row>
    <row r="94" spans="1:14" ht="27" customHeight="1">
      <c r="A94" s="106" t="s">
        <v>400</v>
      </c>
      <c r="B94" s="105" t="s">
        <v>357</v>
      </c>
      <c r="C94" s="105" t="s">
        <v>374</v>
      </c>
      <c r="D94" s="105" t="s">
        <v>40</v>
      </c>
      <c r="E94" s="105" t="s">
        <v>51</v>
      </c>
      <c r="F94" s="105" t="s">
        <v>189</v>
      </c>
      <c r="G94" s="105" t="s">
        <v>299</v>
      </c>
      <c r="H94" s="105">
        <v>80</v>
      </c>
      <c r="I94" s="105">
        <f t="shared" si="5"/>
        <v>222</v>
      </c>
      <c r="J94" t="str">
        <f t="shared" si="6"/>
        <v>50709-06113</v>
      </c>
      <c r="K94" t="e">
        <f>VLOOKUP(J94,[1]MCR!$B:$C,2,0)</f>
        <v>#N/A</v>
      </c>
      <c r="L94" s="110" t="s">
        <v>189</v>
      </c>
      <c r="M94" t="str">
        <f t="shared" si="7"/>
        <v>50709-06113</v>
      </c>
      <c r="N94">
        <f t="shared" si="8"/>
        <v>1</v>
      </c>
    </row>
    <row r="95" spans="1:14" ht="27" customHeight="1">
      <c r="A95" s="106" t="s">
        <v>400</v>
      </c>
      <c r="B95" s="105" t="s">
        <v>357</v>
      </c>
      <c r="C95" s="105" t="s">
        <v>374</v>
      </c>
      <c r="D95" s="105" t="s">
        <v>40</v>
      </c>
      <c r="E95" s="105" t="s">
        <v>51</v>
      </c>
      <c r="F95" s="105" t="s">
        <v>190</v>
      </c>
      <c r="G95" s="105" t="s">
        <v>300</v>
      </c>
      <c r="H95" s="105">
        <v>118</v>
      </c>
      <c r="I95" s="105">
        <f t="shared" si="5"/>
        <v>318</v>
      </c>
      <c r="J95" t="str">
        <f t="shared" si="6"/>
        <v>50709-06113</v>
      </c>
      <c r="K95" t="e">
        <f>VLOOKUP(J95,[1]MCR!$B:$C,2,0)</f>
        <v>#N/A</v>
      </c>
      <c r="L95" s="110" t="s">
        <v>190</v>
      </c>
      <c r="M95" t="str">
        <f t="shared" si="7"/>
        <v>50709-06113</v>
      </c>
      <c r="N95">
        <f t="shared" si="8"/>
        <v>1</v>
      </c>
    </row>
    <row r="96" spans="1:14" ht="27" customHeight="1">
      <c r="A96" s="106" t="s">
        <v>400</v>
      </c>
      <c r="B96" s="105" t="s">
        <v>357</v>
      </c>
      <c r="C96" s="105" t="s">
        <v>374</v>
      </c>
      <c r="D96" s="105" t="s">
        <v>40</v>
      </c>
      <c r="E96" s="105" t="s">
        <v>51</v>
      </c>
      <c r="F96" s="105" t="s">
        <v>191</v>
      </c>
      <c r="G96" s="105" t="s">
        <v>301</v>
      </c>
      <c r="H96" s="105">
        <v>40</v>
      </c>
      <c r="I96" s="105">
        <f t="shared" si="5"/>
        <v>120</v>
      </c>
      <c r="J96" t="str">
        <f t="shared" si="6"/>
        <v>50709-06113</v>
      </c>
      <c r="K96" t="e">
        <f>VLOOKUP(J96,[1]MCR!$B:$C,2,0)</f>
        <v>#N/A</v>
      </c>
      <c r="L96" s="110" t="s">
        <v>191</v>
      </c>
      <c r="M96" t="str">
        <f t="shared" si="7"/>
        <v>50709-06113</v>
      </c>
      <c r="N96">
        <f t="shared" si="8"/>
        <v>1</v>
      </c>
    </row>
    <row r="97" spans="1:14" ht="27" customHeight="1">
      <c r="A97" s="106" t="s">
        <v>401</v>
      </c>
      <c r="B97" s="105" t="s">
        <v>358</v>
      </c>
      <c r="C97" s="105" t="s">
        <v>375</v>
      </c>
      <c r="D97" s="105" t="s">
        <v>40</v>
      </c>
      <c r="E97" s="105" t="s">
        <v>51</v>
      </c>
      <c r="F97" s="105" t="s">
        <v>192</v>
      </c>
      <c r="G97" s="105" t="s">
        <v>302</v>
      </c>
      <c r="H97" s="105">
        <v>35</v>
      </c>
      <c r="I97" s="105">
        <f t="shared" si="5"/>
        <v>108</v>
      </c>
      <c r="J97" t="str">
        <f t="shared" si="6"/>
        <v>50710-06113</v>
      </c>
      <c r="K97" t="e">
        <f>VLOOKUP(J97,[1]MCR!$B:$C,2,0)</f>
        <v>#N/A</v>
      </c>
      <c r="L97" s="110" t="s">
        <v>192</v>
      </c>
      <c r="M97" t="str">
        <f t="shared" si="7"/>
        <v>50710-06113</v>
      </c>
      <c r="N97">
        <f t="shared" si="8"/>
        <v>1</v>
      </c>
    </row>
    <row r="98" spans="1:14" ht="27" customHeight="1">
      <c r="A98" s="106" t="s">
        <v>401</v>
      </c>
      <c r="B98" s="105" t="s">
        <v>358</v>
      </c>
      <c r="C98" s="105" t="s">
        <v>375</v>
      </c>
      <c r="D98" s="105" t="s">
        <v>40</v>
      </c>
      <c r="E98" s="105" t="s">
        <v>51</v>
      </c>
      <c r="F98" s="105" t="s">
        <v>193</v>
      </c>
      <c r="G98" s="105" t="s">
        <v>303</v>
      </c>
      <c r="H98" s="105">
        <v>52</v>
      </c>
      <c r="I98" s="105">
        <f t="shared" si="5"/>
        <v>150</v>
      </c>
      <c r="J98" t="str">
        <f t="shared" si="6"/>
        <v>50710-06113</v>
      </c>
      <c r="K98" t="e">
        <f>VLOOKUP(J98,[1]MCR!$B:$C,2,0)</f>
        <v>#N/A</v>
      </c>
      <c r="L98" s="110" t="s">
        <v>193</v>
      </c>
      <c r="M98" t="str">
        <f t="shared" si="7"/>
        <v>50710-06113</v>
      </c>
      <c r="N98">
        <f t="shared" si="8"/>
        <v>1</v>
      </c>
    </row>
    <row r="99" spans="1:14" ht="27" customHeight="1">
      <c r="A99" s="106" t="s">
        <v>401</v>
      </c>
      <c r="B99" s="105" t="s">
        <v>358</v>
      </c>
      <c r="C99" s="105" t="s">
        <v>375</v>
      </c>
      <c r="D99" s="105" t="s">
        <v>40</v>
      </c>
      <c r="E99" s="105" t="s">
        <v>51</v>
      </c>
      <c r="F99" s="105" t="s">
        <v>194</v>
      </c>
      <c r="G99" s="105" t="s">
        <v>304</v>
      </c>
      <c r="H99" s="105">
        <v>35</v>
      </c>
      <c r="I99" s="105">
        <f t="shared" si="5"/>
        <v>108</v>
      </c>
      <c r="J99" t="str">
        <f t="shared" si="6"/>
        <v>50710-06113</v>
      </c>
      <c r="K99" t="e">
        <f>VLOOKUP(J99,[1]MCR!$B:$C,2,0)</f>
        <v>#N/A</v>
      </c>
      <c r="L99" s="110" t="s">
        <v>194</v>
      </c>
      <c r="M99" t="str">
        <f t="shared" si="7"/>
        <v>50710-06113</v>
      </c>
      <c r="N99">
        <f t="shared" si="8"/>
        <v>1</v>
      </c>
    </row>
    <row r="100" spans="1:14" ht="27" customHeight="1">
      <c r="A100" s="106" t="s">
        <v>401</v>
      </c>
      <c r="B100" s="105" t="s">
        <v>358</v>
      </c>
      <c r="C100" s="105" t="s">
        <v>375</v>
      </c>
      <c r="D100" s="105" t="s">
        <v>40</v>
      </c>
      <c r="E100" s="105" t="s">
        <v>51</v>
      </c>
      <c r="F100" s="105" t="s">
        <v>195</v>
      </c>
      <c r="G100" s="105" t="s">
        <v>305</v>
      </c>
      <c r="H100" s="105">
        <v>23</v>
      </c>
      <c r="I100" s="105">
        <f t="shared" si="5"/>
        <v>78</v>
      </c>
      <c r="J100" t="str">
        <f t="shared" si="6"/>
        <v>50710-06113</v>
      </c>
      <c r="K100" t="e">
        <f>VLOOKUP(J100,[1]MCR!$B:$C,2,0)</f>
        <v>#N/A</v>
      </c>
      <c r="L100" s="110" t="s">
        <v>195</v>
      </c>
      <c r="M100" t="str">
        <f t="shared" si="7"/>
        <v>50710-06113</v>
      </c>
      <c r="N100">
        <f t="shared" si="8"/>
        <v>1</v>
      </c>
    </row>
    <row r="101" spans="1:14" ht="27" customHeight="1">
      <c r="A101" s="106" t="s">
        <v>401</v>
      </c>
      <c r="B101" s="105" t="s">
        <v>358</v>
      </c>
      <c r="C101" s="105" t="s">
        <v>375</v>
      </c>
      <c r="D101" s="105" t="s">
        <v>40</v>
      </c>
      <c r="E101" s="105" t="s">
        <v>51</v>
      </c>
      <c r="F101" s="105" t="s">
        <v>196</v>
      </c>
      <c r="G101" s="105" t="s">
        <v>306</v>
      </c>
      <c r="H101" s="105">
        <v>155</v>
      </c>
      <c r="I101" s="105">
        <f t="shared" si="5"/>
        <v>410</v>
      </c>
      <c r="J101" t="str">
        <f t="shared" si="6"/>
        <v>50710-06113</v>
      </c>
      <c r="K101" t="e">
        <f>VLOOKUP(J101,[1]MCR!$B:$C,2,0)</f>
        <v>#N/A</v>
      </c>
      <c r="L101" s="110" t="s">
        <v>196</v>
      </c>
      <c r="M101" t="str">
        <f t="shared" si="7"/>
        <v>50710-06113</v>
      </c>
      <c r="N101">
        <f t="shared" si="8"/>
        <v>1</v>
      </c>
    </row>
    <row r="102" spans="1:14" ht="27" customHeight="1">
      <c r="A102" s="106" t="s">
        <v>402</v>
      </c>
      <c r="B102" s="105" t="s">
        <v>359</v>
      </c>
      <c r="C102" s="105" t="s">
        <v>376</v>
      </c>
      <c r="D102" s="105" t="s">
        <v>40</v>
      </c>
      <c r="E102" s="105" t="s">
        <v>51</v>
      </c>
      <c r="F102" s="105" t="s">
        <v>197</v>
      </c>
      <c r="G102" s="105" t="s">
        <v>307</v>
      </c>
      <c r="H102" s="105">
        <v>80</v>
      </c>
      <c r="I102" s="105">
        <f t="shared" si="5"/>
        <v>222</v>
      </c>
      <c r="J102" t="str">
        <f t="shared" si="6"/>
        <v>50711-06113</v>
      </c>
      <c r="K102" t="e">
        <f>VLOOKUP(J102,[1]MCR!$B:$C,2,0)</f>
        <v>#N/A</v>
      </c>
      <c r="L102" s="110" t="s">
        <v>197</v>
      </c>
      <c r="M102" t="str">
        <f t="shared" si="7"/>
        <v>50711-06113</v>
      </c>
      <c r="N102">
        <f t="shared" si="8"/>
        <v>1</v>
      </c>
    </row>
    <row r="103" spans="1:14" ht="27" customHeight="1">
      <c r="A103" s="106" t="s">
        <v>402</v>
      </c>
      <c r="B103" s="105" t="s">
        <v>359</v>
      </c>
      <c r="C103" s="105" t="s">
        <v>376</v>
      </c>
      <c r="D103" s="105" t="s">
        <v>40</v>
      </c>
      <c r="E103" s="105" t="s">
        <v>51</v>
      </c>
      <c r="F103" s="105" t="s">
        <v>198</v>
      </c>
      <c r="G103" s="105" t="s">
        <v>308</v>
      </c>
      <c r="H103" s="105">
        <v>22</v>
      </c>
      <c r="I103" s="105">
        <f t="shared" si="5"/>
        <v>74</v>
      </c>
      <c r="J103" t="str">
        <f t="shared" si="6"/>
        <v>50711-06113</v>
      </c>
      <c r="K103" t="e">
        <f>VLOOKUP(J103,[1]MCR!$B:$C,2,0)</f>
        <v>#N/A</v>
      </c>
      <c r="L103" s="110" t="s">
        <v>198</v>
      </c>
      <c r="M103" t="str">
        <f t="shared" si="7"/>
        <v>50711-06113</v>
      </c>
      <c r="N103">
        <f t="shared" si="8"/>
        <v>1</v>
      </c>
    </row>
    <row r="104" spans="1:14" ht="27" customHeight="1">
      <c r="A104" s="106" t="s">
        <v>402</v>
      </c>
      <c r="B104" s="105" t="s">
        <v>359</v>
      </c>
      <c r="C104" s="105" t="s">
        <v>376</v>
      </c>
      <c r="D104" s="105" t="s">
        <v>40</v>
      </c>
      <c r="E104" s="105" t="s">
        <v>51</v>
      </c>
      <c r="F104" s="105" t="s">
        <v>199</v>
      </c>
      <c r="G104" s="105" t="s">
        <v>309</v>
      </c>
      <c r="H104" s="105">
        <v>35</v>
      </c>
      <c r="I104" s="105">
        <f t="shared" si="5"/>
        <v>108</v>
      </c>
      <c r="J104" t="str">
        <f t="shared" si="6"/>
        <v>50711-06113</v>
      </c>
      <c r="K104" t="e">
        <f>VLOOKUP(J104,[1]MCR!$B:$C,2,0)</f>
        <v>#N/A</v>
      </c>
      <c r="L104" s="110" t="s">
        <v>199</v>
      </c>
      <c r="M104" t="str">
        <f t="shared" si="7"/>
        <v>50711-06113</v>
      </c>
      <c r="N104">
        <f t="shared" si="8"/>
        <v>1</v>
      </c>
    </row>
    <row r="105" spans="1:14" ht="27" customHeight="1">
      <c r="A105" s="106" t="s">
        <v>402</v>
      </c>
      <c r="B105" s="105" t="s">
        <v>359</v>
      </c>
      <c r="C105" s="105" t="s">
        <v>376</v>
      </c>
      <c r="D105" s="105" t="s">
        <v>40</v>
      </c>
      <c r="E105" s="105" t="s">
        <v>51</v>
      </c>
      <c r="F105" s="105" t="s">
        <v>200</v>
      </c>
      <c r="G105" s="105" t="s">
        <v>310</v>
      </c>
      <c r="H105" s="105">
        <v>85</v>
      </c>
      <c r="I105" s="105">
        <f t="shared" si="5"/>
        <v>234</v>
      </c>
      <c r="J105" t="str">
        <f t="shared" si="6"/>
        <v>50711-06113</v>
      </c>
      <c r="K105" t="e">
        <f>VLOOKUP(J105,[1]MCR!$B:$C,2,0)</f>
        <v>#N/A</v>
      </c>
      <c r="L105" s="110" t="s">
        <v>200</v>
      </c>
      <c r="M105" t="str">
        <f t="shared" si="7"/>
        <v>50711-06113</v>
      </c>
      <c r="N105">
        <f t="shared" si="8"/>
        <v>1</v>
      </c>
    </row>
    <row r="106" spans="1:14" ht="27" customHeight="1">
      <c r="A106" s="106" t="s">
        <v>402</v>
      </c>
      <c r="B106" s="105" t="s">
        <v>359</v>
      </c>
      <c r="C106" s="105" t="s">
        <v>376</v>
      </c>
      <c r="D106" s="105" t="s">
        <v>40</v>
      </c>
      <c r="E106" s="105" t="s">
        <v>51</v>
      </c>
      <c r="F106" s="105" t="s">
        <v>201</v>
      </c>
      <c r="G106" s="105" t="s">
        <v>311</v>
      </c>
      <c r="H106" s="105">
        <v>78</v>
      </c>
      <c r="I106" s="105">
        <f t="shared" si="5"/>
        <v>218</v>
      </c>
      <c r="J106" t="str">
        <f t="shared" si="6"/>
        <v>50711-06113</v>
      </c>
      <c r="K106" t="e">
        <f>VLOOKUP(J106,[1]MCR!$B:$C,2,0)</f>
        <v>#N/A</v>
      </c>
      <c r="L106" s="110" t="s">
        <v>201</v>
      </c>
      <c r="M106" t="str">
        <f t="shared" si="7"/>
        <v>50711-06113</v>
      </c>
      <c r="N106">
        <f t="shared" si="8"/>
        <v>1</v>
      </c>
    </row>
    <row r="107" spans="1:14" ht="27" customHeight="1">
      <c r="A107" s="106" t="s">
        <v>403</v>
      </c>
      <c r="B107" s="105" t="s">
        <v>360</v>
      </c>
      <c r="C107" s="105" t="s">
        <v>377</v>
      </c>
      <c r="D107" s="105" t="s">
        <v>77</v>
      </c>
      <c r="E107" s="105" t="s">
        <v>78</v>
      </c>
      <c r="F107" s="105" t="s">
        <v>202</v>
      </c>
      <c r="G107" s="105" t="s">
        <v>312</v>
      </c>
      <c r="H107" s="105">
        <v>85</v>
      </c>
      <c r="I107" s="105">
        <f t="shared" si="5"/>
        <v>234</v>
      </c>
      <c r="J107" t="str">
        <f t="shared" si="6"/>
        <v>50713-04394</v>
      </c>
      <c r="K107" t="e">
        <f>VLOOKUP(J107,[1]MCR!$B:$C,2,0)</f>
        <v>#N/A</v>
      </c>
      <c r="L107" s="110" t="s">
        <v>202</v>
      </c>
      <c r="M107" t="str">
        <f t="shared" si="7"/>
        <v>50713-04394</v>
      </c>
      <c r="N107">
        <f t="shared" si="8"/>
        <v>1</v>
      </c>
    </row>
    <row r="108" spans="1:14" ht="27" customHeight="1">
      <c r="A108" s="106" t="s">
        <v>403</v>
      </c>
      <c r="B108" s="105" t="s">
        <v>360</v>
      </c>
      <c r="C108" s="105" t="s">
        <v>377</v>
      </c>
      <c r="D108" s="105" t="s">
        <v>77</v>
      </c>
      <c r="E108" s="105" t="s">
        <v>78</v>
      </c>
      <c r="F108" s="105" t="s">
        <v>203</v>
      </c>
      <c r="G108" s="105" t="s">
        <v>313</v>
      </c>
      <c r="H108" s="105">
        <v>30</v>
      </c>
      <c r="I108" s="105">
        <f t="shared" si="5"/>
        <v>96</v>
      </c>
      <c r="J108" t="str">
        <f t="shared" si="6"/>
        <v>50713-04394</v>
      </c>
      <c r="K108" t="e">
        <f>VLOOKUP(J108,[1]MCR!$B:$C,2,0)</f>
        <v>#N/A</v>
      </c>
      <c r="L108" s="110" t="s">
        <v>203</v>
      </c>
      <c r="M108" t="str">
        <f t="shared" si="7"/>
        <v>50713-04394</v>
      </c>
      <c r="N108">
        <f t="shared" si="8"/>
        <v>1</v>
      </c>
    </row>
    <row r="109" spans="1:14" ht="27" customHeight="1">
      <c r="A109" s="106" t="s">
        <v>403</v>
      </c>
      <c r="B109" s="105" t="s">
        <v>360</v>
      </c>
      <c r="C109" s="105" t="s">
        <v>377</v>
      </c>
      <c r="D109" s="105" t="s">
        <v>77</v>
      </c>
      <c r="E109" s="105" t="s">
        <v>78</v>
      </c>
      <c r="F109" s="105" t="s">
        <v>204</v>
      </c>
      <c r="G109" s="105" t="s">
        <v>314</v>
      </c>
      <c r="H109" s="105">
        <v>45</v>
      </c>
      <c r="I109" s="105">
        <f t="shared" si="5"/>
        <v>134</v>
      </c>
      <c r="J109" t="str">
        <f t="shared" si="6"/>
        <v>50713-04394</v>
      </c>
      <c r="K109" t="e">
        <f>VLOOKUP(J109,[1]MCR!$B:$C,2,0)</f>
        <v>#N/A</v>
      </c>
      <c r="L109" s="110" t="s">
        <v>204</v>
      </c>
      <c r="M109" t="str">
        <f t="shared" si="7"/>
        <v>50713-04394</v>
      </c>
      <c r="N109">
        <f t="shared" si="8"/>
        <v>1</v>
      </c>
    </row>
    <row r="110" spans="1:14" ht="27" customHeight="1">
      <c r="A110" s="106" t="s">
        <v>403</v>
      </c>
      <c r="B110" s="105" t="s">
        <v>360</v>
      </c>
      <c r="C110" s="105" t="s">
        <v>377</v>
      </c>
      <c r="D110" s="105" t="s">
        <v>77</v>
      </c>
      <c r="E110" s="105" t="s">
        <v>78</v>
      </c>
      <c r="F110" s="105" t="s">
        <v>205</v>
      </c>
      <c r="G110" s="105" t="s">
        <v>315</v>
      </c>
      <c r="H110" s="105">
        <v>105</v>
      </c>
      <c r="I110" s="105">
        <f t="shared" si="5"/>
        <v>284</v>
      </c>
      <c r="J110" t="str">
        <f t="shared" si="6"/>
        <v>50713-04394</v>
      </c>
      <c r="K110" t="e">
        <f>VLOOKUP(J110,[1]MCR!$B:$C,2,0)</f>
        <v>#N/A</v>
      </c>
      <c r="L110" s="110" t="s">
        <v>205</v>
      </c>
      <c r="M110" t="str">
        <f t="shared" si="7"/>
        <v>50713-04394</v>
      </c>
      <c r="N110">
        <f t="shared" si="8"/>
        <v>1</v>
      </c>
    </row>
    <row r="111" spans="1:14" ht="27" customHeight="1">
      <c r="A111" s="106" t="s">
        <v>403</v>
      </c>
      <c r="B111" s="105" t="s">
        <v>360</v>
      </c>
      <c r="C111" s="105" t="s">
        <v>377</v>
      </c>
      <c r="D111" s="105" t="s">
        <v>77</v>
      </c>
      <c r="E111" s="105" t="s">
        <v>78</v>
      </c>
      <c r="F111" s="105" t="s">
        <v>206</v>
      </c>
      <c r="G111" s="105" t="s">
        <v>316</v>
      </c>
      <c r="H111" s="105">
        <v>35</v>
      </c>
      <c r="I111" s="105">
        <f t="shared" si="5"/>
        <v>108</v>
      </c>
      <c r="J111" t="str">
        <f t="shared" si="6"/>
        <v>50713-04394</v>
      </c>
      <c r="K111" t="e">
        <f>VLOOKUP(J111,[1]MCR!$B:$C,2,0)</f>
        <v>#N/A</v>
      </c>
      <c r="L111" s="110" t="s">
        <v>206</v>
      </c>
      <c r="M111" t="str">
        <f t="shared" si="7"/>
        <v>50713-04394</v>
      </c>
      <c r="N111">
        <f t="shared" si="8"/>
        <v>1</v>
      </c>
    </row>
    <row r="112" spans="1:14" ht="27" customHeight="1">
      <c r="A112" s="106" t="s">
        <v>404</v>
      </c>
      <c r="B112" s="105" t="s">
        <v>361</v>
      </c>
      <c r="C112" s="105" t="s">
        <v>378</v>
      </c>
      <c r="D112" s="105" t="s">
        <v>77</v>
      </c>
      <c r="E112" s="105" t="s">
        <v>78</v>
      </c>
      <c r="F112" s="105" t="s">
        <v>207</v>
      </c>
      <c r="G112" s="105" t="s">
        <v>317</v>
      </c>
      <c r="H112" s="105">
        <v>70</v>
      </c>
      <c r="I112" s="105">
        <f t="shared" si="5"/>
        <v>196</v>
      </c>
      <c r="J112" t="str">
        <f t="shared" si="6"/>
        <v>50714-04394</v>
      </c>
      <c r="K112" t="e">
        <f>VLOOKUP(J112,[1]MCR!$B:$C,2,0)</f>
        <v>#N/A</v>
      </c>
      <c r="L112" s="110" t="s">
        <v>207</v>
      </c>
      <c r="M112" t="str">
        <f t="shared" si="7"/>
        <v>50714-04394</v>
      </c>
      <c r="N112">
        <f t="shared" si="8"/>
        <v>1</v>
      </c>
    </row>
    <row r="113" spans="1:14" ht="27" customHeight="1">
      <c r="A113" s="106" t="s">
        <v>404</v>
      </c>
      <c r="B113" s="105" t="s">
        <v>361</v>
      </c>
      <c r="C113" s="105" t="s">
        <v>378</v>
      </c>
      <c r="D113" s="105" t="s">
        <v>77</v>
      </c>
      <c r="E113" s="105" t="s">
        <v>78</v>
      </c>
      <c r="F113" s="105" t="s">
        <v>208</v>
      </c>
      <c r="G113" s="105" t="s">
        <v>318</v>
      </c>
      <c r="H113" s="105">
        <v>34</v>
      </c>
      <c r="I113" s="105">
        <f t="shared" si="5"/>
        <v>106</v>
      </c>
      <c r="J113" t="str">
        <f t="shared" si="6"/>
        <v>50714-04394</v>
      </c>
      <c r="K113" t="e">
        <f>VLOOKUP(J113,[1]MCR!$B:$C,2,0)</f>
        <v>#N/A</v>
      </c>
      <c r="L113" s="110" t="s">
        <v>208</v>
      </c>
      <c r="M113" t="str">
        <f t="shared" si="7"/>
        <v>50714-04394</v>
      </c>
      <c r="N113">
        <f t="shared" si="8"/>
        <v>1</v>
      </c>
    </row>
    <row r="114" spans="1:14" ht="27" customHeight="1">
      <c r="A114" s="106" t="s">
        <v>404</v>
      </c>
      <c r="B114" s="105" t="s">
        <v>361</v>
      </c>
      <c r="C114" s="105" t="s">
        <v>378</v>
      </c>
      <c r="D114" s="105" t="s">
        <v>77</v>
      </c>
      <c r="E114" s="105" t="s">
        <v>78</v>
      </c>
      <c r="F114" s="105" t="s">
        <v>209</v>
      </c>
      <c r="G114" s="105" t="s">
        <v>319</v>
      </c>
      <c r="H114" s="105">
        <v>16</v>
      </c>
      <c r="I114" s="105">
        <f t="shared" si="5"/>
        <v>60</v>
      </c>
      <c r="J114" t="str">
        <f t="shared" si="6"/>
        <v>50714-04394</v>
      </c>
      <c r="K114" t="e">
        <f>VLOOKUP(J114,[1]MCR!$B:$C,2,0)</f>
        <v>#N/A</v>
      </c>
      <c r="L114" s="110" t="s">
        <v>209</v>
      </c>
      <c r="M114" t="str">
        <f t="shared" si="7"/>
        <v>50714-04394</v>
      </c>
      <c r="N114">
        <f t="shared" si="8"/>
        <v>1</v>
      </c>
    </row>
    <row r="115" spans="1:14" ht="27" customHeight="1">
      <c r="A115" s="106" t="s">
        <v>404</v>
      </c>
      <c r="B115" s="105" t="s">
        <v>361</v>
      </c>
      <c r="C115" s="105" t="s">
        <v>378</v>
      </c>
      <c r="D115" s="105" t="s">
        <v>77</v>
      </c>
      <c r="E115" s="105" t="s">
        <v>78</v>
      </c>
      <c r="F115" s="105" t="s">
        <v>210</v>
      </c>
      <c r="G115" s="105" t="s">
        <v>320</v>
      </c>
      <c r="H115" s="105">
        <v>117</v>
      </c>
      <c r="I115" s="105">
        <f t="shared" si="5"/>
        <v>314</v>
      </c>
      <c r="J115" t="str">
        <f t="shared" si="6"/>
        <v>50714-04394</v>
      </c>
      <c r="K115" t="e">
        <f>VLOOKUP(J115,[1]MCR!$B:$C,2,0)</f>
        <v>#N/A</v>
      </c>
      <c r="L115" s="110" t="s">
        <v>210</v>
      </c>
      <c r="M115" t="str">
        <f t="shared" si="7"/>
        <v>50714-04394</v>
      </c>
      <c r="N115">
        <f t="shared" si="8"/>
        <v>1</v>
      </c>
    </row>
    <row r="116" spans="1:14" ht="27" customHeight="1">
      <c r="A116" s="106" t="s">
        <v>404</v>
      </c>
      <c r="B116" s="105" t="s">
        <v>361</v>
      </c>
      <c r="C116" s="105" t="s">
        <v>378</v>
      </c>
      <c r="D116" s="105" t="s">
        <v>77</v>
      </c>
      <c r="E116" s="105" t="s">
        <v>78</v>
      </c>
      <c r="F116" s="105" t="s">
        <v>211</v>
      </c>
      <c r="G116" s="105" t="s">
        <v>321</v>
      </c>
      <c r="H116" s="105">
        <v>63</v>
      </c>
      <c r="I116" s="105">
        <f t="shared" si="5"/>
        <v>180</v>
      </c>
      <c r="J116" t="str">
        <f t="shared" si="6"/>
        <v>50714-04394</v>
      </c>
      <c r="K116" t="e">
        <f>VLOOKUP(J116,[1]MCR!$B:$C,2,0)</f>
        <v>#N/A</v>
      </c>
      <c r="L116" s="110" t="s">
        <v>211</v>
      </c>
      <c r="M116" t="str">
        <f t="shared" si="7"/>
        <v>50714-04394</v>
      </c>
      <c r="N116">
        <f t="shared" si="8"/>
        <v>1</v>
      </c>
    </row>
    <row r="117" spans="1:14" ht="27" customHeight="1">
      <c r="A117" s="106" t="s">
        <v>405</v>
      </c>
      <c r="B117" s="105" t="s">
        <v>362</v>
      </c>
      <c r="C117" s="105" t="s">
        <v>379</v>
      </c>
      <c r="D117" s="105" t="s">
        <v>44</v>
      </c>
      <c r="E117" s="105" t="s">
        <v>50</v>
      </c>
      <c r="F117" s="105" t="s">
        <v>212</v>
      </c>
      <c r="G117" s="105" t="s">
        <v>322</v>
      </c>
      <c r="H117" s="105">
        <v>21</v>
      </c>
      <c r="I117" s="105">
        <f t="shared" si="5"/>
        <v>72</v>
      </c>
      <c r="J117" t="str">
        <f t="shared" si="6"/>
        <v>50783-00001</v>
      </c>
      <c r="K117" t="e">
        <f>VLOOKUP(J117,[1]MCR!$B:$C,2,0)</f>
        <v>#N/A</v>
      </c>
      <c r="L117" s="110" t="s">
        <v>212</v>
      </c>
      <c r="M117" t="str">
        <f t="shared" si="7"/>
        <v>50783-00001</v>
      </c>
      <c r="N117">
        <f t="shared" si="8"/>
        <v>1</v>
      </c>
    </row>
    <row r="118" spans="1:14" ht="27" customHeight="1">
      <c r="A118" s="106" t="s">
        <v>405</v>
      </c>
      <c r="B118" s="105" t="s">
        <v>362</v>
      </c>
      <c r="C118" s="105" t="s">
        <v>379</v>
      </c>
      <c r="D118" s="105" t="s">
        <v>44</v>
      </c>
      <c r="E118" s="105" t="s">
        <v>50</v>
      </c>
      <c r="F118" s="105" t="s">
        <v>213</v>
      </c>
      <c r="G118" s="105" t="s">
        <v>323</v>
      </c>
      <c r="H118" s="105">
        <v>46</v>
      </c>
      <c r="I118" s="105">
        <f t="shared" si="5"/>
        <v>136</v>
      </c>
      <c r="J118" t="str">
        <f t="shared" si="6"/>
        <v>50783-00001</v>
      </c>
      <c r="K118" t="e">
        <f>VLOOKUP(J118,[1]MCR!$B:$C,2,0)</f>
        <v>#N/A</v>
      </c>
      <c r="L118" s="110" t="s">
        <v>213</v>
      </c>
      <c r="M118" t="str">
        <f t="shared" si="7"/>
        <v>50783-00001</v>
      </c>
      <c r="N118">
        <f t="shared" si="8"/>
        <v>1</v>
      </c>
    </row>
    <row r="119" spans="1:14" ht="27" customHeight="1">
      <c r="A119" s="106" t="s">
        <v>405</v>
      </c>
      <c r="B119" s="105" t="s">
        <v>362</v>
      </c>
      <c r="C119" s="105" t="s">
        <v>379</v>
      </c>
      <c r="D119" s="105" t="s">
        <v>44</v>
      </c>
      <c r="E119" s="105" t="s">
        <v>50</v>
      </c>
      <c r="F119" s="105" t="s">
        <v>214</v>
      </c>
      <c r="G119" s="105" t="s">
        <v>324</v>
      </c>
      <c r="H119" s="105">
        <v>88</v>
      </c>
      <c r="I119" s="105">
        <f t="shared" si="5"/>
        <v>242</v>
      </c>
      <c r="J119" t="str">
        <f t="shared" si="6"/>
        <v>50783-00001</v>
      </c>
      <c r="K119" t="e">
        <f>VLOOKUP(J119,[1]MCR!$B:$C,2,0)</f>
        <v>#N/A</v>
      </c>
      <c r="L119" s="110" t="s">
        <v>214</v>
      </c>
      <c r="M119" t="str">
        <f t="shared" si="7"/>
        <v>50783-00001</v>
      </c>
      <c r="N119">
        <f t="shared" si="8"/>
        <v>1</v>
      </c>
    </row>
    <row r="120" spans="1:14" ht="27" customHeight="1">
      <c r="A120" s="106" t="s">
        <v>405</v>
      </c>
      <c r="B120" s="105" t="s">
        <v>362</v>
      </c>
      <c r="C120" s="105" t="s">
        <v>379</v>
      </c>
      <c r="D120" s="105" t="s">
        <v>44</v>
      </c>
      <c r="E120" s="105" t="s">
        <v>50</v>
      </c>
      <c r="F120" s="105" t="s">
        <v>215</v>
      </c>
      <c r="G120" s="105" t="s">
        <v>325</v>
      </c>
      <c r="H120" s="105">
        <v>89</v>
      </c>
      <c r="I120" s="105">
        <f t="shared" si="5"/>
        <v>244</v>
      </c>
      <c r="J120" t="str">
        <f t="shared" si="6"/>
        <v>50783-00001</v>
      </c>
      <c r="K120" t="e">
        <f>VLOOKUP(J120,[1]MCR!$B:$C,2,0)</f>
        <v>#N/A</v>
      </c>
      <c r="L120" s="110" t="s">
        <v>215</v>
      </c>
      <c r="M120" t="str">
        <f t="shared" si="7"/>
        <v>50783-00001</v>
      </c>
      <c r="N120">
        <f t="shared" si="8"/>
        <v>1</v>
      </c>
    </row>
    <row r="121" spans="1:14" ht="27" customHeight="1">
      <c r="A121" s="106" t="s">
        <v>405</v>
      </c>
      <c r="B121" s="105" t="s">
        <v>362</v>
      </c>
      <c r="C121" s="105" t="s">
        <v>379</v>
      </c>
      <c r="D121" s="105" t="s">
        <v>44</v>
      </c>
      <c r="E121" s="105" t="s">
        <v>50</v>
      </c>
      <c r="F121" s="105" t="s">
        <v>216</v>
      </c>
      <c r="G121" s="105" t="s">
        <v>326</v>
      </c>
      <c r="H121" s="105">
        <v>56</v>
      </c>
      <c r="I121" s="105">
        <f t="shared" si="5"/>
        <v>160</v>
      </c>
      <c r="J121" t="str">
        <f t="shared" si="6"/>
        <v>50783-00001</v>
      </c>
      <c r="K121" t="e">
        <f>VLOOKUP(J121,[1]MCR!$B:$C,2,0)</f>
        <v>#N/A</v>
      </c>
      <c r="L121" s="110" t="s">
        <v>216</v>
      </c>
      <c r="M121" t="str">
        <f t="shared" si="7"/>
        <v>50783-00001</v>
      </c>
      <c r="N121">
        <f t="shared" si="8"/>
        <v>1</v>
      </c>
    </row>
    <row r="122" spans="1:14" ht="27" customHeight="1">
      <c r="A122" s="106" t="s">
        <v>405</v>
      </c>
      <c r="B122" s="105" t="s">
        <v>362</v>
      </c>
      <c r="C122" s="105" t="s">
        <v>379</v>
      </c>
      <c r="D122" s="105" t="s">
        <v>77</v>
      </c>
      <c r="E122" s="105" t="s">
        <v>78</v>
      </c>
      <c r="F122" s="105" t="s">
        <v>217</v>
      </c>
      <c r="G122" s="105" t="s">
        <v>327</v>
      </c>
      <c r="H122" s="105">
        <v>12</v>
      </c>
      <c r="I122" s="105">
        <f t="shared" si="5"/>
        <v>50</v>
      </c>
      <c r="J122" t="str">
        <f t="shared" si="6"/>
        <v>50783-04394</v>
      </c>
      <c r="K122" t="e">
        <f>VLOOKUP(J122,[1]MCR!$B:$C,2,0)</f>
        <v>#N/A</v>
      </c>
      <c r="L122" s="110" t="s">
        <v>217</v>
      </c>
      <c r="M122" t="str">
        <f t="shared" si="7"/>
        <v>50783-04394</v>
      </c>
      <c r="N122">
        <f t="shared" si="8"/>
        <v>1</v>
      </c>
    </row>
    <row r="123" spans="1:14" ht="27" customHeight="1">
      <c r="A123" s="106" t="s">
        <v>405</v>
      </c>
      <c r="B123" s="105" t="s">
        <v>362</v>
      </c>
      <c r="C123" s="105" t="s">
        <v>379</v>
      </c>
      <c r="D123" s="105" t="s">
        <v>77</v>
      </c>
      <c r="E123" s="105" t="s">
        <v>78</v>
      </c>
      <c r="F123" s="105" t="s">
        <v>218</v>
      </c>
      <c r="G123" s="105" t="s">
        <v>328</v>
      </c>
      <c r="H123" s="105">
        <v>23</v>
      </c>
      <c r="I123" s="105">
        <f t="shared" si="5"/>
        <v>78</v>
      </c>
      <c r="J123" t="str">
        <f t="shared" si="6"/>
        <v>50783-04394</v>
      </c>
      <c r="K123" t="e">
        <f>VLOOKUP(J123,[1]MCR!$B:$C,2,0)</f>
        <v>#N/A</v>
      </c>
      <c r="L123" s="110" t="s">
        <v>218</v>
      </c>
      <c r="M123" t="str">
        <f t="shared" si="7"/>
        <v>50783-04394</v>
      </c>
      <c r="N123">
        <f t="shared" si="8"/>
        <v>1</v>
      </c>
    </row>
    <row r="124" spans="1:14" ht="27" customHeight="1">
      <c r="A124" s="106" t="s">
        <v>405</v>
      </c>
      <c r="B124" s="105" t="s">
        <v>362</v>
      </c>
      <c r="C124" s="105" t="s">
        <v>379</v>
      </c>
      <c r="D124" s="105" t="s">
        <v>77</v>
      </c>
      <c r="E124" s="105" t="s">
        <v>78</v>
      </c>
      <c r="F124" s="105" t="s">
        <v>219</v>
      </c>
      <c r="G124" s="105" t="s">
        <v>329</v>
      </c>
      <c r="H124" s="105">
        <v>44</v>
      </c>
      <c r="I124" s="105">
        <f t="shared" si="5"/>
        <v>132</v>
      </c>
      <c r="J124" t="str">
        <f t="shared" si="6"/>
        <v>50783-04394</v>
      </c>
      <c r="K124" t="e">
        <f>VLOOKUP(J124,[1]MCR!$B:$C,2,0)</f>
        <v>#N/A</v>
      </c>
      <c r="L124" s="110" t="s">
        <v>219</v>
      </c>
      <c r="M124" t="str">
        <f t="shared" si="7"/>
        <v>50783-04394</v>
      </c>
      <c r="N124">
        <f t="shared" si="8"/>
        <v>1</v>
      </c>
    </row>
    <row r="125" spans="1:14" ht="27" customHeight="1">
      <c r="A125" s="106" t="s">
        <v>405</v>
      </c>
      <c r="B125" s="105" t="s">
        <v>362</v>
      </c>
      <c r="C125" s="105" t="s">
        <v>379</v>
      </c>
      <c r="D125" s="105" t="s">
        <v>77</v>
      </c>
      <c r="E125" s="105" t="s">
        <v>78</v>
      </c>
      <c r="F125" s="105" t="s">
        <v>220</v>
      </c>
      <c r="G125" s="105" t="s">
        <v>330</v>
      </c>
      <c r="H125" s="105">
        <v>45</v>
      </c>
      <c r="I125" s="105">
        <f t="shared" si="5"/>
        <v>134</v>
      </c>
      <c r="J125" t="str">
        <f t="shared" si="6"/>
        <v>50783-04394</v>
      </c>
      <c r="K125" t="e">
        <f>VLOOKUP(J125,[1]MCR!$B:$C,2,0)</f>
        <v>#N/A</v>
      </c>
      <c r="L125" s="110" t="s">
        <v>220</v>
      </c>
      <c r="M125" t="str">
        <f t="shared" si="7"/>
        <v>50783-04394</v>
      </c>
      <c r="N125">
        <f t="shared" si="8"/>
        <v>1</v>
      </c>
    </row>
    <row r="126" spans="1:14" ht="27" customHeight="1">
      <c r="A126" s="106" t="s">
        <v>405</v>
      </c>
      <c r="B126" s="105" t="s">
        <v>362</v>
      </c>
      <c r="C126" s="105" t="s">
        <v>379</v>
      </c>
      <c r="D126" s="105" t="s">
        <v>77</v>
      </c>
      <c r="E126" s="105" t="s">
        <v>78</v>
      </c>
      <c r="F126" s="105" t="s">
        <v>221</v>
      </c>
      <c r="G126" s="105" t="s">
        <v>331</v>
      </c>
      <c r="H126" s="105">
        <v>28</v>
      </c>
      <c r="I126" s="105">
        <f t="shared" si="5"/>
        <v>92</v>
      </c>
      <c r="J126" t="str">
        <f t="shared" si="6"/>
        <v>50783-04394</v>
      </c>
      <c r="K126" t="e">
        <f>VLOOKUP(J126,[1]MCR!$B:$C,2,0)</f>
        <v>#N/A</v>
      </c>
      <c r="L126" s="110" t="s">
        <v>221</v>
      </c>
      <c r="M126" t="str">
        <f t="shared" si="7"/>
        <v>50783-04394</v>
      </c>
      <c r="N126">
        <f t="shared" si="8"/>
        <v>1</v>
      </c>
    </row>
    <row r="127" spans="1:14" ht="27" customHeight="1">
      <c r="A127" s="106" t="s">
        <v>405</v>
      </c>
      <c r="B127" s="105" t="s">
        <v>362</v>
      </c>
      <c r="C127" s="105" t="s">
        <v>379</v>
      </c>
      <c r="D127" s="105" t="s">
        <v>46</v>
      </c>
      <c r="E127" s="105" t="s">
        <v>52</v>
      </c>
      <c r="F127" s="105" t="s">
        <v>222</v>
      </c>
      <c r="G127" s="105" t="s">
        <v>332</v>
      </c>
      <c r="H127" s="105">
        <v>16</v>
      </c>
      <c r="I127" s="105">
        <f t="shared" si="5"/>
        <v>60</v>
      </c>
      <c r="J127" t="str">
        <f t="shared" si="6"/>
        <v>50783-06531</v>
      </c>
      <c r="K127" t="e">
        <f>VLOOKUP(J127,[1]MCR!$B:$C,2,0)</f>
        <v>#N/A</v>
      </c>
      <c r="L127" s="110" t="s">
        <v>222</v>
      </c>
      <c r="M127" t="str">
        <f t="shared" si="7"/>
        <v>50783-06531</v>
      </c>
      <c r="N127">
        <f t="shared" si="8"/>
        <v>1</v>
      </c>
    </row>
    <row r="128" spans="1:14" ht="27" customHeight="1">
      <c r="A128" s="106" t="s">
        <v>405</v>
      </c>
      <c r="B128" s="105" t="s">
        <v>362</v>
      </c>
      <c r="C128" s="105" t="s">
        <v>379</v>
      </c>
      <c r="D128" s="105" t="s">
        <v>46</v>
      </c>
      <c r="E128" s="105" t="s">
        <v>52</v>
      </c>
      <c r="F128" s="105" t="s">
        <v>223</v>
      </c>
      <c r="G128" s="105" t="s">
        <v>333</v>
      </c>
      <c r="H128" s="105">
        <v>35</v>
      </c>
      <c r="I128" s="105">
        <f t="shared" si="5"/>
        <v>108</v>
      </c>
      <c r="J128" t="str">
        <f t="shared" si="6"/>
        <v>50783-06531</v>
      </c>
      <c r="K128" t="e">
        <f>VLOOKUP(J128,[1]MCR!$B:$C,2,0)</f>
        <v>#N/A</v>
      </c>
      <c r="L128" s="110" t="s">
        <v>223</v>
      </c>
      <c r="M128" t="str">
        <f t="shared" si="7"/>
        <v>50783-06531</v>
      </c>
      <c r="N128">
        <f t="shared" si="8"/>
        <v>1</v>
      </c>
    </row>
    <row r="129" spans="1:14" ht="27" customHeight="1">
      <c r="A129" s="106" t="s">
        <v>405</v>
      </c>
      <c r="B129" s="105" t="s">
        <v>362</v>
      </c>
      <c r="C129" s="105" t="s">
        <v>379</v>
      </c>
      <c r="D129" s="105" t="s">
        <v>46</v>
      </c>
      <c r="E129" s="105" t="s">
        <v>52</v>
      </c>
      <c r="F129" s="105" t="s">
        <v>224</v>
      </c>
      <c r="G129" s="105" t="s">
        <v>334</v>
      </c>
      <c r="H129" s="105">
        <v>65</v>
      </c>
      <c r="I129" s="105">
        <f t="shared" si="5"/>
        <v>184</v>
      </c>
      <c r="J129" t="str">
        <f t="shared" si="6"/>
        <v>50783-06531</v>
      </c>
      <c r="K129" t="e">
        <f>VLOOKUP(J129,[1]MCR!$B:$C,2,0)</f>
        <v>#N/A</v>
      </c>
      <c r="L129" s="110" t="s">
        <v>224</v>
      </c>
      <c r="M129" t="str">
        <f t="shared" si="7"/>
        <v>50783-06531</v>
      </c>
      <c r="N129">
        <f t="shared" si="8"/>
        <v>1</v>
      </c>
    </row>
    <row r="130" spans="1:14" ht="27" customHeight="1">
      <c r="A130" s="106" t="s">
        <v>405</v>
      </c>
      <c r="B130" s="105" t="s">
        <v>362</v>
      </c>
      <c r="C130" s="105" t="s">
        <v>379</v>
      </c>
      <c r="D130" s="105" t="s">
        <v>46</v>
      </c>
      <c r="E130" s="105" t="s">
        <v>52</v>
      </c>
      <c r="F130" s="105" t="s">
        <v>225</v>
      </c>
      <c r="G130" s="105" t="s">
        <v>335</v>
      </c>
      <c r="H130" s="105">
        <v>67</v>
      </c>
      <c r="I130" s="105">
        <f t="shared" si="5"/>
        <v>188</v>
      </c>
      <c r="J130" t="str">
        <f t="shared" si="6"/>
        <v>50783-06531</v>
      </c>
      <c r="K130" t="e">
        <f>VLOOKUP(J130,[1]MCR!$B:$C,2,0)</f>
        <v>#N/A</v>
      </c>
      <c r="L130" s="110" t="s">
        <v>225</v>
      </c>
      <c r="M130" t="str">
        <f t="shared" si="7"/>
        <v>50783-06531</v>
      </c>
      <c r="N130">
        <f t="shared" si="8"/>
        <v>1</v>
      </c>
    </row>
    <row r="131" spans="1:14" ht="27" customHeight="1">
      <c r="A131" s="106" t="s">
        <v>405</v>
      </c>
      <c r="B131" s="105" t="s">
        <v>362</v>
      </c>
      <c r="C131" s="105" t="s">
        <v>379</v>
      </c>
      <c r="D131" s="105" t="s">
        <v>46</v>
      </c>
      <c r="E131" s="105" t="s">
        <v>52</v>
      </c>
      <c r="F131" s="105" t="s">
        <v>226</v>
      </c>
      <c r="G131" s="105" t="s">
        <v>336</v>
      </c>
      <c r="H131" s="105">
        <v>42</v>
      </c>
      <c r="I131" s="105">
        <f t="shared" si="5"/>
        <v>126</v>
      </c>
      <c r="J131" t="str">
        <f t="shared" si="6"/>
        <v>50783-06531</v>
      </c>
      <c r="K131" t="e">
        <f>VLOOKUP(J131,[1]MCR!$B:$C,2,0)</f>
        <v>#N/A</v>
      </c>
      <c r="L131" s="110" t="s">
        <v>226</v>
      </c>
      <c r="M131" t="str">
        <f t="shared" si="7"/>
        <v>50783-06531</v>
      </c>
      <c r="N131">
        <f t="shared" si="8"/>
        <v>1</v>
      </c>
    </row>
    <row r="132" spans="1:14" ht="27" customHeight="1">
      <c r="A132" s="106" t="s">
        <v>406</v>
      </c>
      <c r="B132" s="105" t="s">
        <v>363</v>
      </c>
      <c r="C132" s="105" t="s">
        <v>380</v>
      </c>
      <c r="D132" s="105" t="s">
        <v>46</v>
      </c>
      <c r="E132" s="105" t="s">
        <v>52</v>
      </c>
      <c r="F132" s="105" t="s">
        <v>227</v>
      </c>
      <c r="G132" s="105" t="s">
        <v>337</v>
      </c>
      <c r="H132" s="105">
        <v>22</v>
      </c>
      <c r="I132" s="105">
        <f t="shared" ref="I132:I141" si="9">(ROUND(H132*$J$1,0)+$K$1)*2+ROUND((H132*$J$1)/20,0)*2</f>
        <v>74</v>
      </c>
      <c r="J132" t="str">
        <f t="shared" ref="J132:J141" si="10">LEFT(F132,11)</f>
        <v>50784-06531</v>
      </c>
      <c r="K132" t="e">
        <f>VLOOKUP(J132,[1]MCR!$B:$C,2,0)</f>
        <v>#N/A</v>
      </c>
      <c r="L132" s="110" t="s">
        <v>227</v>
      </c>
      <c r="M132" t="str">
        <f t="shared" ref="M132:M141" si="11">LEFT(L132,11)</f>
        <v>50784-06531</v>
      </c>
      <c r="N132">
        <f t="shared" ref="N132:N141" si="12">IF(M132=J132,1,0)</f>
        <v>1</v>
      </c>
    </row>
    <row r="133" spans="1:14" ht="27" customHeight="1">
      <c r="A133" s="106" t="s">
        <v>406</v>
      </c>
      <c r="B133" s="105" t="s">
        <v>363</v>
      </c>
      <c r="C133" s="105" t="s">
        <v>380</v>
      </c>
      <c r="D133" s="105" t="s">
        <v>46</v>
      </c>
      <c r="E133" s="105" t="s">
        <v>52</v>
      </c>
      <c r="F133" s="105" t="s">
        <v>228</v>
      </c>
      <c r="G133" s="105" t="s">
        <v>338</v>
      </c>
      <c r="H133" s="105">
        <v>43</v>
      </c>
      <c r="I133" s="105">
        <f t="shared" si="9"/>
        <v>130</v>
      </c>
      <c r="J133" t="str">
        <f t="shared" si="10"/>
        <v>50784-06531</v>
      </c>
      <c r="K133" t="e">
        <f>VLOOKUP(J133,[1]MCR!$B:$C,2,0)</f>
        <v>#N/A</v>
      </c>
      <c r="L133" s="110" t="s">
        <v>228</v>
      </c>
      <c r="M133" t="str">
        <f t="shared" si="11"/>
        <v>50784-06531</v>
      </c>
      <c r="N133">
        <f t="shared" si="12"/>
        <v>1</v>
      </c>
    </row>
    <row r="134" spans="1:14" ht="27" customHeight="1">
      <c r="A134" s="106" t="s">
        <v>406</v>
      </c>
      <c r="B134" s="105" t="s">
        <v>363</v>
      </c>
      <c r="C134" s="105" t="s">
        <v>380</v>
      </c>
      <c r="D134" s="105" t="s">
        <v>46</v>
      </c>
      <c r="E134" s="105" t="s">
        <v>52</v>
      </c>
      <c r="F134" s="105" t="s">
        <v>229</v>
      </c>
      <c r="G134" s="105" t="s">
        <v>339</v>
      </c>
      <c r="H134" s="105">
        <v>42</v>
      </c>
      <c r="I134" s="105">
        <f t="shared" si="9"/>
        <v>126</v>
      </c>
      <c r="J134" t="str">
        <f t="shared" si="10"/>
        <v>50784-06531</v>
      </c>
      <c r="K134" t="e">
        <f>VLOOKUP(J134,[1]MCR!$B:$C,2,0)</f>
        <v>#N/A</v>
      </c>
      <c r="L134" s="110" t="s">
        <v>229</v>
      </c>
      <c r="M134" t="str">
        <f t="shared" si="11"/>
        <v>50784-06531</v>
      </c>
      <c r="N134">
        <f t="shared" si="12"/>
        <v>1</v>
      </c>
    </row>
    <row r="135" spans="1:14" ht="27" customHeight="1">
      <c r="A135" s="106" t="s">
        <v>406</v>
      </c>
      <c r="B135" s="105" t="s">
        <v>363</v>
      </c>
      <c r="C135" s="105" t="s">
        <v>380</v>
      </c>
      <c r="D135" s="105" t="s">
        <v>46</v>
      </c>
      <c r="E135" s="105" t="s">
        <v>52</v>
      </c>
      <c r="F135" s="105" t="s">
        <v>230</v>
      </c>
      <c r="G135" s="105" t="s">
        <v>340</v>
      </c>
      <c r="H135" s="105">
        <v>27</v>
      </c>
      <c r="I135" s="105">
        <f t="shared" si="9"/>
        <v>88</v>
      </c>
      <c r="J135" t="str">
        <f t="shared" si="10"/>
        <v>50784-06531</v>
      </c>
      <c r="K135" t="e">
        <f>VLOOKUP(J135,[1]MCR!$B:$C,2,0)</f>
        <v>#N/A</v>
      </c>
      <c r="L135" s="110" t="s">
        <v>230</v>
      </c>
      <c r="M135" t="str">
        <f t="shared" si="11"/>
        <v>50784-06531</v>
      </c>
      <c r="N135">
        <f t="shared" si="12"/>
        <v>1</v>
      </c>
    </row>
    <row r="136" spans="1:14" ht="27" customHeight="1">
      <c r="A136" s="106" t="s">
        <v>406</v>
      </c>
      <c r="B136" s="105" t="s">
        <v>363</v>
      </c>
      <c r="C136" s="105" t="s">
        <v>380</v>
      </c>
      <c r="D136" s="105" t="s">
        <v>46</v>
      </c>
      <c r="E136" s="105" t="s">
        <v>52</v>
      </c>
      <c r="F136" s="105" t="s">
        <v>231</v>
      </c>
      <c r="G136" s="105" t="s">
        <v>341</v>
      </c>
      <c r="H136" s="105">
        <v>16</v>
      </c>
      <c r="I136" s="105">
        <f t="shared" si="9"/>
        <v>60</v>
      </c>
      <c r="J136" t="str">
        <f t="shared" si="10"/>
        <v>50784-06531</v>
      </c>
      <c r="K136" t="e">
        <f>VLOOKUP(J136,[1]MCR!$B:$C,2,0)</f>
        <v>#N/A</v>
      </c>
      <c r="L136" s="110" t="s">
        <v>231</v>
      </c>
      <c r="M136" t="str">
        <f t="shared" si="11"/>
        <v>50784-06531</v>
      </c>
      <c r="N136">
        <f t="shared" si="12"/>
        <v>1</v>
      </c>
    </row>
    <row r="137" spans="1:14" ht="27" customHeight="1">
      <c r="A137" s="106" t="s">
        <v>406</v>
      </c>
      <c r="B137" s="105" t="s">
        <v>363</v>
      </c>
      <c r="C137" s="105" t="s">
        <v>380</v>
      </c>
      <c r="D137" s="105" t="s">
        <v>60</v>
      </c>
      <c r="E137" s="105" t="s">
        <v>61</v>
      </c>
      <c r="F137" s="105" t="s">
        <v>232</v>
      </c>
      <c r="G137" s="105" t="s">
        <v>342</v>
      </c>
      <c r="H137" s="105">
        <v>22</v>
      </c>
      <c r="I137" s="105">
        <f t="shared" si="9"/>
        <v>74</v>
      </c>
      <c r="J137" t="str">
        <f t="shared" si="10"/>
        <v>50784-02077</v>
      </c>
      <c r="K137" t="e">
        <f>VLOOKUP(J137,[1]MCR!$B:$C,2,0)</f>
        <v>#N/A</v>
      </c>
      <c r="L137" s="110" t="s">
        <v>232</v>
      </c>
      <c r="M137" t="str">
        <f t="shared" si="11"/>
        <v>50784-02077</v>
      </c>
      <c r="N137">
        <f t="shared" si="12"/>
        <v>1</v>
      </c>
    </row>
    <row r="138" spans="1:14" ht="27" customHeight="1">
      <c r="A138" s="106" t="s">
        <v>406</v>
      </c>
      <c r="B138" s="105" t="s">
        <v>363</v>
      </c>
      <c r="C138" s="105" t="s">
        <v>380</v>
      </c>
      <c r="D138" s="105" t="s">
        <v>60</v>
      </c>
      <c r="E138" s="105" t="s">
        <v>61</v>
      </c>
      <c r="F138" s="105" t="s">
        <v>233</v>
      </c>
      <c r="G138" s="105" t="s">
        <v>343</v>
      </c>
      <c r="H138" s="105">
        <v>43</v>
      </c>
      <c r="I138" s="105">
        <f t="shared" si="9"/>
        <v>130</v>
      </c>
      <c r="J138" t="str">
        <f t="shared" si="10"/>
        <v>50784-02077</v>
      </c>
      <c r="K138" t="e">
        <f>VLOOKUP(J138,[1]MCR!$B:$C,2,0)</f>
        <v>#N/A</v>
      </c>
      <c r="L138" s="110" t="s">
        <v>233</v>
      </c>
      <c r="M138" t="str">
        <f t="shared" si="11"/>
        <v>50784-02077</v>
      </c>
      <c r="N138">
        <f t="shared" si="12"/>
        <v>1</v>
      </c>
    </row>
    <row r="139" spans="1:14" ht="27" customHeight="1">
      <c r="A139" s="106" t="s">
        <v>406</v>
      </c>
      <c r="B139" s="105" t="s">
        <v>363</v>
      </c>
      <c r="C139" s="105" t="s">
        <v>380</v>
      </c>
      <c r="D139" s="105" t="s">
        <v>60</v>
      </c>
      <c r="E139" s="105" t="s">
        <v>61</v>
      </c>
      <c r="F139" s="105" t="s">
        <v>234</v>
      </c>
      <c r="G139" s="105" t="s">
        <v>344</v>
      </c>
      <c r="H139" s="105">
        <v>42</v>
      </c>
      <c r="I139" s="105">
        <f t="shared" si="9"/>
        <v>126</v>
      </c>
      <c r="J139" t="str">
        <f t="shared" si="10"/>
        <v>50784-02077</v>
      </c>
      <c r="K139" t="e">
        <f>VLOOKUP(J139,[1]MCR!$B:$C,2,0)</f>
        <v>#N/A</v>
      </c>
      <c r="L139" s="110" t="s">
        <v>234</v>
      </c>
      <c r="M139" t="str">
        <f t="shared" si="11"/>
        <v>50784-02077</v>
      </c>
      <c r="N139">
        <f t="shared" si="12"/>
        <v>1</v>
      </c>
    </row>
    <row r="140" spans="1:14" ht="27" customHeight="1">
      <c r="A140" s="106" t="s">
        <v>406</v>
      </c>
      <c r="B140" s="105" t="s">
        <v>363</v>
      </c>
      <c r="C140" s="105" t="s">
        <v>380</v>
      </c>
      <c r="D140" s="105" t="s">
        <v>60</v>
      </c>
      <c r="E140" s="105" t="s">
        <v>61</v>
      </c>
      <c r="F140" s="105" t="s">
        <v>235</v>
      </c>
      <c r="G140" s="105" t="s">
        <v>345</v>
      </c>
      <c r="H140" s="105">
        <v>27</v>
      </c>
      <c r="I140" s="105">
        <f t="shared" si="9"/>
        <v>88</v>
      </c>
      <c r="J140" t="str">
        <f t="shared" si="10"/>
        <v>50784-02077</v>
      </c>
      <c r="K140" t="e">
        <f>VLOOKUP(J140,[1]MCR!$B:$C,2,0)</f>
        <v>#N/A</v>
      </c>
      <c r="L140" s="110" t="s">
        <v>235</v>
      </c>
      <c r="M140" t="str">
        <f t="shared" si="11"/>
        <v>50784-02077</v>
      </c>
      <c r="N140">
        <f t="shared" si="12"/>
        <v>1</v>
      </c>
    </row>
    <row r="141" spans="1:14" ht="27" customHeight="1">
      <c r="A141" s="106" t="s">
        <v>406</v>
      </c>
      <c r="B141" s="105" t="s">
        <v>363</v>
      </c>
      <c r="C141" s="105" t="s">
        <v>380</v>
      </c>
      <c r="D141" s="105" t="s">
        <v>60</v>
      </c>
      <c r="E141" s="105" t="s">
        <v>61</v>
      </c>
      <c r="F141" s="105" t="s">
        <v>236</v>
      </c>
      <c r="G141" s="105" t="s">
        <v>346</v>
      </c>
      <c r="H141" s="105">
        <v>16</v>
      </c>
      <c r="I141" s="105">
        <f t="shared" si="9"/>
        <v>60</v>
      </c>
      <c r="J141" t="str">
        <f t="shared" si="10"/>
        <v>50784-02077</v>
      </c>
      <c r="K141" t="e">
        <f>VLOOKUP(J141,[1]MCR!$B:$C,2,0)</f>
        <v>#N/A</v>
      </c>
      <c r="L141" s="110" t="s">
        <v>236</v>
      </c>
      <c r="M141" t="str">
        <f t="shared" si="11"/>
        <v>50784-02077</v>
      </c>
      <c r="N141">
        <f t="shared" si="12"/>
        <v>1</v>
      </c>
    </row>
    <row r="142" spans="1:14" s="84" customFormat="1" ht="27" customHeight="1">
      <c r="A142" s="81"/>
      <c r="B142" s="81"/>
      <c r="C142" s="81"/>
      <c r="D142" s="81"/>
      <c r="E142" s="81"/>
      <c r="F142" s="81"/>
      <c r="G142" s="81"/>
      <c r="H142" s="82">
        <f>SUM(H3:H141)</f>
        <v>11311</v>
      </c>
      <c r="I142" s="83">
        <f>SUM(I3:I141)</f>
        <v>31288</v>
      </c>
    </row>
    <row r="146" spans="8:8" ht="27" customHeight="1">
      <c r="H146" s="90"/>
    </row>
  </sheetData>
  <autoFilter ref="A2:N142" xr:uid="{D12A2396-B21A-44DF-A1E8-CB13AF7979C2}"/>
  <mergeCells count="1">
    <mergeCell ref="B1:I1"/>
  </mergeCells>
  <phoneticPr fontId="31" type="noConversion"/>
  <conditionalFormatting sqref="L3:L141">
    <cfRule type="duplicateValues" dxfId="5" priority="1"/>
    <cfRule type="duplicateValues" dxfId="4" priority="2"/>
  </conditionalFormatting>
  <conditionalFormatting sqref="L4:L141">
    <cfRule type="duplicateValues" dxfId="3" priority="3"/>
  </conditionalFormatting>
  <pageMargins left="0.2" right="0.2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FEBB-9D75-44B1-83CF-2053D5A8FDFE}">
  <sheetPr filterMode="1">
    <pageSetUpPr fitToPage="1"/>
  </sheetPr>
  <dimension ref="A1:N146"/>
  <sheetViews>
    <sheetView tabSelected="1" view="pageBreakPreview" zoomScale="86" zoomScaleNormal="100" zoomScaleSheetLayoutView="86" workbookViewId="0">
      <selection activeCell="F19" sqref="F19"/>
    </sheetView>
  </sheetViews>
  <sheetFormatPr defaultColWidth="10.7265625" defaultRowHeight="27" customHeight="1"/>
  <cols>
    <col min="1" max="1" width="16.7265625" customWidth="1"/>
    <col min="2" max="2" width="36.1796875" customWidth="1"/>
    <col min="3" max="3" width="59.54296875" customWidth="1"/>
    <col min="4" max="4" width="20.54296875" customWidth="1"/>
    <col min="5" max="5" width="27.1796875" customWidth="1"/>
    <col min="6" max="6" width="18.453125" customWidth="1"/>
    <col min="7" max="7" width="15.81640625" customWidth="1"/>
    <col min="8" max="8" width="10.7265625" customWidth="1"/>
    <col min="9" max="9" width="10.1796875" customWidth="1"/>
    <col min="10" max="10" width="14" customWidth="1"/>
    <col min="11" max="11" width="16.7265625" customWidth="1"/>
    <col min="12" max="12" width="12.81640625" bestFit="1" customWidth="1"/>
  </cols>
  <sheetData>
    <row r="1" spans="1:14" ht="27" customHeight="1">
      <c r="A1" s="80"/>
      <c r="B1" s="124" t="s">
        <v>45</v>
      </c>
      <c r="C1" s="124"/>
      <c r="D1" s="124"/>
      <c r="E1" s="124"/>
      <c r="F1" s="124"/>
      <c r="G1" s="124"/>
      <c r="H1" s="124"/>
      <c r="I1" s="124"/>
      <c r="J1">
        <v>1.2</v>
      </c>
      <c r="K1">
        <v>10</v>
      </c>
    </row>
    <row r="2" spans="1:14" ht="33.75" customHeight="1">
      <c r="A2" s="108" t="s">
        <v>65</v>
      </c>
      <c r="B2" s="86" t="s">
        <v>53</v>
      </c>
      <c r="C2" s="107" t="s">
        <v>54</v>
      </c>
      <c r="D2" s="86" t="s">
        <v>55</v>
      </c>
      <c r="E2" s="86" t="s">
        <v>56</v>
      </c>
      <c r="F2" s="86" t="s">
        <v>57</v>
      </c>
      <c r="G2" s="87" t="s">
        <v>58</v>
      </c>
      <c r="H2" s="88" t="s">
        <v>49</v>
      </c>
      <c r="I2" s="89" t="s">
        <v>41</v>
      </c>
    </row>
    <row r="3" spans="1:14" ht="27" hidden="1" customHeight="1">
      <c r="A3" s="106" t="s">
        <v>383</v>
      </c>
      <c r="B3" s="105" t="s">
        <v>118</v>
      </c>
      <c r="C3" s="105" t="s">
        <v>121</v>
      </c>
      <c r="D3" s="105" t="s">
        <v>62</v>
      </c>
      <c r="E3" s="105" t="s">
        <v>63</v>
      </c>
      <c r="F3" s="105" t="s">
        <v>82</v>
      </c>
      <c r="G3" s="105" t="s">
        <v>109</v>
      </c>
      <c r="H3" s="105">
        <v>20</v>
      </c>
      <c r="I3" s="105">
        <f>(ROUND(H3*$J$1,0)+$K$1)*2+ROUND((H3*$J$1)/20,0)*2</f>
        <v>70</v>
      </c>
      <c r="J3" t="str">
        <f>LEFT(F3,11)</f>
        <v>50415-06515</v>
      </c>
      <c r="K3" t="str">
        <f>VLOOKUP(J3,[1]MCR!$B:$C,2,0)</f>
        <v>C0027-HOD133</v>
      </c>
      <c r="L3" s="110" t="s">
        <v>82</v>
      </c>
      <c r="M3" t="str">
        <f>LEFT(L3,11)</f>
        <v>50415-06515</v>
      </c>
      <c r="N3">
        <f>IF(M3=J3,1,0)</f>
        <v>1</v>
      </c>
    </row>
    <row r="4" spans="1:14" ht="27" hidden="1" customHeight="1">
      <c r="A4" s="106" t="s">
        <v>383</v>
      </c>
      <c r="B4" s="105" t="s">
        <v>118</v>
      </c>
      <c r="C4" s="105" t="s">
        <v>121</v>
      </c>
      <c r="D4" s="105" t="s">
        <v>62</v>
      </c>
      <c r="E4" s="105" t="s">
        <v>63</v>
      </c>
      <c r="F4" s="105" t="s">
        <v>81</v>
      </c>
      <c r="G4" s="105" t="s">
        <v>108</v>
      </c>
      <c r="H4" s="105">
        <v>80</v>
      </c>
      <c r="I4" s="105">
        <f>(ROUND(H4*$J$1,0)+$K$1)*2+ROUND((H4*$J$1)/20,0)*2</f>
        <v>222</v>
      </c>
      <c r="J4" t="str">
        <f t="shared" ref="J4:J67" si="0">LEFT(F4,11)</f>
        <v>50415-06515</v>
      </c>
      <c r="K4" t="str">
        <f>VLOOKUP(J4,[1]MCR!$B:$C,2,0)</f>
        <v>C0027-HOD133</v>
      </c>
      <c r="L4" s="110" t="s">
        <v>81</v>
      </c>
      <c r="M4" t="str">
        <f t="shared" ref="M4:M67" si="1">LEFT(L4,11)</f>
        <v>50415-06515</v>
      </c>
      <c r="N4">
        <f t="shared" ref="N4:N67" si="2">IF(M4=J4,1,0)</f>
        <v>1</v>
      </c>
    </row>
    <row r="5" spans="1:14" ht="27" hidden="1" customHeight="1">
      <c r="A5" s="106" t="s">
        <v>383</v>
      </c>
      <c r="B5" s="105" t="s">
        <v>118</v>
      </c>
      <c r="C5" s="105" t="s">
        <v>121</v>
      </c>
      <c r="D5" s="105" t="s">
        <v>62</v>
      </c>
      <c r="E5" s="105" t="s">
        <v>63</v>
      </c>
      <c r="F5" s="105" t="s">
        <v>80</v>
      </c>
      <c r="G5" s="105" t="s">
        <v>107</v>
      </c>
      <c r="H5" s="105">
        <v>90</v>
      </c>
      <c r="I5" s="105">
        <f>(ROUND(H5*$J$1,0)+$K$1)*2+ROUND((H5*$J$1)/20,0)*2</f>
        <v>246</v>
      </c>
      <c r="J5" t="str">
        <f t="shared" si="0"/>
        <v>50415-06515</v>
      </c>
      <c r="K5" t="str">
        <f>VLOOKUP(J5,[1]MCR!$B:$C,2,0)</f>
        <v>C0027-HOD133</v>
      </c>
      <c r="L5" s="110" t="s">
        <v>80</v>
      </c>
      <c r="M5" t="str">
        <f t="shared" si="1"/>
        <v>50415-06515</v>
      </c>
      <c r="N5">
        <f t="shared" si="2"/>
        <v>1</v>
      </c>
    </row>
    <row r="6" spans="1:14" ht="27" hidden="1" customHeight="1">
      <c r="A6" s="106" t="s">
        <v>383</v>
      </c>
      <c r="B6" s="105" t="s">
        <v>118</v>
      </c>
      <c r="C6" s="105" t="s">
        <v>121</v>
      </c>
      <c r="D6" s="105" t="s">
        <v>62</v>
      </c>
      <c r="E6" s="105" t="s">
        <v>63</v>
      </c>
      <c r="F6" s="105" t="s">
        <v>79</v>
      </c>
      <c r="G6" s="105" t="s">
        <v>106</v>
      </c>
      <c r="H6" s="105">
        <v>66</v>
      </c>
      <c r="I6" s="105">
        <f t="shared" ref="I6:I69" si="3">(ROUND(H6*$J$1,0)+$K$1)*2+ROUND((H6*$J$1)/20,0)*2</f>
        <v>186</v>
      </c>
      <c r="J6" t="str">
        <f t="shared" si="0"/>
        <v>50415-06515</v>
      </c>
      <c r="K6" t="str">
        <f>VLOOKUP(J6,[1]MCR!$B:$C,2,0)</f>
        <v>C0027-HOD133</v>
      </c>
      <c r="L6" s="110" t="s">
        <v>79</v>
      </c>
      <c r="M6" t="str">
        <f t="shared" si="1"/>
        <v>50415-06515</v>
      </c>
      <c r="N6">
        <f t="shared" si="2"/>
        <v>1</v>
      </c>
    </row>
    <row r="7" spans="1:14" ht="27" hidden="1" customHeight="1">
      <c r="A7" s="106" t="s">
        <v>383</v>
      </c>
      <c r="B7" s="105" t="s">
        <v>118</v>
      </c>
      <c r="C7" s="105" t="s">
        <v>121</v>
      </c>
      <c r="D7" s="105" t="s">
        <v>62</v>
      </c>
      <c r="E7" s="105" t="s">
        <v>63</v>
      </c>
      <c r="F7" s="105" t="s">
        <v>127</v>
      </c>
      <c r="G7" s="105" t="s">
        <v>237</v>
      </c>
      <c r="H7" s="105">
        <v>44</v>
      </c>
      <c r="I7" s="105">
        <f t="shared" si="3"/>
        <v>132</v>
      </c>
      <c r="J7" t="str">
        <f t="shared" si="0"/>
        <v>50415-06515</v>
      </c>
      <c r="K7" t="str">
        <f>VLOOKUP(J7,[1]MCR!$B:$C,2,0)</f>
        <v>C0027-HOD133</v>
      </c>
      <c r="L7" s="110" t="s">
        <v>127</v>
      </c>
      <c r="M7" t="str">
        <f t="shared" si="1"/>
        <v>50415-06515</v>
      </c>
      <c r="N7">
        <f t="shared" si="2"/>
        <v>1</v>
      </c>
    </row>
    <row r="8" spans="1:14" ht="27" hidden="1" customHeight="1">
      <c r="A8" s="106" t="s">
        <v>384</v>
      </c>
      <c r="B8" s="105" t="s">
        <v>347</v>
      </c>
      <c r="C8" s="105" t="s">
        <v>364</v>
      </c>
      <c r="D8" s="105" t="s">
        <v>46</v>
      </c>
      <c r="E8" s="105" t="s">
        <v>52</v>
      </c>
      <c r="F8" s="105" t="s">
        <v>128</v>
      </c>
      <c r="G8" s="105" t="s">
        <v>238</v>
      </c>
      <c r="H8" s="105">
        <v>30</v>
      </c>
      <c r="I8" s="105">
        <f t="shared" si="3"/>
        <v>96</v>
      </c>
      <c r="J8" t="str">
        <f t="shared" si="0"/>
        <v>50417-06531</v>
      </c>
      <c r="K8" t="e">
        <f>VLOOKUP(J8,[1]MCR!$B:$C,2,0)</f>
        <v>#N/A</v>
      </c>
      <c r="L8" s="110" t="s">
        <v>128</v>
      </c>
      <c r="M8" t="str">
        <f t="shared" si="1"/>
        <v>50417-06531</v>
      </c>
      <c r="N8">
        <f t="shared" si="2"/>
        <v>1</v>
      </c>
    </row>
    <row r="9" spans="1:14" ht="27" hidden="1" customHeight="1">
      <c r="A9" s="106" t="s">
        <v>384</v>
      </c>
      <c r="B9" s="105" t="s">
        <v>347</v>
      </c>
      <c r="C9" s="105" t="s">
        <v>364</v>
      </c>
      <c r="D9" s="105" t="s">
        <v>46</v>
      </c>
      <c r="E9" s="105" t="s">
        <v>52</v>
      </c>
      <c r="F9" s="105" t="s">
        <v>129</v>
      </c>
      <c r="G9" s="105" t="s">
        <v>239</v>
      </c>
      <c r="H9" s="105">
        <v>232</v>
      </c>
      <c r="I9" s="105">
        <f t="shared" si="3"/>
        <v>604</v>
      </c>
      <c r="J9" t="str">
        <f t="shared" si="0"/>
        <v>50417-06531</v>
      </c>
      <c r="K9" t="e">
        <f>VLOOKUP(J9,[1]MCR!$B:$C,2,0)</f>
        <v>#N/A</v>
      </c>
      <c r="L9" s="110" t="s">
        <v>129</v>
      </c>
      <c r="M9" t="str">
        <f t="shared" si="1"/>
        <v>50417-06531</v>
      </c>
      <c r="N9">
        <f t="shared" si="2"/>
        <v>1</v>
      </c>
    </row>
    <row r="10" spans="1:14" ht="27" hidden="1" customHeight="1">
      <c r="A10" s="106" t="s">
        <v>384</v>
      </c>
      <c r="B10" s="105" t="s">
        <v>347</v>
      </c>
      <c r="C10" s="105" t="s">
        <v>364</v>
      </c>
      <c r="D10" s="105" t="s">
        <v>46</v>
      </c>
      <c r="E10" s="105" t="s">
        <v>52</v>
      </c>
      <c r="F10" s="105" t="s">
        <v>130</v>
      </c>
      <c r="G10" s="105" t="s">
        <v>240</v>
      </c>
      <c r="H10" s="105">
        <v>316</v>
      </c>
      <c r="I10" s="105">
        <f t="shared" si="3"/>
        <v>816</v>
      </c>
      <c r="J10" t="str">
        <f t="shared" si="0"/>
        <v>50417-06531</v>
      </c>
      <c r="K10" t="e">
        <f>VLOOKUP(J10,[1]MCR!$B:$C,2,0)</f>
        <v>#N/A</v>
      </c>
      <c r="L10" s="110" t="s">
        <v>130</v>
      </c>
      <c r="M10" t="str">
        <f t="shared" si="1"/>
        <v>50417-06531</v>
      </c>
      <c r="N10">
        <f t="shared" si="2"/>
        <v>1</v>
      </c>
    </row>
    <row r="11" spans="1:14" ht="27" hidden="1" customHeight="1">
      <c r="A11" s="106" t="s">
        <v>384</v>
      </c>
      <c r="B11" s="105" t="s">
        <v>347</v>
      </c>
      <c r="C11" s="105" t="s">
        <v>364</v>
      </c>
      <c r="D11" s="105" t="s">
        <v>46</v>
      </c>
      <c r="E11" s="105" t="s">
        <v>52</v>
      </c>
      <c r="F11" s="105" t="s">
        <v>131</v>
      </c>
      <c r="G11" s="105" t="s">
        <v>241</v>
      </c>
      <c r="H11" s="105">
        <v>194</v>
      </c>
      <c r="I11" s="105">
        <f t="shared" si="3"/>
        <v>510</v>
      </c>
      <c r="J11" t="str">
        <f t="shared" si="0"/>
        <v>50417-06531</v>
      </c>
      <c r="K11" t="e">
        <f>VLOOKUP(J11,[1]MCR!$B:$C,2,0)</f>
        <v>#N/A</v>
      </c>
      <c r="L11" s="110" t="s">
        <v>131</v>
      </c>
      <c r="M11" t="str">
        <f t="shared" si="1"/>
        <v>50417-06531</v>
      </c>
      <c r="N11">
        <f t="shared" si="2"/>
        <v>1</v>
      </c>
    </row>
    <row r="12" spans="1:14" ht="27" hidden="1" customHeight="1">
      <c r="A12" s="106" t="s">
        <v>384</v>
      </c>
      <c r="B12" s="105" t="s">
        <v>347</v>
      </c>
      <c r="C12" s="105" t="s">
        <v>364</v>
      </c>
      <c r="D12" s="105" t="s">
        <v>46</v>
      </c>
      <c r="E12" s="105" t="s">
        <v>52</v>
      </c>
      <c r="F12" s="105" t="s">
        <v>132</v>
      </c>
      <c r="G12" s="105" t="s">
        <v>242</v>
      </c>
      <c r="H12" s="105">
        <v>160</v>
      </c>
      <c r="I12" s="105">
        <f t="shared" si="3"/>
        <v>424</v>
      </c>
      <c r="J12" t="str">
        <f t="shared" si="0"/>
        <v>50417-06531</v>
      </c>
      <c r="K12" t="e">
        <f>VLOOKUP(J12,[1]MCR!$B:$C,2,0)</f>
        <v>#N/A</v>
      </c>
      <c r="L12" s="110" t="s">
        <v>132</v>
      </c>
      <c r="M12" t="str">
        <f t="shared" si="1"/>
        <v>50417-06531</v>
      </c>
      <c r="N12">
        <f t="shared" si="2"/>
        <v>1</v>
      </c>
    </row>
    <row r="13" spans="1:14" ht="27" customHeight="1">
      <c r="A13" s="106" t="s">
        <v>385</v>
      </c>
      <c r="B13" s="105" t="s">
        <v>68</v>
      </c>
      <c r="C13" s="105" t="s">
        <v>74</v>
      </c>
      <c r="D13" s="105" t="s">
        <v>44</v>
      </c>
      <c r="E13" s="105" t="s">
        <v>50</v>
      </c>
      <c r="F13" s="112" t="str">
        <f>L13</f>
        <v>50746-00001-2X</v>
      </c>
      <c r="G13" s="105" t="s">
        <v>417</v>
      </c>
      <c r="H13" s="105">
        <v>100</v>
      </c>
      <c r="I13" s="105">
        <f t="shared" si="3"/>
        <v>272</v>
      </c>
      <c r="J13" t="str">
        <f t="shared" si="0"/>
        <v>50746-00001</v>
      </c>
      <c r="K13" t="e">
        <f>VLOOKUP(J13,[1]MCR!$B:$C,2,0)</f>
        <v>#N/A</v>
      </c>
      <c r="L13" s="111" t="s">
        <v>407</v>
      </c>
      <c r="M13" t="str">
        <f t="shared" si="1"/>
        <v>50746-00001</v>
      </c>
      <c r="N13">
        <f t="shared" si="2"/>
        <v>1</v>
      </c>
    </row>
    <row r="14" spans="1:14" ht="27" customHeight="1">
      <c r="A14" s="106" t="s">
        <v>385</v>
      </c>
      <c r="B14" s="105" t="s">
        <v>68</v>
      </c>
      <c r="C14" s="105" t="s">
        <v>74</v>
      </c>
      <c r="D14" s="105" t="s">
        <v>44</v>
      </c>
      <c r="E14" s="105" t="s">
        <v>50</v>
      </c>
      <c r="F14" s="112" t="str">
        <f t="shared" ref="F14:F22" si="4">L14</f>
        <v>50746-00001-L</v>
      </c>
      <c r="G14" s="105" t="s">
        <v>418</v>
      </c>
      <c r="H14" s="105">
        <v>179</v>
      </c>
      <c r="I14" s="105">
        <f t="shared" si="3"/>
        <v>472</v>
      </c>
      <c r="J14" t="str">
        <f t="shared" si="0"/>
        <v>50746-00001</v>
      </c>
      <c r="K14" t="e">
        <f>VLOOKUP(J14,[1]MCR!$B:$C,2,0)</f>
        <v>#N/A</v>
      </c>
      <c r="L14" s="111" t="s">
        <v>408</v>
      </c>
      <c r="M14" t="str">
        <f t="shared" si="1"/>
        <v>50746-00001</v>
      </c>
      <c r="N14">
        <f t="shared" si="2"/>
        <v>1</v>
      </c>
    </row>
    <row r="15" spans="1:14" ht="27" customHeight="1">
      <c r="A15" s="106" t="s">
        <v>385</v>
      </c>
      <c r="B15" s="105" t="s">
        <v>68</v>
      </c>
      <c r="C15" s="105" t="s">
        <v>74</v>
      </c>
      <c r="D15" s="105" t="s">
        <v>44</v>
      </c>
      <c r="E15" s="105" t="s">
        <v>50</v>
      </c>
      <c r="F15" s="112" t="str">
        <f t="shared" si="4"/>
        <v>50746-00001-M</v>
      </c>
      <c r="G15" s="105" t="s">
        <v>419</v>
      </c>
      <c r="H15" s="105">
        <v>159</v>
      </c>
      <c r="I15" s="105">
        <f t="shared" si="3"/>
        <v>422</v>
      </c>
      <c r="J15" t="str">
        <f t="shared" si="0"/>
        <v>50746-00001</v>
      </c>
      <c r="K15" t="e">
        <f>VLOOKUP(J15,[1]MCR!$B:$C,2,0)</f>
        <v>#N/A</v>
      </c>
      <c r="L15" s="111" t="s">
        <v>409</v>
      </c>
      <c r="M15" t="str">
        <f t="shared" si="1"/>
        <v>50746-00001</v>
      </c>
      <c r="N15">
        <f t="shared" si="2"/>
        <v>1</v>
      </c>
    </row>
    <row r="16" spans="1:14" ht="27" customHeight="1">
      <c r="A16" s="106" t="s">
        <v>385</v>
      </c>
      <c r="B16" s="105" t="s">
        <v>68</v>
      </c>
      <c r="C16" s="105" t="s">
        <v>74</v>
      </c>
      <c r="D16" s="105" t="s">
        <v>44</v>
      </c>
      <c r="E16" s="105" t="s">
        <v>50</v>
      </c>
      <c r="F16" s="112" t="str">
        <f t="shared" si="4"/>
        <v>50746-00001-S</v>
      </c>
      <c r="G16" s="105" t="s">
        <v>420</v>
      </c>
      <c r="H16" s="105">
        <v>107</v>
      </c>
      <c r="I16" s="105">
        <f t="shared" si="3"/>
        <v>288</v>
      </c>
      <c r="J16" t="str">
        <f t="shared" si="0"/>
        <v>50746-00001</v>
      </c>
      <c r="K16" t="e">
        <f>VLOOKUP(J16,[1]MCR!$B:$C,2,0)</f>
        <v>#N/A</v>
      </c>
      <c r="L16" s="111" t="s">
        <v>410</v>
      </c>
      <c r="M16" t="str">
        <f t="shared" si="1"/>
        <v>50746-00001</v>
      </c>
      <c r="N16">
        <f t="shared" si="2"/>
        <v>1</v>
      </c>
    </row>
    <row r="17" spans="1:14" ht="27" customHeight="1">
      <c r="A17" s="106" t="s">
        <v>385</v>
      </c>
      <c r="B17" s="105" t="s">
        <v>68</v>
      </c>
      <c r="C17" s="105" t="s">
        <v>74</v>
      </c>
      <c r="D17" s="105" t="s">
        <v>44</v>
      </c>
      <c r="E17" s="105" t="s">
        <v>50</v>
      </c>
      <c r="F17" s="112" t="str">
        <f t="shared" si="4"/>
        <v>50746-00001-XL</v>
      </c>
      <c r="G17" s="105" t="s">
        <v>421</v>
      </c>
      <c r="H17" s="105">
        <v>128</v>
      </c>
      <c r="I17" s="105">
        <f t="shared" si="3"/>
        <v>344</v>
      </c>
      <c r="J17" t="str">
        <f t="shared" si="0"/>
        <v>50746-00001</v>
      </c>
      <c r="K17" t="e">
        <f>VLOOKUP(J17,[1]MCR!$B:$C,2,0)</f>
        <v>#N/A</v>
      </c>
      <c r="L17" s="111" t="s">
        <v>411</v>
      </c>
      <c r="M17" t="str">
        <f t="shared" si="1"/>
        <v>50746-00001</v>
      </c>
      <c r="N17">
        <f t="shared" si="2"/>
        <v>1</v>
      </c>
    </row>
    <row r="18" spans="1:14" ht="27" customHeight="1">
      <c r="A18" s="106" t="s">
        <v>385</v>
      </c>
      <c r="B18" s="105" t="s">
        <v>68</v>
      </c>
      <c r="C18" s="105" t="s">
        <v>74</v>
      </c>
      <c r="D18" s="105" t="s">
        <v>46</v>
      </c>
      <c r="E18" s="105" t="s">
        <v>52</v>
      </c>
      <c r="F18" s="112" t="str">
        <f t="shared" si="4"/>
        <v>50746-06531-2X</v>
      </c>
      <c r="G18" s="105" t="s">
        <v>422</v>
      </c>
      <c r="H18" s="105">
        <v>55</v>
      </c>
      <c r="I18" s="105">
        <f t="shared" si="3"/>
        <v>158</v>
      </c>
      <c r="J18" t="str">
        <f t="shared" si="0"/>
        <v>50746-06531</v>
      </c>
      <c r="K18" t="str">
        <f>VLOOKUP(J18,[1]MCR!$B:$C,2,0)</f>
        <v>C0027-SST302</v>
      </c>
      <c r="L18" s="111" t="s">
        <v>412</v>
      </c>
      <c r="M18" t="str">
        <f t="shared" si="1"/>
        <v>50746-06531</v>
      </c>
      <c r="N18">
        <f t="shared" si="2"/>
        <v>1</v>
      </c>
    </row>
    <row r="19" spans="1:14" ht="27" customHeight="1">
      <c r="A19" s="106" t="s">
        <v>385</v>
      </c>
      <c r="B19" s="105" t="s">
        <v>68</v>
      </c>
      <c r="C19" s="105" t="s">
        <v>74</v>
      </c>
      <c r="D19" s="105" t="s">
        <v>46</v>
      </c>
      <c r="E19" s="105" t="s">
        <v>52</v>
      </c>
      <c r="F19" s="112" t="str">
        <f t="shared" si="4"/>
        <v>50746-06531-L</v>
      </c>
      <c r="G19" s="105" t="s">
        <v>423</v>
      </c>
      <c r="H19" s="105">
        <v>111</v>
      </c>
      <c r="I19" s="105">
        <f t="shared" si="3"/>
        <v>300</v>
      </c>
      <c r="J19" t="str">
        <f t="shared" si="0"/>
        <v>50746-06531</v>
      </c>
      <c r="K19" t="str">
        <f>VLOOKUP(J19,[1]MCR!$B:$C,2,0)</f>
        <v>C0027-SST302</v>
      </c>
      <c r="L19" s="111" t="s">
        <v>413</v>
      </c>
      <c r="M19" t="str">
        <f t="shared" si="1"/>
        <v>50746-06531</v>
      </c>
      <c r="N19">
        <f t="shared" si="2"/>
        <v>1</v>
      </c>
    </row>
    <row r="20" spans="1:14" ht="27" customHeight="1">
      <c r="A20" s="106" t="s">
        <v>385</v>
      </c>
      <c r="B20" s="105" t="s">
        <v>68</v>
      </c>
      <c r="C20" s="105" t="s">
        <v>74</v>
      </c>
      <c r="D20" s="105" t="s">
        <v>46</v>
      </c>
      <c r="E20" s="105" t="s">
        <v>52</v>
      </c>
      <c r="F20" s="112" t="str">
        <f t="shared" si="4"/>
        <v>50746-06531-M</v>
      </c>
      <c r="G20" s="105" t="s">
        <v>424</v>
      </c>
      <c r="H20" s="105">
        <v>116</v>
      </c>
      <c r="I20" s="105">
        <f t="shared" si="3"/>
        <v>312</v>
      </c>
      <c r="J20" t="str">
        <f t="shared" si="0"/>
        <v>50746-06531</v>
      </c>
      <c r="K20" t="str">
        <f>VLOOKUP(J20,[1]MCR!$B:$C,2,0)</f>
        <v>C0027-SST302</v>
      </c>
      <c r="L20" s="111" t="s">
        <v>414</v>
      </c>
      <c r="M20" t="str">
        <f t="shared" si="1"/>
        <v>50746-06531</v>
      </c>
      <c r="N20">
        <f t="shared" si="2"/>
        <v>1</v>
      </c>
    </row>
    <row r="21" spans="1:14" ht="27" customHeight="1">
      <c r="A21" s="106" t="s">
        <v>385</v>
      </c>
      <c r="B21" s="105" t="s">
        <v>68</v>
      </c>
      <c r="C21" s="105" t="s">
        <v>74</v>
      </c>
      <c r="D21" s="105" t="s">
        <v>46</v>
      </c>
      <c r="E21" s="105" t="s">
        <v>52</v>
      </c>
      <c r="F21" s="112" t="str">
        <f t="shared" si="4"/>
        <v>50746-06531-S</v>
      </c>
      <c r="G21" s="105" t="s">
        <v>425</v>
      </c>
      <c r="H21" s="105">
        <v>144</v>
      </c>
      <c r="I21" s="105">
        <f t="shared" si="3"/>
        <v>384</v>
      </c>
      <c r="J21" t="str">
        <f t="shared" si="0"/>
        <v>50746-06531</v>
      </c>
      <c r="K21" t="str">
        <f>VLOOKUP(J21,[1]MCR!$B:$C,2,0)</f>
        <v>C0027-SST302</v>
      </c>
      <c r="L21" s="111" t="s">
        <v>415</v>
      </c>
      <c r="M21" t="str">
        <f t="shared" si="1"/>
        <v>50746-06531</v>
      </c>
      <c r="N21">
        <f t="shared" si="2"/>
        <v>1</v>
      </c>
    </row>
    <row r="22" spans="1:14" ht="27" customHeight="1">
      <c r="A22" s="106" t="s">
        <v>385</v>
      </c>
      <c r="B22" s="105" t="s">
        <v>68</v>
      </c>
      <c r="C22" s="105" t="s">
        <v>74</v>
      </c>
      <c r="D22" s="105" t="s">
        <v>46</v>
      </c>
      <c r="E22" s="105" t="s">
        <v>52</v>
      </c>
      <c r="F22" s="112" t="str">
        <f t="shared" si="4"/>
        <v>50746-06531-XL</v>
      </c>
      <c r="G22" s="105" t="s">
        <v>426</v>
      </c>
      <c r="H22" s="105">
        <v>55</v>
      </c>
      <c r="I22" s="105">
        <f t="shared" si="3"/>
        <v>158</v>
      </c>
      <c r="J22" t="str">
        <f t="shared" si="0"/>
        <v>50746-06531</v>
      </c>
      <c r="K22" t="str">
        <f>VLOOKUP(J22,[1]MCR!$B:$C,2,0)</f>
        <v>C0027-SST302</v>
      </c>
      <c r="L22" s="111" t="s">
        <v>416</v>
      </c>
      <c r="M22" t="str">
        <f t="shared" si="1"/>
        <v>50746-06531</v>
      </c>
      <c r="N22">
        <f t="shared" si="2"/>
        <v>1</v>
      </c>
    </row>
    <row r="23" spans="1:14" ht="27" hidden="1" customHeight="1">
      <c r="A23" s="106" t="s">
        <v>386</v>
      </c>
      <c r="B23" s="105" t="s">
        <v>69</v>
      </c>
      <c r="C23" s="105" t="s">
        <v>119</v>
      </c>
      <c r="D23" s="105" t="s">
        <v>381</v>
      </c>
      <c r="E23" s="105" t="s">
        <v>382</v>
      </c>
      <c r="F23" s="105" t="s">
        <v>133</v>
      </c>
      <c r="G23" s="105" t="s">
        <v>243</v>
      </c>
      <c r="H23" s="105">
        <v>30</v>
      </c>
      <c r="I23" s="105">
        <f t="shared" si="3"/>
        <v>96</v>
      </c>
      <c r="J23" t="str">
        <f t="shared" si="0"/>
        <v>50639-05456</v>
      </c>
      <c r="K23" t="e">
        <f>VLOOKUP(J23,[1]MCR!$B:$C,2,0)</f>
        <v>#N/A</v>
      </c>
      <c r="L23" s="110" t="s">
        <v>133</v>
      </c>
      <c r="M23" t="str">
        <f t="shared" si="1"/>
        <v>50639-05456</v>
      </c>
      <c r="N23">
        <f t="shared" si="2"/>
        <v>1</v>
      </c>
    </row>
    <row r="24" spans="1:14" ht="27" hidden="1" customHeight="1">
      <c r="A24" s="106" t="s">
        <v>386</v>
      </c>
      <c r="B24" s="105" t="s">
        <v>69</v>
      </c>
      <c r="C24" s="105" t="s">
        <v>119</v>
      </c>
      <c r="D24" s="105" t="s">
        <v>381</v>
      </c>
      <c r="E24" s="105" t="s">
        <v>382</v>
      </c>
      <c r="F24" s="105" t="s">
        <v>134</v>
      </c>
      <c r="G24" s="105" t="s">
        <v>244</v>
      </c>
      <c r="H24" s="105">
        <v>64</v>
      </c>
      <c r="I24" s="105">
        <f t="shared" si="3"/>
        <v>182</v>
      </c>
      <c r="J24" t="str">
        <f t="shared" si="0"/>
        <v>50639-05456</v>
      </c>
      <c r="K24" t="e">
        <f>VLOOKUP(J24,[1]MCR!$B:$C,2,0)</f>
        <v>#N/A</v>
      </c>
      <c r="L24" s="110" t="s">
        <v>134</v>
      </c>
      <c r="M24" t="str">
        <f t="shared" si="1"/>
        <v>50639-05456</v>
      </c>
      <c r="N24">
        <f t="shared" si="2"/>
        <v>1</v>
      </c>
    </row>
    <row r="25" spans="1:14" ht="27" hidden="1" customHeight="1">
      <c r="A25" s="106" t="s">
        <v>386</v>
      </c>
      <c r="B25" s="105" t="s">
        <v>69</v>
      </c>
      <c r="C25" s="105" t="s">
        <v>119</v>
      </c>
      <c r="D25" s="105" t="s">
        <v>381</v>
      </c>
      <c r="E25" s="105" t="s">
        <v>382</v>
      </c>
      <c r="F25" s="105" t="s">
        <v>135</v>
      </c>
      <c r="G25" s="105" t="s">
        <v>245</v>
      </c>
      <c r="H25" s="105">
        <v>90</v>
      </c>
      <c r="I25" s="105">
        <f t="shared" si="3"/>
        <v>246</v>
      </c>
      <c r="J25" t="str">
        <f t="shared" si="0"/>
        <v>50639-05456</v>
      </c>
      <c r="K25" t="e">
        <f>VLOOKUP(J25,[1]MCR!$B:$C,2,0)</f>
        <v>#N/A</v>
      </c>
      <c r="L25" s="110" t="s">
        <v>135</v>
      </c>
      <c r="M25" t="str">
        <f t="shared" si="1"/>
        <v>50639-05456</v>
      </c>
      <c r="N25">
        <f t="shared" si="2"/>
        <v>1</v>
      </c>
    </row>
    <row r="26" spans="1:14" ht="27" hidden="1" customHeight="1">
      <c r="A26" s="106" t="s">
        <v>386</v>
      </c>
      <c r="B26" s="105" t="s">
        <v>69</v>
      </c>
      <c r="C26" s="105" t="s">
        <v>119</v>
      </c>
      <c r="D26" s="105" t="s">
        <v>381</v>
      </c>
      <c r="E26" s="105" t="s">
        <v>382</v>
      </c>
      <c r="F26" s="105" t="s">
        <v>136</v>
      </c>
      <c r="G26" s="105" t="s">
        <v>246</v>
      </c>
      <c r="H26" s="105">
        <v>70</v>
      </c>
      <c r="I26" s="105">
        <f t="shared" si="3"/>
        <v>196</v>
      </c>
      <c r="J26" t="str">
        <f t="shared" si="0"/>
        <v>50639-05456</v>
      </c>
      <c r="K26" t="e">
        <f>VLOOKUP(J26,[1]MCR!$B:$C,2,0)</f>
        <v>#N/A</v>
      </c>
      <c r="L26" s="110" t="s">
        <v>136</v>
      </c>
      <c r="M26" t="str">
        <f t="shared" si="1"/>
        <v>50639-05456</v>
      </c>
      <c r="N26">
        <f t="shared" si="2"/>
        <v>1</v>
      </c>
    </row>
    <row r="27" spans="1:14" ht="27" hidden="1" customHeight="1">
      <c r="A27" s="106" t="s">
        <v>386</v>
      </c>
      <c r="B27" s="105" t="s">
        <v>69</v>
      </c>
      <c r="C27" s="105" t="s">
        <v>119</v>
      </c>
      <c r="D27" s="105" t="s">
        <v>381</v>
      </c>
      <c r="E27" s="105" t="s">
        <v>382</v>
      </c>
      <c r="F27" s="105" t="s">
        <v>137</v>
      </c>
      <c r="G27" s="105" t="s">
        <v>247</v>
      </c>
      <c r="H27" s="105">
        <v>46</v>
      </c>
      <c r="I27" s="105">
        <f t="shared" si="3"/>
        <v>136</v>
      </c>
      <c r="J27" t="str">
        <f t="shared" si="0"/>
        <v>50639-05456</v>
      </c>
      <c r="K27" t="e">
        <f>VLOOKUP(J27,[1]MCR!$B:$C,2,0)</f>
        <v>#N/A</v>
      </c>
      <c r="L27" s="110" t="s">
        <v>137</v>
      </c>
      <c r="M27" t="str">
        <f t="shared" si="1"/>
        <v>50639-05456</v>
      </c>
      <c r="N27">
        <f t="shared" si="2"/>
        <v>1</v>
      </c>
    </row>
    <row r="28" spans="1:14" ht="27" hidden="1" customHeight="1">
      <c r="A28" s="106" t="s">
        <v>387</v>
      </c>
      <c r="B28" s="105" t="s">
        <v>72</v>
      </c>
      <c r="C28" s="105" t="s">
        <v>76</v>
      </c>
      <c r="D28" s="105" t="s">
        <v>46</v>
      </c>
      <c r="E28" s="105" t="s">
        <v>52</v>
      </c>
      <c r="F28" s="105" t="s">
        <v>92</v>
      </c>
      <c r="G28" s="105" t="s">
        <v>99</v>
      </c>
      <c r="H28" s="105">
        <v>130</v>
      </c>
      <c r="I28" s="105">
        <f t="shared" si="3"/>
        <v>348</v>
      </c>
      <c r="J28" t="str">
        <f t="shared" si="0"/>
        <v>50515-06531</v>
      </c>
      <c r="K28" t="str">
        <f>VLOOKUP(J28,[1]MCR!$B:$C,2,0)</f>
        <v>C0027-SST305</v>
      </c>
      <c r="L28" s="110" t="s">
        <v>92</v>
      </c>
      <c r="M28" t="str">
        <f t="shared" si="1"/>
        <v>50515-06531</v>
      </c>
      <c r="N28">
        <f t="shared" si="2"/>
        <v>1</v>
      </c>
    </row>
    <row r="29" spans="1:14" ht="27" hidden="1" customHeight="1">
      <c r="A29" s="106" t="s">
        <v>387</v>
      </c>
      <c r="B29" s="105" t="s">
        <v>72</v>
      </c>
      <c r="C29" s="105" t="s">
        <v>76</v>
      </c>
      <c r="D29" s="105" t="s">
        <v>46</v>
      </c>
      <c r="E29" s="105" t="s">
        <v>52</v>
      </c>
      <c r="F29" s="105" t="s">
        <v>138</v>
      </c>
      <c r="G29" s="105" t="s">
        <v>248</v>
      </c>
      <c r="H29" s="105">
        <v>109</v>
      </c>
      <c r="I29" s="105">
        <f t="shared" si="3"/>
        <v>296</v>
      </c>
      <c r="J29" t="str">
        <f t="shared" si="0"/>
        <v>50515-06531</v>
      </c>
      <c r="K29" t="str">
        <f>VLOOKUP(J29,[1]MCR!$B:$C,2,0)</f>
        <v>C0027-SST305</v>
      </c>
      <c r="L29" s="110" t="s">
        <v>138</v>
      </c>
      <c r="M29" t="str">
        <f t="shared" si="1"/>
        <v>50515-06531</v>
      </c>
      <c r="N29">
        <f t="shared" si="2"/>
        <v>1</v>
      </c>
    </row>
    <row r="30" spans="1:14" ht="27" hidden="1" customHeight="1">
      <c r="A30" s="106" t="s">
        <v>387</v>
      </c>
      <c r="B30" s="105" t="s">
        <v>72</v>
      </c>
      <c r="C30" s="105" t="s">
        <v>76</v>
      </c>
      <c r="D30" s="105" t="s">
        <v>46</v>
      </c>
      <c r="E30" s="105" t="s">
        <v>52</v>
      </c>
      <c r="F30" s="105" t="s">
        <v>91</v>
      </c>
      <c r="G30" s="105" t="s">
        <v>98</v>
      </c>
      <c r="H30" s="105">
        <v>67</v>
      </c>
      <c r="I30" s="105">
        <f t="shared" si="3"/>
        <v>188</v>
      </c>
      <c r="J30" t="str">
        <f t="shared" si="0"/>
        <v>50515-06531</v>
      </c>
      <c r="K30" t="str">
        <f>VLOOKUP(J30,[1]MCR!$B:$C,2,0)</f>
        <v>C0027-SST305</v>
      </c>
      <c r="L30" s="110" t="s">
        <v>91</v>
      </c>
      <c r="M30" t="str">
        <f t="shared" si="1"/>
        <v>50515-06531</v>
      </c>
      <c r="N30">
        <f t="shared" si="2"/>
        <v>1</v>
      </c>
    </row>
    <row r="31" spans="1:14" ht="27" hidden="1" customHeight="1">
      <c r="A31" s="106" t="s">
        <v>387</v>
      </c>
      <c r="B31" s="105" t="s">
        <v>72</v>
      </c>
      <c r="C31" s="105" t="s">
        <v>76</v>
      </c>
      <c r="D31" s="105" t="s">
        <v>46</v>
      </c>
      <c r="E31" s="105" t="s">
        <v>52</v>
      </c>
      <c r="F31" s="105" t="s">
        <v>139</v>
      </c>
      <c r="G31" s="105" t="s">
        <v>249</v>
      </c>
      <c r="H31" s="105">
        <v>99</v>
      </c>
      <c r="I31" s="105">
        <f t="shared" si="3"/>
        <v>270</v>
      </c>
      <c r="J31" t="str">
        <f t="shared" si="0"/>
        <v>50515-06531</v>
      </c>
      <c r="K31" t="str">
        <f>VLOOKUP(J31,[1]MCR!$B:$C,2,0)</f>
        <v>C0027-SST305</v>
      </c>
      <c r="L31" s="110" t="s">
        <v>139</v>
      </c>
      <c r="M31" t="str">
        <f t="shared" si="1"/>
        <v>50515-06531</v>
      </c>
      <c r="N31">
        <f t="shared" si="2"/>
        <v>1</v>
      </c>
    </row>
    <row r="32" spans="1:14" ht="27" hidden="1" customHeight="1">
      <c r="A32" s="106" t="s">
        <v>388</v>
      </c>
      <c r="B32" s="105" t="s">
        <v>348</v>
      </c>
      <c r="C32" s="105" t="s">
        <v>365</v>
      </c>
      <c r="D32" s="105" t="s">
        <v>46</v>
      </c>
      <c r="E32" s="105" t="s">
        <v>52</v>
      </c>
      <c r="F32" s="105" t="s">
        <v>140</v>
      </c>
      <c r="G32" s="105" t="s">
        <v>250</v>
      </c>
      <c r="H32" s="105">
        <v>20</v>
      </c>
      <c r="I32" s="105">
        <f t="shared" si="3"/>
        <v>70</v>
      </c>
      <c r="J32" t="str">
        <f t="shared" si="0"/>
        <v>50517-06531</v>
      </c>
      <c r="K32" t="e">
        <f>VLOOKUP(J32,[1]MCR!$B:$C,2,0)</f>
        <v>#N/A</v>
      </c>
      <c r="L32" s="110" t="s">
        <v>140</v>
      </c>
      <c r="M32" t="str">
        <f t="shared" si="1"/>
        <v>50517-06531</v>
      </c>
      <c r="N32">
        <f t="shared" si="2"/>
        <v>1</v>
      </c>
    </row>
    <row r="33" spans="1:14" ht="27" hidden="1" customHeight="1">
      <c r="A33" s="106" t="s">
        <v>388</v>
      </c>
      <c r="B33" s="105" t="s">
        <v>348</v>
      </c>
      <c r="C33" s="105" t="s">
        <v>365</v>
      </c>
      <c r="D33" s="105" t="s">
        <v>46</v>
      </c>
      <c r="E33" s="105" t="s">
        <v>52</v>
      </c>
      <c r="F33" s="105" t="s">
        <v>141</v>
      </c>
      <c r="G33" s="105" t="s">
        <v>251</v>
      </c>
      <c r="H33" s="105">
        <v>22</v>
      </c>
      <c r="I33" s="105">
        <f t="shared" si="3"/>
        <v>74</v>
      </c>
      <c r="J33" t="str">
        <f t="shared" si="0"/>
        <v>50517-06531</v>
      </c>
      <c r="K33" t="e">
        <f>VLOOKUP(J33,[1]MCR!$B:$C,2,0)</f>
        <v>#N/A</v>
      </c>
      <c r="L33" s="110" t="s">
        <v>141</v>
      </c>
      <c r="M33" t="str">
        <f t="shared" si="1"/>
        <v>50517-06531</v>
      </c>
      <c r="N33">
        <f t="shared" si="2"/>
        <v>1</v>
      </c>
    </row>
    <row r="34" spans="1:14" ht="27" hidden="1" customHeight="1">
      <c r="A34" s="106" t="s">
        <v>388</v>
      </c>
      <c r="B34" s="105" t="s">
        <v>348</v>
      </c>
      <c r="C34" s="105" t="s">
        <v>365</v>
      </c>
      <c r="D34" s="105" t="s">
        <v>46</v>
      </c>
      <c r="E34" s="105" t="s">
        <v>52</v>
      </c>
      <c r="F34" s="105" t="s">
        <v>142</v>
      </c>
      <c r="G34" s="105" t="s">
        <v>252</v>
      </c>
      <c r="H34" s="105">
        <v>85</v>
      </c>
      <c r="I34" s="105">
        <f t="shared" si="3"/>
        <v>234</v>
      </c>
      <c r="J34" t="str">
        <f t="shared" si="0"/>
        <v>50517-06531</v>
      </c>
      <c r="K34" t="e">
        <f>VLOOKUP(J34,[1]MCR!$B:$C,2,0)</f>
        <v>#N/A</v>
      </c>
      <c r="L34" s="110" t="s">
        <v>142</v>
      </c>
      <c r="M34" t="str">
        <f t="shared" si="1"/>
        <v>50517-06531</v>
      </c>
      <c r="N34">
        <f t="shared" si="2"/>
        <v>1</v>
      </c>
    </row>
    <row r="35" spans="1:14" ht="27" hidden="1" customHeight="1">
      <c r="A35" s="106" t="s">
        <v>388</v>
      </c>
      <c r="B35" s="105" t="s">
        <v>348</v>
      </c>
      <c r="C35" s="105" t="s">
        <v>365</v>
      </c>
      <c r="D35" s="105" t="s">
        <v>46</v>
      </c>
      <c r="E35" s="105" t="s">
        <v>52</v>
      </c>
      <c r="F35" s="105" t="s">
        <v>143</v>
      </c>
      <c r="G35" s="105" t="s">
        <v>253</v>
      </c>
      <c r="H35" s="105">
        <v>88</v>
      </c>
      <c r="I35" s="105">
        <f t="shared" si="3"/>
        <v>242</v>
      </c>
      <c r="J35" t="str">
        <f t="shared" si="0"/>
        <v>50517-06531</v>
      </c>
      <c r="K35" t="e">
        <f>VLOOKUP(J35,[1]MCR!$B:$C,2,0)</f>
        <v>#N/A</v>
      </c>
      <c r="L35" s="110" t="s">
        <v>143</v>
      </c>
      <c r="M35" t="str">
        <f t="shared" si="1"/>
        <v>50517-06531</v>
      </c>
      <c r="N35">
        <f t="shared" si="2"/>
        <v>1</v>
      </c>
    </row>
    <row r="36" spans="1:14" ht="27" hidden="1" customHeight="1">
      <c r="A36" s="106" t="s">
        <v>388</v>
      </c>
      <c r="B36" s="105" t="s">
        <v>348</v>
      </c>
      <c r="C36" s="105" t="s">
        <v>365</v>
      </c>
      <c r="D36" s="105" t="s">
        <v>46</v>
      </c>
      <c r="E36" s="105" t="s">
        <v>52</v>
      </c>
      <c r="F36" s="105" t="s">
        <v>144</v>
      </c>
      <c r="G36" s="105" t="s">
        <v>254</v>
      </c>
      <c r="H36" s="105">
        <v>85</v>
      </c>
      <c r="I36" s="105">
        <f t="shared" si="3"/>
        <v>234</v>
      </c>
      <c r="J36" t="str">
        <f t="shared" si="0"/>
        <v>50517-06531</v>
      </c>
      <c r="K36" t="e">
        <f>VLOOKUP(J36,[1]MCR!$B:$C,2,0)</f>
        <v>#N/A</v>
      </c>
      <c r="L36" s="110" t="s">
        <v>144</v>
      </c>
      <c r="M36" t="str">
        <f t="shared" si="1"/>
        <v>50517-06531</v>
      </c>
      <c r="N36">
        <f t="shared" si="2"/>
        <v>1</v>
      </c>
    </row>
    <row r="37" spans="1:14" ht="27" hidden="1" customHeight="1">
      <c r="A37" s="106" t="s">
        <v>389</v>
      </c>
      <c r="B37" s="105" t="s">
        <v>71</v>
      </c>
      <c r="C37" s="105" t="s">
        <v>75</v>
      </c>
      <c r="D37" s="105" t="s">
        <v>46</v>
      </c>
      <c r="E37" s="105" t="s">
        <v>52</v>
      </c>
      <c r="F37" s="105" t="s">
        <v>90</v>
      </c>
      <c r="G37" s="105" t="s">
        <v>117</v>
      </c>
      <c r="H37" s="105">
        <v>56</v>
      </c>
      <c r="I37" s="105">
        <f t="shared" si="3"/>
        <v>160</v>
      </c>
      <c r="J37" t="str">
        <f t="shared" si="0"/>
        <v>50519-06531</v>
      </c>
      <c r="K37" t="str">
        <f>VLOOKUP(J37,[1]MCR!$B:$C,2,0)</f>
        <v>C0027-SST309</v>
      </c>
      <c r="L37" s="110" t="s">
        <v>90</v>
      </c>
      <c r="M37" t="str">
        <f t="shared" si="1"/>
        <v>50519-06531</v>
      </c>
      <c r="N37">
        <f t="shared" si="2"/>
        <v>1</v>
      </c>
    </row>
    <row r="38" spans="1:14" ht="27" hidden="1" customHeight="1">
      <c r="A38" s="106" t="s">
        <v>389</v>
      </c>
      <c r="B38" s="105" t="s">
        <v>71</v>
      </c>
      <c r="C38" s="105" t="s">
        <v>75</v>
      </c>
      <c r="D38" s="105" t="s">
        <v>46</v>
      </c>
      <c r="E38" s="105" t="s">
        <v>52</v>
      </c>
      <c r="F38" s="105" t="s">
        <v>89</v>
      </c>
      <c r="G38" s="105" t="s">
        <v>116</v>
      </c>
      <c r="H38" s="105">
        <v>103</v>
      </c>
      <c r="I38" s="105">
        <f t="shared" si="3"/>
        <v>280</v>
      </c>
      <c r="J38" t="str">
        <f t="shared" si="0"/>
        <v>50519-06531</v>
      </c>
      <c r="K38" t="str">
        <f>VLOOKUP(J38,[1]MCR!$B:$C,2,0)</f>
        <v>C0027-SST309</v>
      </c>
      <c r="L38" s="110" t="s">
        <v>89</v>
      </c>
      <c r="M38" t="str">
        <f t="shared" si="1"/>
        <v>50519-06531</v>
      </c>
      <c r="N38">
        <f t="shared" si="2"/>
        <v>1</v>
      </c>
    </row>
    <row r="39" spans="1:14" ht="27" hidden="1" customHeight="1">
      <c r="A39" s="106" t="s">
        <v>389</v>
      </c>
      <c r="B39" s="105" t="s">
        <v>71</v>
      </c>
      <c r="C39" s="105" t="s">
        <v>75</v>
      </c>
      <c r="D39" s="105" t="s">
        <v>46</v>
      </c>
      <c r="E39" s="105" t="s">
        <v>52</v>
      </c>
      <c r="F39" s="105" t="s">
        <v>88</v>
      </c>
      <c r="G39" s="105" t="s">
        <v>115</v>
      </c>
      <c r="H39" s="105">
        <v>249</v>
      </c>
      <c r="I39" s="105">
        <f t="shared" si="3"/>
        <v>648</v>
      </c>
      <c r="J39" t="str">
        <f t="shared" si="0"/>
        <v>50519-06531</v>
      </c>
      <c r="K39" t="str">
        <f>VLOOKUP(J39,[1]MCR!$B:$C,2,0)</f>
        <v>C0027-SST309</v>
      </c>
      <c r="L39" s="110" t="s">
        <v>88</v>
      </c>
      <c r="M39" t="str">
        <f t="shared" si="1"/>
        <v>50519-06531</v>
      </c>
      <c r="N39">
        <f t="shared" si="2"/>
        <v>1</v>
      </c>
    </row>
    <row r="40" spans="1:14" ht="27" hidden="1" customHeight="1">
      <c r="A40" s="106" t="s">
        <v>389</v>
      </c>
      <c r="B40" s="105" t="s">
        <v>71</v>
      </c>
      <c r="C40" s="105" t="s">
        <v>75</v>
      </c>
      <c r="D40" s="105" t="s">
        <v>46</v>
      </c>
      <c r="E40" s="105" t="s">
        <v>52</v>
      </c>
      <c r="F40" s="105" t="s">
        <v>145</v>
      </c>
      <c r="G40" s="105" t="s">
        <v>255</v>
      </c>
      <c r="H40" s="105">
        <v>196</v>
      </c>
      <c r="I40" s="105">
        <f t="shared" si="3"/>
        <v>514</v>
      </c>
      <c r="J40" t="str">
        <f t="shared" si="0"/>
        <v>50519-06531</v>
      </c>
      <c r="K40" t="str">
        <f>VLOOKUP(J40,[1]MCR!$B:$C,2,0)</f>
        <v>C0027-SST309</v>
      </c>
      <c r="L40" s="110" t="s">
        <v>145</v>
      </c>
      <c r="M40" t="str">
        <f t="shared" si="1"/>
        <v>50519-06531</v>
      </c>
      <c r="N40">
        <f t="shared" si="2"/>
        <v>1</v>
      </c>
    </row>
    <row r="41" spans="1:14" ht="27" hidden="1" customHeight="1">
      <c r="A41" s="106" t="s">
        <v>389</v>
      </c>
      <c r="B41" s="105" t="s">
        <v>71</v>
      </c>
      <c r="C41" s="105" t="s">
        <v>75</v>
      </c>
      <c r="D41" s="105" t="s">
        <v>46</v>
      </c>
      <c r="E41" s="105" t="s">
        <v>52</v>
      </c>
      <c r="F41" s="105" t="s">
        <v>146</v>
      </c>
      <c r="G41" s="105" t="s">
        <v>256</v>
      </c>
      <c r="H41" s="105">
        <v>186</v>
      </c>
      <c r="I41" s="105">
        <f t="shared" si="3"/>
        <v>488</v>
      </c>
      <c r="J41" t="str">
        <f t="shared" si="0"/>
        <v>50519-06531</v>
      </c>
      <c r="K41" t="str">
        <f>VLOOKUP(J41,[1]MCR!$B:$C,2,0)</f>
        <v>C0027-SST309</v>
      </c>
      <c r="L41" s="110" t="s">
        <v>146</v>
      </c>
      <c r="M41" t="str">
        <f t="shared" si="1"/>
        <v>50519-06531</v>
      </c>
      <c r="N41">
        <f t="shared" si="2"/>
        <v>1</v>
      </c>
    </row>
    <row r="42" spans="1:14" ht="27" hidden="1" customHeight="1">
      <c r="A42" s="106" t="s">
        <v>390</v>
      </c>
      <c r="B42" s="105" t="s">
        <v>70</v>
      </c>
      <c r="C42" s="105" t="s">
        <v>123</v>
      </c>
      <c r="D42" s="105" t="s">
        <v>46</v>
      </c>
      <c r="E42" s="105" t="s">
        <v>52</v>
      </c>
      <c r="F42" s="105" t="s">
        <v>86</v>
      </c>
      <c r="G42" s="105" t="s">
        <v>113</v>
      </c>
      <c r="H42" s="105">
        <v>65</v>
      </c>
      <c r="I42" s="105">
        <f t="shared" si="3"/>
        <v>184</v>
      </c>
      <c r="J42" t="str">
        <f t="shared" si="0"/>
        <v>50521-06531</v>
      </c>
      <c r="K42" t="str">
        <f>VLOOKUP(J42,[1]MCR!$B:$C,2,0)</f>
        <v>C0027-SST310</v>
      </c>
      <c r="L42" s="110" t="s">
        <v>86</v>
      </c>
      <c r="M42" t="str">
        <f t="shared" si="1"/>
        <v>50521-06531</v>
      </c>
      <c r="N42">
        <f t="shared" si="2"/>
        <v>1</v>
      </c>
    </row>
    <row r="43" spans="1:14" ht="27" hidden="1" customHeight="1">
      <c r="A43" s="106" t="s">
        <v>390</v>
      </c>
      <c r="B43" s="105" t="s">
        <v>70</v>
      </c>
      <c r="C43" s="105" t="s">
        <v>123</v>
      </c>
      <c r="D43" s="105" t="s">
        <v>46</v>
      </c>
      <c r="E43" s="105" t="s">
        <v>52</v>
      </c>
      <c r="F43" s="105" t="s">
        <v>85</v>
      </c>
      <c r="G43" s="105" t="s">
        <v>112</v>
      </c>
      <c r="H43" s="105">
        <v>30</v>
      </c>
      <c r="I43" s="105">
        <f t="shared" si="3"/>
        <v>96</v>
      </c>
      <c r="J43" t="str">
        <f t="shared" si="0"/>
        <v>50521-06531</v>
      </c>
      <c r="K43" t="str">
        <f>VLOOKUP(J43,[1]MCR!$B:$C,2,0)</f>
        <v>C0027-SST310</v>
      </c>
      <c r="L43" s="110" t="s">
        <v>85</v>
      </c>
      <c r="M43" t="str">
        <f t="shared" si="1"/>
        <v>50521-06531</v>
      </c>
      <c r="N43">
        <f t="shared" si="2"/>
        <v>1</v>
      </c>
    </row>
    <row r="44" spans="1:14" ht="27" hidden="1" customHeight="1">
      <c r="A44" s="106" t="s">
        <v>390</v>
      </c>
      <c r="B44" s="105" t="s">
        <v>70</v>
      </c>
      <c r="C44" s="105" t="s">
        <v>123</v>
      </c>
      <c r="D44" s="105" t="s">
        <v>46</v>
      </c>
      <c r="E44" s="105" t="s">
        <v>52</v>
      </c>
      <c r="F44" s="105" t="s">
        <v>84</v>
      </c>
      <c r="G44" s="105" t="s">
        <v>111</v>
      </c>
      <c r="H44" s="105">
        <v>80</v>
      </c>
      <c r="I44" s="105">
        <f t="shared" si="3"/>
        <v>222</v>
      </c>
      <c r="J44" t="str">
        <f t="shared" si="0"/>
        <v>50521-06531</v>
      </c>
      <c r="K44" t="str">
        <f>VLOOKUP(J44,[1]MCR!$B:$C,2,0)</f>
        <v>C0027-SST310</v>
      </c>
      <c r="L44" s="110" t="s">
        <v>84</v>
      </c>
      <c r="M44" t="str">
        <f t="shared" si="1"/>
        <v>50521-06531</v>
      </c>
      <c r="N44">
        <f t="shared" si="2"/>
        <v>1</v>
      </c>
    </row>
    <row r="45" spans="1:14" ht="27" hidden="1" customHeight="1">
      <c r="A45" s="106" t="s">
        <v>390</v>
      </c>
      <c r="B45" s="105" t="s">
        <v>70</v>
      </c>
      <c r="C45" s="105" t="s">
        <v>123</v>
      </c>
      <c r="D45" s="105" t="s">
        <v>46</v>
      </c>
      <c r="E45" s="105" t="s">
        <v>52</v>
      </c>
      <c r="F45" s="105" t="s">
        <v>87</v>
      </c>
      <c r="G45" s="105" t="s">
        <v>114</v>
      </c>
      <c r="H45" s="105">
        <v>55</v>
      </c>
      <c r="I45" s="105">
        <f t="shared" si="3"/>
        <v>158</v>
      </c>
      <c r="J45" t="str">
        <f t="shared" si="0"/>
        <v>50521-06531</v>
      </c>
      <c r="K45" t="str">
        <f>VLOOKUP(J45,[1]MCR!$B:$C,2,0)</f>
        <v>C0027-SST310</v>
      </c>
      <c r="L45" s="110" t="s">
        <v>87</v>
      </c>
      <c r="M45" t="str">
        <f t="shared" si="1"/>
        <v>50521-06531</v>
      </c>
      <c r="N45">
        <f t="shared" si="2"/>
        <v>1</v>
      </c>
    </row>
    <row r="46" spans="1:14" ht="27" hidden="1" customHeight="1">
      <c r="A46" s="106" t="s">
        <v>390</v>
      </c>
      <c r="B46" s="105" t="s">
        <v>70</v>
      </c>
      <c r="C46" s="105" t="s">
        <v>123</v>
      </c>
      <c r="D46" s="105" t="s">
        <v>46</v>
      </c>
      <c r="E46" s="105" t="s">
        <v>52</v>
      </c>
      <c r="F46" s="105" t="s">
        <v>83</v>
      </c>
      <c r="G46" s="105" t="s">
        <v>110</v>
      </c>
      <c r="H46" s="105">
        <v>70</v>
      </c>
      <c r="I46" s="105">
        <f t="shared" si="3"/>
        <v>196</v>
      </c>
      <c r="J46" t="str">
        <f t="shared" si="0"/>
        <v>50521-06531</v>
      </c>
      <c r="K46" t="str">
        <f>VLOOKUP(J46,[1]MCR!$B:$C,2,0)</f>
        <v>C0027-SST310</v>
      </c>
      <c r="L46" s="110" t="s">
        <v>83</v>
      </c>
      <c r="M46" t="str">
        <f t="shared" si="1"/>
        <v>50521-06531</v>
      </c>
      <c r="N46">
        <f t="shared" si="2"/>
        <v>1</v>
      </c>
    </row>
    <row r="47" spans="1:14" ht="27" hidden="1" customHeight="1">
      <c r="A47" s="106" t="s">
        <v>391</v>
      </c>
      <c r="B47" s="105" t="s">
        <v>349</v>
      </c>
      <c r="C47" s="105" t="s">
        <v>366</v>
      </c>
      <c r="D47" s="105" t="s">
        <v>46</v>
      </c>
      <c r="E47" s="105" t="s">
        <v>52</v>
      </c>
      <c r="F47" s="105" t="s">
        <v>147</v>
      </c>
      <c r="G47" s="105" t="s">
        <v>257</v>
      </c>
      <c r="H47" s="105">
        <v>59</v>
      </c>
      <c r="I47" s="105">
        <f t="shared" si="3"/>
        <v>170</v>
      </c>
      <c r="J47" t="str">
        <f t="shared" si="0"/>
        <v>50516-06531</v>
      </c>
      <c r="K47" t="e">
        <f>VLOOKUP(J47,[1]MCR!$B:$C,2,0)</f>
        <v>#N/A</v>
      </c>
      <c r="L47" s="110" t="s">
        <v>147</v>
      </c>
      <c r="M47" t="str">
        <f t="shared" si="1"/>
        <v>50516-06531</v>
      </c>
      <c r="N47">
        <f t="shared" si="2"/>
        <v>1</v>
      </c>
    </row>
    <row r="48" spans="1:14" ht="27" hidden="1" customHeight="1">
      <c r="A48" s="106" t="s">
        <v>391</v>
      </c>
      <c r="B48" s="105" t="s">
        <v>349</v>
      </c>
      <c r="C48" s="105" t="s">
        <v>366</v>
      </c>
      <c r="D48" s="105" t="s">
        <v>46</v>
      </c>
      <c r="E48" s="105" t="s">
        <v>52</v>
      </c>
      <c r="F48" s="105" t="s">
        <v>148</v>
      </c>
      <c r="G48" s="105" t="s">
        <v>258</v>
      </c>
      <c r="H48" s="105">
        <v>137</v>
      </c>
      <c r="I48" s="105">
        <f t="shared" si="3"/>
        <v>364</v>
      </c>
      <c r="J48" t="str">
        <f t="shared" si="0"/>
        <v>50516-06531</v>
      </c>
      <c r="K48" t="e">
        <f>VLOOKUP(J48,[1]MCR!$B:$C,2,0)</f>
        <v>#N/A</v>
      </c>
      <c r="L48" s="110" t="s">
        <v>148</v>
      </c>
      <c r="M48" t="str">
        <f t="shared" si="1"/>
        <v>50516-06531</v>
      </c>
      <c r="N48">
        <f t="shared" si="2"/>
        <v>1</v>
      </c>
    </row>
    <row r="49" spans="1:14" ht="27" hidden="1" customHeight="1">
      <c r="A49" s="106" t="s">
        <v>391</v>
      </c>
      <c r="B49" s="105" t="s">
        <v>349</v>
      </c>
      <c r="C49" s="105" t="s">
        <v>366</v>
      </c>
      <c r="D49" s="105" t="s">
        <v>46</v>
      </c>
      <c r="E49" s="105" t="s">
        <v>52</v>
      </c>
      <c r="F49" s="105" t="s">
        <v>149</v>
      </c>
      <c r="G49" s="105" t="s">
        <v>259</v>
      </c>
      <c r="H49" s="105">
        <v>263</v>
      </c>
      <c r="I49" s="105">
        <f t="shared" si="3"/>
        <v>684</v>
      </c>
      <c r="J49" t="str">
        <f t="shared" si="0"/>
        <v>50516-06531</v>
      </c>
      <c r="K49" t="e">
        <f>VLOOKUP(J49,[1]MCR!$B:$C,2,0)</f>
        <v>#N/A</v>
      </c>
      <c r="L49" s="110" t="s">
        <v>149</v>
      </c>
      <c r="M49" t="str">
        <f t="shared" si="1"/>
        <v>50516-06531</v>
      </c>
      <c r="N49">
        <f t="shared" si="2"/>
        <v>1</v>
      </c>
    </row>
    <row r="50" spans="1:14" ht="27" hidden="1" customHeight="1">
      <c r="A50" s="106" t="s">
        <v>391</v>
      </c>
      <c r="B50" s="105" t="s">
        <v>349</v>
      </c>
      <c r="C50" s="105" t="s">
        <v>366</v>
      </c>
      <c r="D50" s="105" t="s">
        <v>46</v>
      </c>
      <c r="E50" s="105" t="s">
        <v>52</v>
      </c>
      <c r="F50" s="105" t="s">
        <v>150</v>
      </c>
      <c r="G50" s="105" t="s">
        <v>260</v>
      </c>
      <c r="H50" s="105">
        <v>154</v>
      </c>
      <c r="I50" s="105">
        <f t="shared" si="3"/>
        <v>408</v>
      </c>
      <c r="J50" t="str">
        <f t="shared" si="0"/>
        <v>50516-06531</v>
      </c>
      <c r="K50" t="e">
        <f>VLOOKUP(J50,[1]MCR!$B:$C,2,0)</f>
        <v>#N/A</v>
      </c>
      <c r="L50" s="110" t="s">
        <v>150</v>
      </c>
      <c r="M50" t="str">
        <f t="shared" si="1"/>
        <v>50516-06531</v>
      </c>
      <c r="N50">
        <f t="shared" si="2"/>
        <v>1</v>
      </c>
    </row>
    <row r="51" spans="1:14" ht="27" hidden="1" customHeight="1">
      <c r="A51" s="106" t="s">
        <v>391</v>
      </c>
      <c r="B51" s="105" t="s">
        <v>349</v>
      </c>
      <c r="C51" s="105" t="s">
        <v>366</v>
      </c>
      <c r="D51" s="105" t="s">
        <v>46</v>
      </c>
      <c r="E51" s="105" t="s">
        <v>52</v>
      </c>
      <c r="F51" s="105" t="s">
        <v>151</v>
      </c>
      <c r="G51" s="105" t="s">
        <v>261</v>
      </c>
      <c r="H51" s="105">
        <v>127</v>
      </c>
      <c r="I51" s="105">
        <f t="shared" si="3"/>
        <v>340</v>
      </c>
      <c r="J51" t="str">
        <f t="shared" si="0"/>
        <v>50516-06531</v>
      </c>
      <c r="K51" t="e">
        <f>VLOOKUP(J51,[1]MCR!$B:$C,2,0)</f>
        <v>#N/A</v>
      </c>
      <c r="L51" s="110" t="s">
        <v>151</v>
      </c>
      <c r="M51" t="str">
        <f t="shared" si="1"/>
        <v>50516-06531</v>
      </c>
      <c r="N51">
        <f t="shared" si="2"/>
        <v>1</v>
      </c>
    </row>
    <row r="52" spans="1:14" ht="27" hidden="1" customHeight="1">
      <c r="A52" s="106" t="s">
        <v>392</v>
      </c>
      <c r="B52" s="105" t="s">
        <v>350</v>
      </c>
      <c r="C52" s="105" t="s">
        <v>367</v>
      </c>
      <c r="D52" s="105" t="s">
        <v>46</v>
      </c>
      <c r="E52" s="105" t="s">
        <v>52</v>
      </c>
      <c r="F52" s="105" t="s">
        <v>152</v>
      </c>
      <c r="G52" s="105" t="s">
        <v>262</v>
      </c>
      <c r="H52" s="105">
        <v>114</v>
      </c>
      <c r="I52" s="105">
        <f t="shared" si="3"/>
        <v>308</v>
      </c>
      <c r="J52" t="str">
        <f t="shared" si="0"/>
        <v>50518-06531</v>
      </c>
      <c r="K52" t="e">
        <f>VLOOKUP(J52,[1]MCR!$B:$C,2,0)</f>
        <v>#N/A</v>
      </c>
      <c r="L52" s="110" t="s">
        <v>152</v>
      </c>
      <c r="M52" t="str">
        <f t="shared" si="1"/>
        <v>50518-06531</v>
      </c>
      <c r="N52">
        <f t="shared" si="2"/>
        <v>1</v>
      </c>
    </row>
    <row r="53" spans="1:14" ht="27" hidden="1" customHeight="1">
      <c r="A53" s="106" t="s">
        <v>392</v>
      </c>
      <c r="B53" s="105" t="s">
        <v>350</v>
      </c>
      <c r="C53" s="105" t="s">
        <v>367</v>
      </c>
      <c r="D53" s="105" t="s">
        <v>46</v>
      </c>
      <c r="E53" s="105" t="s">
        <v>52</v>
      </c>
      <c r="F53" s="105" t="s">
        <v>153</v>
      </c>
      <c r="G53" s="105" t="s">
        <v>263</v>
      </c>
      <c r="H53" s="105">
        <v>106</v>
      </c>
      <c r="I53" s="105">
        <f t="shared" si="3"/>
        <v>286</v>
      </c>
      <c r="J53" t="str">
        <f t="shared" si="0"/>
        <v>50518-06531</v>
      </c>
      <c r="K53" t="e">
        <f>VLOOKUP(J53,[1]MCR!$B:$C,2,0)</f>
        <v>#N/A</v>
      </c>
      <c r="L53" s="110" t="s">
        <v>153</v>
      </c>
      <c r="M53" t="str">
        <f t="shared" si="1"/>
        <v>50518-06531</v>
      </c>
      <c r="N53">
        <f t="shared" si="2"/>
        <v>1</v>
      </c>
    </row>
    <row r="54" spans="1:14" ht="27" hidden="1" customHeight="1">
      <c r="A54" s="106" t="s">
        <v>392</v>
      </c>
      <c r="B54" s="105" t="s">
        <v>350</v>
      </c>
      <c r="C54" s="105" t="s">
        <v>367</v>
      </c>
      <c r="D54" s="105" t="s">
        <v>46</v>
      </c>
      <c r="E54" s="105" t="s">
        <v>52</v>
      </c>
      <c r="F54" s="105" t="s">
        <v>154</v>
      </c>
      <c r="G54" s="105" t="s">
        <v>264</v>
      </c>
      <c r="H54" s="105">
        <v>51</v>
      </c>
      <c r="I54" s="105">
        <f t="shared" si="3"/>
        <v>148</v>
      </c>
      <c r="J54" t="str">
        <f t="shared" si="0"/>
        <v>50518-06531</v>
      </c>
      <c r="K54" t="e">
        <f>VLOOKUP(J54,[1]MCR!$B:$C,2,0)</f>
        <v>#N/A</v>
      </c>
      <c r="L54" s="110" t="s">
        <v>154</v>
      </c>
      <c r="M54" t="str">
        <f t="shared" si="1"/>
        <v>50518-06531</v>
      </c>
      <c r="N54">
        <f t="shared" si="2"/>
        <v>1</v>
      </c>
    </row>
    <row r="55" spans="1:14" ht="27" hidden="1" customHeight="1">
      <c r="A55" s="106" t="s">
        <v>392</v>
      </c>
      <c r="B55" s="105" t="s">
        <v>350</v>
      </c>
      <c r="C55" s="105" t="s">
        <v>367</v>
      </c>
      <c r="D55" s="105" t="s">
        <v>46</v>
      </c>
      <c r="E55" s="105" t="s">
        <v>52</v>
      </c>
      <c r="F55" s="105" t="s">
        <v>155</v>
      </c>
      <c r="G55" s="105" t="s">
        <v>265</v>
      </c>
      <c r="H55" s="105">
        <v>66</v>
      </c>
      <c r="I55" s="105">
        <f t="shared" si="3"/>
        <v>186</v>
      </c>
      <c r="J55" t="str">
        <f t="shared" si="0"/>
        <v>50518-06531</v>
      </c>
      <c r="K55" t="e">
        <f>VLOOKUP(J55,[1]MCR!$B:$C,2,0)</f>
        <v>#N/A</v>
      </c>
      <c r="L55" s="110" t="s">
        <v>155</v>
      </c>
      <c r="M55" t="str">
        <f t="shared" si="1"/>
        <v>50518-06531</v>
      </c>
      <c r="N55">
        <f t="shared" si="2"/>
        <v>1</v>
      </c>
    </row>
    <row r="56" spans="1:14" ht="27" hidden="1" customHeight="1">
      <c r="A56" s="106" t="s">
        <v>392</v>
      </c>
      <c r="B56" s="105" t="s">
        <v>350</v>
      </c>
      <c r="C56" s="105" t="s">
        <v>367</v>
      </c>
      <c r="D56" s="105" t="s">
        <v>46</v>
      </c>
      <c r="E56" s="105" t="s">
        <v>52</v>
      </c>
      <c r="F56" s="105" t="s">
        <v>156</v>
      </c>
      <c r="G56" s="105" t="s">
        <v>266</v>
      </c>
      <c r="H56" s="105">
        <v>97</v>
      </c>
      <c r="I56" s="105">
        <f t="shared" si="3"/>
        <v>264</v>
      </c>
      <c r="J56" t="str">
        <f t="shared" si="0"/>
        <v>50518-06531</v>
      </c>
      <c r="K56" t="e">
        <f>VLOOKUP(J56,[1]MCR!$B:$C,2,0)</f>
        <v>#N/A</v>
      </c>
      <c r="L56" s="110" t="s">
        <v>156</v>
      </c>
      <c r="M56" t="str">
        <f t="shared" si="1"/>
        <v>50518-06531</v>
      </c>
      <c r="N56">
        <f t="shared" si="2"/>
        <v>1</v>
      </c>
    </row>
    <row r="57" spans="1:14" ht="27" hidden="1" customHeight="1">
      <c r="A57" s="106" t="s">
        <v>393</v>
      </c>
      <c r="B57" s="105" t="s">
        <v>73</v>
      </c>
      <c r="C57" s="105" t="s">
        <v>122</v>
      </c>
      <c r="D57" s="105" t="s">
        <v>60</v>
      </c>
      <c r="E57" s="105" t="s">
        <v>61</v>
      </c>
      <c r="F57" s="105" t="s">
        <v>97</v>
      </c>
      <c r="G57" s="105" t="s">
        <v>104</v>
      </c>
      <c r="H57" s="105">
        <v>30</v>
      </c>
      <c r="I57" s="105">
        <f t="shared" si="3"/>
        <v>96</v>
      </c>
      <c r="J57" t="str">
        <f t="shared" si="0"/>
        <v>50644-02077</v>
      </c>
      <c r="K57" t="str">
        <f>VLOOKUP(J57,[1]MCR!$B:$C,2,0)</f>
        <v>C0027-SST300</v>
      </c>
      <c r="L57" s="110" t="s">
        <v>97</v>
      </c>
      <c r="M57" t="str">
        <f t="shared" si="1"/>
        <v>50644-02077</v>
      </c>
      <c r="N57">
        <f t="shared" si="2"/>
        <v>1</v>
      </c>
    </row>
    <row r="58" spans="1:14" ht="27" hidden="1" customHeight="1">
      <c r="A58" s="106" t="s">
        <v>393</v>
      </c>
      <c r="B58" s="105" t="s">
        <v>73</v>
      </c>
      <c r="C58" s="105" t="s">
        <v>122</v>
      </c>
      <c r="D58" s="105" t="s">
        <v>60</v>
      </c>
      <c r="E58" s="105" t="s">
        <v>61</v>
      </c>
      <c r="F58" s="105" t="s">
        <v>93</v>
      </c>
      <c r="G58" s="105" t="s">
        <v>100</v>
      </c>
      <c r="H58" s="105">
        <v>45</v>
      </c>
      <c r="I58" s="105">
        <f t="shared" si="3"/>
        <v>134</v>
      </c>
      <c r="J58" t="str">
        <f t="shared" si="0"/>
        <v>50644-02077</v>
      </c>
      <c r="K58" t="str">
        <f>VLOOKUP(J58,[1]MCR!$B:$C,2,0)</f>
        <v>C0027-SST300</v>
      </c>
      <c r="L58" s="110" t="s">
        <v>93</v>
      </c>
      <c r="M58" t="str">
        <f t="shared" si="1"/>
        <v>50644-02077</v>
      </c>
      <c r="N58">
        <f t="shared" si="2"/>
        <v>1</v>
      </c>
    </row>
    <row r="59" spans="1:14" ht="27" hidden="1" customHeight="1">
      <c r="A59" s="106" t="s">
        <v>393</v>
      </c>
      <c r="B59" s="105" t="s">
        <v>73</v>
      </c>
      <c r="C59" s="105" t="s">
        <v>122</v>
      </c>
      <c r="D59" s="105" t="s">
        <v>60</v>
      </c>
      <c r="E59" s="105" t="s">
        <v>61</v>
      </c>
      <c r="F59" s="105" t="s">
        <v>94</v>
      </c>
      <c r="G59" s="105" t="s">
        <v>101</v>
      </c>
      <c r="H59" s="105">
        <v>115</v>
      </c>
      <c r="I59" s="105">
        <f t="shared" si="3"/>
        <v>310</v>
      </c>
      <c r="J59" t="str">
        <f t="shared" si="0"/>
        <v>50644-02077</v>
      </c>
      <c r="K59" t="str">
        <f>VLOOKUP(J59,[1]MCR!$B:$C,2,0)</f>
        <v>C0027-SST300</v>
      </c>
      <c r="L59" s="110" t="s">
        <v>94</v>
      </c>
      <c r="M59" t="str">
        <f t="shared" si="1"/>
        <v>50644-02077</v>
      </c>
      <c r="N59">
        <f t="shared" si="2"/>
        <v>1</v>
      </c>
    </row>
    <row r="60" spans="1:14" ht="27" hidden="1" customHeight="1">
      <c r="A60" s="106" t="s">
        <v>393</v>
      </c>
      <c r="B60" s="105" t="s">
        <v>73</v>
      </c>
      <c r="C60" s="105" t="s">
        <v>122</v>
      </c>
      <c r="D60" s="105" t="s">
        <v>60</v>
      </c>
      <c r="E60" s="105" t="s">
        <v>61</v>
      </c>
      <c r="F60" s="105" t="s">
        <v>95</v>
      </c>
      <c r="G60" s="105" t="s">
        <v>102</v>
      </c>
      <c r="H60" s="105">
        <v>60</v>
      </c>
      <c r="I60" s="105">
        <f t="shared" si="3"/>
        <v>172</v>
      </c>
      <c r="J60" t="str">
        <f t="shared" si="0"/>
        <v>50644-02077</v>
      </c>
      <c r="K60" t="str">
        <f>VLOOKUP(J60,[1]MCR!$B:$C,2,0)</f>
        <v>C0027-SST300</v>
      </c>
      <c r="L60" s="110" t="s">
        <v>95</v>
      </c>
      <c r="M60" t="str">
        <f t="shared" si="1"/>
        <v>50644-02077</v>
      </c>
      <c r="N60">
        <f t="shared" si="2"/>
        <v>1</v>
      </c>
    </row>
    <row r="61" spans="1:14" ht="27" hidden="1" customHeight="1">
      <c r="A61" s="106" t="s">
        <v>393</v>
      </c>
      <c r="B61" s="105" t="s">
        <v>73</v>
      </c>
      <c r="C61" s="105" t="s">
        <v>122</v>
      </c>
      <c r="D61" s="105" t="s">
        <v>60</v>
      </c>
      <c r="E61" s="105" t="s">
        <v>61</v>
      </c>
      <c r="F61" s="105" t="s">
        <v>96</v>
      </c>
      <c r="G61" s="105" t="s">
        <v>103</v>
      </c>
      <c r="H61" s="105">
        <v>50</v>
      </c>
      <c r="I61" s="105">
        <f t="shared" si="3"/>
        <v>146</v>
      </c>
      <c r="J61" t="str">
        <f t="shared" si="0"/>
        <v>50644-02077</v>
      </c>
      <c r="K61" t="str">
        <f>VLOOKUP(J61,[1]MCR!$B:$C,2,0)</f>
        <v>C0027-SST300</v>
      </c>
      <c r="L61" s="110" t="s">
        <v>96</v>
      </c>
      <c r="M61" t="str">
        <f t="shared" si="1"/>
        <v>50644-02077</v>
      </c>
      <c r="N61">
        <f t="shared" si="2"/>
        <v>1</v>
      </c>
    </row>
    <row r="62" spans="1:14" ht="27" hidden="1" customHeight="1">
      <c r="A62" s="106" t="s">
        <v>394</v>
      </c>
      <c r="B62" s="105" t="s">
        <v>351</v>
      </c>
      <c r="C62" s="105" t="s">
        <v>368</v>
      </c>
      <c r="D62" s="105" t="s">
        <v>60</v>
      </c>
      <c r="E62" s="105" t="s">
        <v>61</v>
      </c>
      <c r="F62" s="105" t="s">
        <v>157</v>
      </c>
      <c r="G62" s="105" t="s">
        <v>267</v>
      </c>
      <c r="H62" s="105">
        <v>149</v>
      </c>
      <c r="I62" s="105">
        <f t="shared" si="3"/>
        <v>396</v>
      </c>
      <c r="J62" t="str">
        <f t="shared" si="0"/>
        <v>50668-02077</v>
      </c>
      <c r="K62" t="e">
        <f>VLOOKUP(J62,[1]MCR!$B:$C,2,0)</f>
        <v>#N/A</v>
      </c>
      <c r="L62" s="110" t="s">
        <v>157</v>
      </c>
      <c r="M62" t="str">
        <f t="shared" si="1"/>
        <v>50668-02077</v>
      </c>
      <c r="N62">
        <f t="shared" si="2"/>
        <v>1</v>
      </c>
    </row>
    <row r="63" spans="1:14" ht="27" hidden="1" customHeight="1">
      <c r="A63" s="106" t="s">
        <v>394</v>
      </c>
      <c r="B63" s="105" t="s">
        <v>351</v>
      </c>
      <c r="C63" s="105" t="s">
        <v>368</v>
      </c>
      <c r="D63" s="105" t="s">
        <v>60</v>
      </c>
      <c r="E63" s="105" t="s">
        <v>61</v>
      </c>
      <c r="F63" s="105" t="s">
        <v>158</v>
      </c>
      <c r="G63" s="105" t="s">
        <v>268</v>
      </c>
      <c r="H63" s="105">
        <v>229</v>
      </c>
      <c r="I63" s="105">
        <f t="shared" si="3"/>
        <v>598</v>
      </c>
      <c r="J63" t="str">
        <f t="shared" si="0"/>
        <v>50668-02077</v>
      </c>
      <c r="K63" t="e">
        <f>VLOOKUP(J63,[1]MCR!$B:$C,2,0)</f>
        <v>#N/A</v>
      </c>
      <c r="L63" s="110" t="s">
        <v>158</v>
      </c>
      <c r="M63" t="str">
        <f t="shared" si="1"/>
        <v>50668-02077</v>
      </c>
      <c r="N63">
        <f t="shared" si="2"/>
        <v>1</v>
      </c>
    </row>
    <row r="64" spans="1:14" ht="27" hidden="1" customHeight="1">
      <c r="A64" s="106" t="s">
        <v>394</v>
      </c>
      <c r="B64" s="105" t="s">
        <v>351</v>
      </c>
      <c r="C64" s="105" t="s">
        <v>368</v>
      </c>
      <c r="D64" s="105" t="s">
        <v>60</v>
      </c>
      <c r="E64" s="105" t="s">
        <v>61</v>
      </c>
      <c r="F64" s="105" t="s">
        <v>159</v>
      </c>
      <c r="G64" s="105" t="s">
        <v>269</v>
      </c>
      <c r="H64" s="105">
        <v>162</v>
      </c>
      <c r="I64" s="105">
        <f t="shared" si="3"/>
        <v>428</v>
      </c>
      <c r="J64" t="str">
        <f t="shared" si="0"/>
        <v>50668-02077</v>
      </c>
      <c r="K64" t="e">
        <f>VLOOKUP(J64,[1]MCR!$B:$C,2,0)</f>
        <v>#N/A</v>
      </c>
      <c r="L64" s="110" t="s">
        <v>159</v>
      </c>
      <c r="M64" t="str">
        <f t="shared" si="1"/>
        <v>50668-02077</v>
      </c>
      <c r="N64">
        <f t="shared" si="2"/>
        <v>1</v>
      </c>
    </row>
    <row r="65" spans="1:14" ht="27" hidden="1" customHeight="1">
      <c r="A65" s="106" t="s">
        <v>394</v>
      </c>
      <c r="B65" s="105" t="s">
        <v>351</v>
      </c>
      <c r="C65" s="105" t="s">
        <v>368</v>
      </c>
      <c r="D65" s="105" t="s">
        <v>60</v>
      </c>
      <c r="E65" s="105" t="s">
        <v>61</v>
      </c>
      <c r="F65" s="105" t="s">
        <v>160</v>
      </c>
      <c r="G65" s="105" t="s">
        <v>270</v>
      </c>
      <c r="H65" s="105">
        <v>178</v>
      </c>
      <c r="I65" s="105">
        <f t="shared" si="3"/>
        <v>470</v>
      </c>
      <c r="J65" t="str">
        <f t="shared" si="0"/>
        <v>50668-02077</v>
      </c>
      <c r="K65" t="e">
        <f>VLOOKUP(J65,[1]MCR!$B:$C,2,0)</f>
        <v>#N/A</v>
      </c>
      <c r="L65" s="110" t="s">
        <v>160</v>
      </c>
      <c r="M65" t="str">
        <f t="shared" si="1"/>
        <v>50668-02077</v>
      </c>
      <c r="N65">
        <f t="shared" si="2"/>
        <v>1</v>
      </c>
    </row>
    <row r="66" spans="1:14" ht="27" hidden="1" customHeight="1">
      <c r="A66" s="106" t="s">
        <v>394</v>
      </c>
      <c r="B66" s="105" t="s">
        <v>351</v>
      </c>
      <c r="C66" s="105" t="s">
        <v>368</v>
      </c>
      <c r="D66" s="105" t="s">
        <v>60</v>
      </c>
      <c r="E66" s="105" t="s">
        <v>61</v>
      </c>
      <c r="F66" s="105" t="s">
        <v>161</v>
      </c>
      <c r="G66" s="105" t="s">
        <v>271</v>
      </c>
      <c r="H66" s="105">
        <v>172</v>
      </c>
      <c r="I66" s="105">
        <f t="shared" si="3"/>
        <v>452</v>
      </c>
      <c r="J66" t="str">
        <f t="shared" si="0"/>
        <v>50668-02077</v>
      </c>
      <c r="K66" t="e">
        <f>VLOOKUP(J66,[1]MCR!$B:$C,2,0)</f>
        <v>#N/A</v>
      </c>
      <c r="L66" s="110" t="s">
        <v>161</v>
      </c>
      <c r="M66" t="str">
        <f t="shared" si="1"/>
        <v>50668-02077</v>
      </c>
      <c r="N66">
        <f t="shared" si="2"/>
        <v>1</v>
      </c>
    </row>
    <row r="67" spans="1:14" ht="27" hidden="1" customHeight="1">
      <c r="A67" s="106" t="s">
        <v>395</v>
      </c>
      <c r="B67" s="105" t="s">
        <v>352</v>
      </c>
      <c r="C67" s="105" t="s">
        <v>369</v>
      </c>
      <c r="D67" s="105" t="s">
        <v>44</v>
      </c>
      <c r="E67" s="105" t="s">
        <v>50</v>
      </c>
      <c r="F67" s="105" t="s">
        <v>162</v>
      </c>
      <c r="G67" s="105" t="s">
        <v>272</v>
      </c>
      <c r="H67" s="105">
        <v>56</v>
      </c>
      <c r="I67" s="105">
        <f t="shared" si="3"/>
        <v>160</v>
      </c>
      <c r="J67" t="str">
        <f t="shared" si="0"/>
        <v>50703-00001</v>
      </c>
      <c r="K67" t="e">
        <f>VLOOKUP(J67,[1]MCR!$B:$C,2,0)</f>
        <v>#N/A</v>
      </c>
      <c r="L67" s="110" t="s">
        <v>162</v>
      </c>
      <c r="M67" t="str">
        <f t="shared" si="1"/>
        <v>50703-00001</v>
      </c>
      <c r="N67">
        <f t="shared" si="2"/>
        <v>1</v>
      </c>
    </row>
    <row r="68" spans="1:14" ht="27" hidden="1" customHeight="1">
      <c r="A68" s="106" t="s">
        <v>395</v>
      </c>
      <c r="B68" s="105" t="s">
        <v>352</v>
      </c>
      <c r="C68" s="105" t="s">
        <v>369</v>
      </c>
      <c r="D68" s="105" t="s">
        <v>44</v>
      </c>
      <c r="E68" s="105" t="s">
        <v>50</v>
      </c>
      <c r="F68" s="105" t="s">
        <v>163</v>
      </c>
      <c r="G68" s="105" t="s">
        <v>273</v>
      </c>
      <c r="H68" s="105">
        <v>80</v>
      </c>
      <c r="I68" s="105">
        <f t="shared" si="3"/>
        <v>222</v>
      </c>
      <c r="J68" t="str">
        <f t="shared" ref="J68:J131" si="5">LEFT(F68,11)</f>
        <v>50703-00001</v>
      </c>
      <c r="K68" t="e">
        <f>VLOOKUP(J68,[1]MCR!$B:$C,2,0)</f>
        <v>#N/A</v>
      </c>
      <c r="L68" s="110" t="s">
        <v>163</v>
      </c>
      <c r="M68" t="str">
        <f t="shared" ref="M68:M131" si="6">LEFT(L68,11)</f>
        <v>50703-00001</v>
      </c>
      <c r="N68">
        <f t="shared" ref="N68:N131" si="7">IF(M68=J68,1,0)</f>
        <v>1</v>
      </c>
    </row>
    <row r="69" spans="1:14" ht="27" hidden="1" customHeight="1">
      <c r="A69" s="106" t="s">
        <v>395</v>
      </c>
      <c r="B69" s="105" t="s">
        <v>352</v>
      </c>
      <c r="C69" s="105" t="s">
        <v>369</v>
      </c>
      <c r="D69" s="105" t="s">
        <v>44</v>
      </c>
      <c r="E69" s="105" t="s">
        <v>50</v>
      </c>
      <c r="F69" s="105" t="s">
        <v>164</v>
      </c>
      <c r="G69" s="105" t="s">
        <v>274</v>
      </c>
      <c r="H69" s="105">
        <v>92</v>
      </c>
      <c r="I69" s="105">
        <f t="shared" si="3"/>
        <v>252</v>
      </c>
      <c r="J69" t="str">
        <f t="shared" si="5"/>
        <v>50703-00001</v>
      </c>
      <c r="K69" t="e">
        <f>VLOOKUP(J69,[1]MCR!$B:$C,2,0)</f>
        <v>#N/A</v>
      </c>
      <c r="L69" s="110" t="s">
        <v>164</v>
      </c>
      <c r="M69" t="str">
        <f t="shared" si="6"/>
        <v>50703-00001</v>
      </c>
      <c r="N69">
        <f t="shared" si="7"/>
        <v>1</v>
      </c>
    </row>
    <row r="70" spans="1:14" ht="27" hidden="1" customHeight="1">
      <c r="A70" s="106" t="s">
        <v>395</v>
      </c>
      <c r="B70" s="105" t="s">
        <v>352</v>
      </c>
      <c r="C70" s="105" t="s">
        <v>369</v>
      </c>
      <c r="D70" s="105" t="s">
        <v>44</v>
      </c>
      <c r="E70" s="105" t="s">
        <v>50</v>
      </c>
      <c r="F70" s="105" t="s">
        <v>165</v>
      </c>
      <c r="G70" s="105" t="s">
        <v>275</v>
      </c>
      <c r="H70" s="105">
        <v>38</v>
      </c>
      <c r="I70" s="105">
        <f t="shared" ref="I70:I133" si="8">(ROUND(H70*$J$1,0)+$K$1)*2+ROUND((H70*$J$1)/20,0)*2</f>
        <v>116</v>
      </c>
      <c r="J70" t="str">
        <f t="shared" si="5"/>
        <v>50703-00001</v>
      </c>
      <c r="K70" t="e">
        <f>VLOOKUP(J70,[1]MCR!$B:$C,2,0)</f>
        <v>#N/A</v>
      </c>
      <c r="L70" s="110" t="s">
        <v>165</v>
      </c>
      <c r="M70" t="str">
        <f t="shared" si="6"/>
        <v>50703-00001</v>
      </c>
      <c r="N70">
        <f t="shared" si="7"/>
        <v>1</v>
      </c>
    </row>
    <row r="71" spans="1:14" ht="27" hidden="1" customHeight="1">
      <c r="A71" s="106" t="s">
        <v>395</v>
      </c>
      <c r="B71" s="105" t="s">
        <v>352</v>
      </c>
      <c r="C71" s="105" t="s">
        <v>369</v>
      </c>
      <c r="D71" s="105" t="s">
        <v>44</v>
      </c>
      <c r="E71" s="105" t="s">
        <v>50</v>
      </c>
      <c r="F71" s="105" t="s">
        <v>166</v>
      </c>
      <c r="G71" s="105" t="s">
        <v>276</v>
      </c>
      <c r="H71" s="105">
        <v>34</v>
      </c>
      <c r="I71" s="105">
        <f t="shared" si="8"/>
        <v>106</v>
      </c>
      <c r="J71" t="str">
        <f t="shared" si="5"/>
        <v>50703-00001</v>
      </c>
      <c r="K71" t="e">
        <f>VLOOKUP(J71,[1]MCR!$B:$C,2,0)</f>
        <v>#N/A</v>
      </c>
      <c r="L71" s="110" t="s">
        <v>166</v>
      </c>
      <c r="M71" t="str">
        <f t="shared" si="6"/>
        <v>50703-00001</v>
      </c>
      <c r="N71">
        <f t="shared" si="7"/>
        <v>1</v>
      </c>
    </row>
    <row r="72" spans="1:14" ht="27" hidden="1" customHeight="1">
      <c r="A72" s="106" t="s">
        <v>396</v>
      </c>
      <c r="B72" s="105" t="s">
        <v>353</v>
      </c>
      <c r="C72" s="105" t="s">
        <v>370</v>
      </c>
      <c r="D72" s="105" t="s">
        <v>44</v>
      </c>
      <c r="E72" s="105" t="s">
        <v>50</v>
      </c>
      <c r="F72" s="105" t="s">
        <v>167</v>
      </c>
      <c r="G72" s="105" t="s">
        <v>277</v>
      </c>
      <c r="H72" s="105">
        <v>85</v>
      </c>
      <c r="I72" s="105">
        <f t="shared" si="8"/>
        <v>234</v>
      </c>
      <c r="J72" t="str">
        <f t="shared" si="5"/>
        <v>50704-00001</v>
      </c>
      <c r="K72" t="e">
        <f>VLOOKUP(J72,[1]MCR!$B:$C,2,0)</f>
        <v>#N/A</v>
      </c>
      <c r="L72" s="110" t="s">
        <v>167</v>
      </c>
      <c r="M72" t="str">
        <f t="shared" si="6"/>
        <v>50704-00001</v>
      </c>
      <c r="N72">
        <f t="shared" si="7"/>
        <v>1</v>
      </c>
    </row>
    <row r="73" spans="1:14" ht="27" hidden="1" customHeight="1">
      <c r="A73" s="106" t="s">
        <v>396</v>
      </c>
      <c r="B73" s="105" t="s">
        <v>353</v>
      </c>
      <c r="C73" s="105" t="s">
        <v>370</v>
      </c>
      <c r="D73" s="105" t="s">
        <v>44</v>
      </c>
      <c r="E73" s="105" t="s">
        <v>50</v>
      </c>
      <c r="F73" s="105" t="s">
        <v>168</v>
      </c>
      <c r="G73" s="105" t="s">
        <v>278</v>
      </c>
      <c r="H73" s="105">
        <v>163</v>
      </c>
      <c r="I73" s="105">
        <f t="shared" si="8"/>
        <v>432</v>
      </c>
      <c r="J73" t="str">
        <f t="shared" si="5"/>
        <v>50704-00001</v>
      </c>
      <c r="K73" t="e">
        <f>VLOOKUP(J73,[1]MCR!$B:$C,2,0)</f>
        <v>#N/A</v>
      </c>
      <c r="L73" s="110" t="s">
        <v>168</v>
      </c>
      <c r="M73" t="str">
        <f t="shared" si="6"/>
        <v>50704-00001</v>
      </c>
      <c r="N73">
        <f t="shared" si="7"/>
        <v>1</v>
      </c>
    </row>
    <row r="74" spans="1:14" ht="27" hidden="1" customHeight="1">
      <c r="A74" s="106" t="s">
        <v>396</v>
      </c>
      <c r="B74" s="105" t="s">
        <v>353</v>
      </c>
      <c r="C74" s="105" t="s">
        <v>370</v>
      </c>
      <c r="D74" s="105" t="s">
        <v>44</v>
      </c>
      <c r="E74" s="105" t="s">
        <v>50</v>
      </c>
      <c r="F74" s="105" t="s">
        <v>169</v>
      </c>
      <c r="G74" s="105" t="s">
        <v>279</v>
      </c>
      <c r="H74" s="105">
        <v>149</v>
      </c>
      <c r="I74" s="105">
        <f t="shared" si="8"/>
        <v>396</v>
      </c>
      <c r="J74" t="str">
        <f t="shared" si="5"/>
        <v>50704-00001</v>
      </c>
      <c r="K74" t="e">
        <f>VLOOKUP(J74,[1]MCR!$B:$C,2,0)</f>
        <v>#N/A</v>
      </c>
      <c r="L74" s="110" t="s">
        <v>169</v>
      </c>
      <c r="M74" t="str">
        <f t="shared" si="6"/>
        <v>50704-00001</v>
      </c>
      <c r="N74">
        <f t="shared" si="7"/>
        <v>1</v>
      </c>
    </row>
    <row r="75" spans="1:14" ht="27" hidden="1" customHeight="1">
      <c r="A75" s="106" t="s">
        <v>396</v>
      </c>
      <c r="B75" s="105" t="s">
        <v>353</v>
      </c>
      <c r="C75" s="105" t="s">
        <v>370</v>
      </c>
      <c r="D75" s="105" t="s">
        <v>44</v>
      </c>
      <c r="E75" s="105" t="s">
        <v>50</v>
      </c>
      <c r="F75" s="105" t="s">
        <v>170</v>
      </c>
      <c r="G75" s="105" t="s">
        <v>280</v>
      </c>
      <c r="H75" s="105">
        <v>142</v>
      </c>
      <c r="I75" s="105">
        <f t="shared" si="8"/>
        <v>378</v>
      </c>
      <c r="J75" t="str">
        <f t="shared" si="5"/>
        <v>50704-00001</v>
      </c>
      <c r="K75" t="e">
        <f>VLOOKUP(J75,[1]MCR!$B:$C,2,0)</f>
        <v>#N/A</v>
      </c>
      <c r="L75" s="110" t="s">
        <v>170</v>
      </c>
      <c r="M75" t="str">
        <f t="shared" si="6"/>
        <v>50704-00001</v>
      </c>
      <c r="N75">
        <f t="shared" si="7"/>
        <v>1</v>
      </c>
    </row>
    <row r="76" spans="1:14" ht="27" hidden="1" customHeight="1">
      <c r="A76" s="106" t="s">
        <v>396</v>
      </c>
      <c r="B76" s="105" t="s">
        <v>353</v>
      </c>
      <c r="C76" s="105" t="s">
        <v>370</v>
      </c>
      <c r="D76" s="105" t="s">
        <v>44</v>
      </c>
      <c r="E76" s="105" t="s">
        <v>50</v>
      </c>
      <c r="F76" s="105" t="s">
        <v>171</v>
      </c>
      <c r="G76" s="105" t="s">
        <v>281</v>
      </c>
      <c r="H76" s="105">
        <v>132</v>
      </c>
      <c r="I76" s="105">
        <f t="shared" si="8"/>
        <v>352</v>
      </c>
      <c r="J76" t="str">
        <f t="shared" si="5"/>
        <v>50704-00001</v>
      </c>
      <c r="K76" t="e">
        <f>VLOOKUP(J76,[1]MCR!$B:$C,2,0)</f>
        <v>#N/A</v>
      </c>
      <c r="L76" s="110" t="s">
        <v>171</v>
      </c>
      <c r="M76" t="str">
        <f t="shared" si="6"/>
        <v>50704-00001</v>
      </c>
      <c r="N76">
        <f t="shared" si="7"/>
        <v>1</v>
      </c>
    </row>
    <row r="77" spans="1:14" ht="27" hidden="1" customHeight="1">
      <c r="A77" s="106" t="s">
        <v>397</v>
      </c>
      <c r="B77" s="105" t="s">
        <v>354</v>
      </c>
      <c r="C77" s="105" t="s">
        <v>371</v>
      </c>
      <c r="D77" s="105" t="s">
        <v>44</v>
      </c>
      <c r="E77" s="105" t="s">
        <v>50</v>
      </c>
      <c r="F77" s="105" t="s">
        <v>172</v>
      </c>
      <c r="G77" s="105" t="s">
        <v>282</v>
      </c>
      <c r="H77" s="105">
        <v>64</v>
      </c>
      <c r="I77" s="105">
        <f t="shared" si="8"/>
        <v>182</v>
      </c>
      <c r="J77" t="str">
        <f t="shared" si="5"/>
        <v>50705-00001</v>
      </c>
      <c r="K77" t="e">
        <f>VLOOKUP(J77,[1]MCR!$B:$C,2,0)</f>
        <v>#N/A</v>
      </c>
      <c r="L77" s="110" t="s">
        <v>172</v>
      </c>
      <c r="M77" t="str">
        <f t="shared" si="6"/>
        <v>50705-00001</v>
      </c>
      <c r="N77">
        <f t="shared" si="7"/>
        <v>1</v>
      </c>
    </row>
    <row r="78" spans="1:14" ht="27" hidden="1" customHeight="1">
      <c r="A78" s="106" t="s">
        <v>397</v>
      </c>
      <c r="B78" s="105" t="s">
        <v>354</v>
      </c>
      <c r="C78" s="105" t="s">
        <v>371</v>
      </c>
      <c r="D78" s="105" t="s">
        <v>44</v>
      </c>
      <c r="E78" s="105" t="s">
        <v>50</v>
      </c>
      <c r="F78" s="105" t="s">
        <v>173</v>
      </c>
      <c r="G78" s="105" t="s">
        <v>283</v>
      </c>
      <c r="H78" s="105">
        <v>72</v>
      </c>
      <c r="I78" s="105">
        <f t="shared" si="8"/>
        <v>200</v>
      </c>
      <c r="J78" t="str">
        <f t="shared" si="5"/>
        <v>50705-00001</v>
      </c>
      <c r="K78" t="e">
        <f>VLOOKUP(J78,[1]MCR!$B:$C,2,0)</f>
        <v>#N/A</v>
      </c>
      <c r="L78" s="110" t="s">
        <v>173</v>
      </c>
      <c r="M78" t="str">
        <f t="shared" si="6"/>
        <v>50705-00001</v>
      </c>
      <c r="N78">
        <f t="shared" si="7"/>
        <v>1</v>
      </c>
    </row>
    <row r="79" spans="1:14" ht="27" hidden="1" customHeight="1">
      <c r="A79" s="106" t="s">
        <v>397</v>
      </c>
      <c r="B79" s="105" t="s">
        <v>354</v>
      </c>
      <c r="C79" s="105" t="s">
        <v>371</v>
      </c>
      <c r="D79" s="105" t="s">
        <v>44</v>
      </c>
      <c r="E79" s="105" t="s">
        <v>50</v>
      </c>
      <c r="F79" s="105" t="s">
        <v>174</v>
      </c>
      <c r="G79" s="105" t="s">
        <v>284</v>
      </c>
      <c r="H79" s="105">
        <v>78</v>
      </c>
      <c r="I79" s="105">
        <f t="shared" si="8"/>
        <v>218</v>
      </c>
      <c r="J79" t="str">
        <f t="shared" si="5"/>
        <v>50705-00001</v>
      </c>
      <c r="K79" t="e">
        <f>VLOOKUP(J79,[1]MCR!$B:$C,2,0)</f>
        <v>#N/A</v>
      </c>
      <c r="L79" s="110" t="s">
        <v>174</v>
      </c>
      <c r="M79" t="str">
        <f t="shared" si="6"/>
        <v>50705-00001</v>
      </c>
      <c r="N79">
        <f t="shared" si="7"/>
        <v>1</v>
      </c>
    </row>
    <row r="80" spans="1:14" ht="27" hidden="1" customHeight="1">
      <c r="A80" s="106" t="s">
        <v>397</v>
      </c>
      <c r="B80" s="105" t="s">
        <v>354</v>
      </c>
      <c r="C80" s="105" t="s">
        <v>371</v>
      </c>
      <c r="D80" s="105" t="s">
        <v>44</v>
      </c>
      <c r="E80" s="105" t="s">
        <v>50</v>
      </c>
      <c r="F80" s="105" t="s">
        <v>175</v>
      </c>
      <c r="G80" s="105" t="s">
        <v>285</v>
      </c>
      <c r="H80" s="105">
        <v>48</v>
      </c>
      <c r="I80" s="105">
        <f t="shared" si="8"/>
        <v>142</v>
      </c>
      <c r="J80" t="str">
        <f t="shared" si="5"/>
        <v>50705-00001</v>
      </c>
      <c r="K80" t="e">
        <f>VLOOKUP(J80,[1]MCR!$B:$C,2,0)</f>
        <v>#N/A</v>
      </c>
      <c r="L80" s="110" t="s">
        <v>175</v>
      </c>
      <c r="M80" t="str">
        <f t="shared" si="6"/>
        <v>50705-00001</v>
      </c>
      <c r="N80">
        <f t="shared" si="7"/>
        <v>1</v>
      </c>
    </row>
    <row r="81" spans="1:14" ht="27" hidden="1" customHeight="1">
      <c r="A81" s="106" t="s">
        <v>397</v>
      </c>
      <c r="B81" s="105" t="s">
        <v>354</v>
      </c>
      <c r="C81" s="105" t="s">
        <v>371</v>
      </c>
      <c r="D81" s="105" t="s">
        <v>44</v>
      </c>
      <c r="E81" s="105" t="s">
        <v>50</v>
      </c>
      <c r="F81" s="105" t="s">
        <v>176</v>
      </c>
      <c r="G81" s="105" t="s">
        <v>286</v>
      </c>
      <c r="H81" s="105">
        <v>38</v>
      </c>
      <c r="I81" s="105">
        <f t="shared" si="8"/>
        <v>116</v>
      </c>
      <c r="J81" t="str">
        <f t="shared" si="5"/>
        <v>50705-00001</v>
      </c>
      <c r="K81" t="e">
        <f>VLOOKUP(J81,[1]MCR!$B:$C,2,0)</f>
        <v>#N/A</v>
      </c>
      <c r="L81" s="110" t="s">
        <v>176</v>
      </c>
      <c r="M81" t="str">
        <f t="shared" si="6"/>
        <v>50705-00001</v>
      </c>
      <c r="N81">
        <f t="shared" si="7"/>
        <v>1</v>
      </c>
    </row>
    <row r="82" spans="1:14" ht="27" hidden="1" customHeight="1">
      <c r="A82" s="106" t="s">
        <v>398</v>
      </c>
      <c r="B82" s="105" t="s">
        <v>355</v>
      </c>
      <c r="C82" s="105" t="s">
        <v>372</v>
      </c>
      <c r="D82" s="105" t="s">
        <v>46</v>
      </c>
      <c r="E82" s="105" t="s">
        <v>52</v>
      </c>
      <c r="F82" s="105" t="s">
        <v>177</v>
      </c>
      <c r="G82" s="105" t="s">
        <v>287</v>
      </c>
      <c r="H82" s="105">
        <v>54</v>
      </c>
      <c r="I82" s="105">
        <f t="shared" si="8"/>
        <v>156</v>
      </c>
      <c r="J82" t="str">
        <f t="shared" si="5"/>
        <v>50706-06531</v>
      </c>
      <c r="K82" t="e">
        <f>VLOOKUP(J82,[1]MCR!$B:$C,2,0)</f>
        <v>#N/A</v>
      </c>
      <c r="L82" s="110" t="s">
        <v>177</v>
      </c>
      <c r="M82" t="str">
        <f t="shared" si="6"/>
        <v>50706-06531</v>
      </c>
      <c r="N82">
        <f t="shared" si="7"/>
        <v>1</v>
      </c>
    </row>
    <row r="83" spans="1:14" ht="27" hidden="1" customHeight="1">
      <c r="A83" s="106" t="s">
        <v>398</v>
      </c>
      <c r="B83" s="105" t="s">
        <v>355</v>
      </c>
      <c r="C83" s="105" t="s">
        <v>372</v>
      </c>
      <c r="D83" s="105" t="s">
        <v>46</v>
      </c>
      <c r="E83" s="105" t="s">
        <v>52</v>
      </c>
      <c r="F83" s="105" t="s">
        <v>178</v>
      </c>
      <c r="G83" s="105" t="s">
        <v>288</v>
      </c>
      <c r="H83" s="105">
        <v>63</v>
      </c>
      <c r="I83" s="105">
        <f t="shared" si="8"/>
        <v>180</v>
      </c>
      <c r="J83" t="str">
        <f t="shared" si="5"/>
        <v>50706-06531</v>
      </c>
      <c r="K83" t="e">
        <f>VLOOKUP(J83,[1]MCR!$B:$C,2,0)</f>
        <v>#N/A</v>
      </c>
      <c r="L83" s="110" t="s">
        <v>178</v>
      </c>
      <c r="M83" t="str">
        <f t="shared" si="6"/>
        <v>50706-06531</v>
      </c>
      <c r="N83">
        <f t="shared" si="7"/>
        <v>1</v>
      </c>
    </row>
    <row r="84" spans="1:14" ht="27" hidden="1" customHeight="1">
      <c r="A84" s="106" t="s">
        <v>398</v>
      </c>
      <c r="B84" s="105" t="s">
        <v>355</v>
      </c>
      <c r="C84" s="105" t="s">
        <v>372</v>
      </c>
      <c r="D84" s="105" t="s">
        <v>46</v>
      </c>
      <c r="E84" s="105" t="s">
        <v>52</v>
      </c>
      <c r="F84" s="105" t="s">
        <v>179</v>
      </c>
      <c r="G84" s="105" t="s">
        <v>289</v>
      </c>
      <c r="H84" s="105">
        <v>61</v>
      </c>
      <c r="I84" s="105">
        <f t="shared" si="8"/>
        <v>174</v>
      </c>
      <c r="J84" t="str">
        <f t="shared" si="5"/>
        <v>50706-06531</v>
      </c>
      <c r="K84" t="e">
        <f>VLOOKUP(J84,[1]MCR!$B:$C,2,0)</f>
        <v>#N/A</v>
      </c>
      <c r="L84" s="110" t="s">
        <v>179</v>
      </c>
      <c r="M84" t="str">
        <f t="shared" si="6"/>
        <v>50706-06531</v>
      </c>
      <c r="N84">
        <f t="shared" si="7"/>
        <v>1</v>
      </c>
    </row>
    <row r="85" spans="1:14" ht="27" hidden="1" customHeight="1">
      <c r="A85" s="106" t="s">
        <v>398</v>
      </c>
      <c r="B85" s="105" t="s">
        <v>355</v>
      </c>
      <c r="C85" s="105" t="s">
        <v>372</v>
      </c>
      <c r="D85" s="105" t="s">
        <v>46</v>
      </c>
      <c r="E85" s="105" t="s">
        <v>52</v>
      </c>
      <c r="F85" s="105" t="s">
        <v>180</v>
      </c>
      <c r="G85" s="105" t="s">
        <v>290</v>
      </c>
      <c r="H85" s="105">
        <v>58</v>
      </c>
      <c r="I85" s="105">
        <f t="shared" si="8"/>
        <v>166</v>
      </c>
      <c r="J85" t="str">
        <f t="shared" si="5"/>
        <v>50706-06531</v>
      </c>
      <c r="K85" t="e">
        <f>VLOOKUP(J85,[1]MCR!$B:$C,2,0)</f>
        <v>#N/A</v>
      </c>
      <c r="L85" s="110" t="s">
        <v>180</v>
      </c>
      <c r="M85" t="str">
        <f t="shared" si="6"/>
        <v>50706-06531</v>
      </c>
      <c r="N85">
        <f t="shared" si="7"/>
        <v>1</v>
      </c>
    </row>
    <row r="86" spans="1:14" ht="27" hidden="1" customHeight="1">
      <c r="A86" s="106" t="s">
        <v>398</v>
      </c>
      <c r="B86" s="105" t="s">
        <v>355</v>
      </c>
      <c r="C86" s="105" t="s">
        <v>372</v>
      </c>
      <c r="D86" s="105" t="s">
        <v>46</v>
      </c>
      <c r="E86" s="105" t="s">
        <v>52</v>
      </c>
      <c r="F86" s="105" t="s">
        <v>181</v>
      </c>
      <c r="G86" s="105" t="s">
        <v>291</v>
      </c>
      <c r="H86" s="105">
        <v>84</v>
      </c>
      <c r="I86" s="105">
        <f t="shared" si="8"/>
        <v>232</v>
      </c>
      <c r="J86" t="str">
        <f t="shared" si="5"/>
        <v>50706-06531</v>
      </c>
      <c r="K86" t="e">
        <f>VLOOKUP(J86,[1]MCR!$B:$C,2,0)</f>
        <v>#N/A</v>
      </c>
      <c r="L86" s="110" t="s">
        <v>181</v>
      </c>
      <c r="M86" t="str">
        <f t="shared" si="6"/>
        <v>50706-06531</v>
      </c>
      <c r="N86">
        <f t="shared" si="7"/>
        <v>1</v>
      </c>
    </row>
    <row r="87" spans="1:14" ht="27" hidden="1" customHeight="1">
      <c r="A87" s="106" t="s">
        <v>399</v>
      </c>
      <c r="B87" s="105" t="s">
        <v>356</v>
      </c>
      <c r="C87" s="105" t="s">
        <v>373</v>
      </c>
      <c r="D87" s="105" t="s">
        <v>381</v>
      </c>
      <c r="E87" s="105" t="s">
        <v>382</v>
      </c>
      <c r="F87" s="105" t="s">
        <v>182</v>
      </c>
      <c r="G87" s="105" t="s">
        <v>292</v>
      </c>
      <c r="H87" s="105">
        <v>47</v>
      </c>
      <c r="I87" s="105">
        <f t="shared" si="8"/>
        <v>138</v>
      </c>
      <c r="J87" t="str">
        <f t="shared" si="5"/>
        <v>50707-05456</v>
      </c>
      <c r="K87" t="e">
        <f>VLOOKUP(J87,[1]MCR!$B:$C,2,0)</f>
        <v>#N/A</v>
      </c>
      <c r="L87" s="110" t="s">
        <v>182</v>
      </c>
      <c r="M87" t="str">
        <f t="shared" si="6"/>
        <v>50707-05456</v>
      </c>
      <c r="N87">
        <f t="shared" si="7"/>
        <v>1</v>
      </c>
    </row>
    <row r="88" spans="1:14" ht="27" hidden="1" customHeight="1">
      <c r="A88" s="106" t="s">
        <v>399</v>
      </c>
      <c r="B88" s="105" t="s">
        <v>356</v>
      </c>
      <c r="C88" s="105" t="s">
        <v>373</v>
      </c>
      <c r="D88" s="105" t="s">
        <v>381</v>
      </c>
      <c r="E88" s="105" t="s">
        <v>382</v>
      </c>
      <c r="F88" s="105" t="s">
        <v>183</v>
      </c>
      <c r="G88" s="105" t="s">
        <v>293</v>
      </c>
      <c r="H88" s="105">
        <v>63</v>
      </c>
      <c r="I88" s="105">
        <f t="shared" si="8"/>
        <v>180</v>
      </c>
      <c r="J88" t="str">
        <f t="shared" si="5"/>
        <v>50707-05456</v>
      </c>
      <c r="K88" t="e">
        <f>VLOOKUP(J88,[1]MCR!$B:$C,2,0)</f>
        <v>#N/A</v>
      </c>
      <c r="L88" s="110" t="s">
        <v>183</v>
      </c>
      <c r="M88" t="str">
        <f t="shared" si="6"/>
        <v>50707-05456</v>
      </c>
      <c r="N88">
        <f t="shared" si="7"/>
        <v>1</v>
      </c>
    </row>
    <row r="89" spans="1:14" ht="27" hidden="1" customHeight="1">
      <c r="A89" s="106" t="s">
        <v>399</v>
      </c>
      <c r="B89" s="105" t="s">
        <v>356</v>
      </c>
      <c r="C89" s="105" t="s">
        <v>373</v>
      </c>
      <c r="D89" s="105" t="s">
        <v>381</v>
      </c>
      <c r="E89" s="105" t="s">
        <v>382</v>
      </c>
      <c r="F89" s="105" t="s">
        <v>184</v>
      </c>
      <c r="G89" s="105" t="s">
        <v>294</v>
      </c>
      <c r="H89" s="105">
        <v>147</v>
      </c>
      <c r="I89" s="105">
        <f t="shared" si="8"/>
        <v>390</v>
      </c>
      <c r="J89" t="str">
        <f t="shared" si="5"/>
        <v>50707-05456</v>
      </c>
      <c r="K89" t="e">
        <f>VLOOKUP(J89,[1]MCR!$B:$C,2,0)</f>
        <v>#N/A</v>
      </c>
      <c r="L89" s="110" t="s">
        <v>184</v>
      </c>
      <c r="M89" t="str">
        <f t="shared" si="6"/>
        <v>50707-05456</v>
      </c>
      <c r="N89">
        <f t="shared" si="7"/>
        <v>1</v>
      </c>
    </row>
    <row r="90" spans="1:14" ht="27" hidden="1" customHeight="1">
      <c r="A90" s="106" t="s">
        <v>399</v>
      </c>
      <c r="B90" s="105" t="s">
        <v>356</v>
      </c>
      <c r="C90" s="105" t="s">
        <v>373</v>
      </c>
      <c r="D90" s="105" t="s">
        <v>381</v>
      </c>
      <c r="E90" s="105" t="s">
        <v>382</v>
      </c>
      <c r="F90" s="105" t="s">
        <v>185</v>
      </c>
      <c r="G90" s="105" t="s">
        <v>295</v>
      </c>
      <c r="H90" s="105">
        <v>70</v>
      </c>
      <c r="I90" s="105">
        <f t="shared" si="8"/>
        <v>196</v>
      </c>
      <c r="J90" t="str">
        <f t="shared" si="5"/>
        <v>50707-05456</v>
      </c>
      <c r="K90" t="e">
        <f>VLOOKUP(J90,[1]MCR!$B:$C,2,0)</f>
        <v>#N/A</v>
      </c>
      <c r="L90" s="110" t="s">
        <v>185</v>
      </c>
      <c r="M90" t="str">
        <f t="shared" si="6"/>
        <v>50707-05456</v>
      </c>
      <c r="N90">
        <f t="shared" si="7"/>
        <v>1</v>
      </c>
    </row>
    <row r="91" spans="1:14" ht="27" hidden="1" customHeight="1">
      <c r="A91" s="106" t="s">
        <v>399</v>
      </c>
      <c r="B91" s="105" t="s">
        <v>356</v>
      </c>
      <c r="C91" s="105" t="s">
        <v>373</v>
      </c>
      <c r="D91" s="105" t="s">
        <v>381</v>
      </c>
      <c r="E91" s="105" t="s">
        <v>382</v>
      </c>
      <c r="F91" s="105" t="s">
        <v>186</v>
      </c>
      <c r="G91" s="105" t="s">
        <v>296</v>
      </c>
      <c r="H91" s="105">
        <v>71</v>
      </c>
      <c r="I91" s="105">
        <f t="shared" si="8"/>
        <v>198</v>
      </c>
      <c r="J91" t="str">
        <f t="shared" si="5"/>
        <v>50707-05456</v>
      </c>
      <c r="K91" t="e">
        <f>VLOOKUP(J91,[1]MCR!$B:$C,2,0)</f>
        <v>#N/A</v>
      </c>
      <c r="L91" s="110" t="s">
        <v>186</v>
      </c>
      <c r="M91" t="str">
        <f t="shared" si="6"/>
        <v>50707-05456</v>
      </c>
      <c r="N91">
        <f t="shared" si="7"/>
        <v>1</v>
      </c>
    </row>
    <row r="92" spans="1:14" ht="27" hidden="1" customHeight="1">
      <c r="A92" s="106" t="s">
        <v>400</v>
      </c>
      <c r="B92" s="105" t="s">
        <v>357</v>
      </c>
      <c r="C92" s="105" t="s">
        <v>374</v>
      </c>
      <c r="D92" s="105" t="s">
        <v>40</v>
      </c>
      <c r="E92" s="105" t="s">
        <v>51</v>
      </c>
      <c r="F92" s="105" t="s">
        <v>187</v>
      </c>
      <c r="G92" s="105" t="s">
        <v>297</v>
      </c>
      <c r="H92" s="105">
        <v>40</v>
      </c>
      <c r="I92" s="105">
        <f t="shared" si="8"/>
        <v>120</v>
      </c>
      <c r="J92" t="str">
        <f t="shared" si="5"/>
        <v>50709-06113</v>
      </c>
      <c r="K92" t="e">
        <f>VLOOKUP(J92,[1]MCR!$B:$C,2,0)</f>
        <v>#N/A</v>
      </c>
      <c r="L92" s="110" t="s">
        <v>187</v>
      </c>
      <c r="M92" t="str">
        <f t="shared" si="6"/>
        <v>50709-06113</v>
      </c>
      <c r="N92">
        <f t="shared" si="7"/>
        <v>1</v>
      </c>
    </row>
    <row r="93" spans="1:14" ht="27" hidden="1" customHeight="1">
      <c r="A93" s="106" t="s">
        <v>400</v>
      </c>
      <c r="B93" s="105" t="s">
        <v>357</v>
      </c>
      <c r="C93" s="105" t="s">
        <v>374</v>
      </c>
      <c r="D93" s="105" t="s">
        <v>40</v>
      </c>
      <c r="E93" s="105" t="s">
        <v>51</v>
      </c>
      <c r="F93" s="105" t="s">
        <v>188</v>
      </c>
      <c r="G93" s="105" t="s">
        <v>298</v>
      </c>
      <c r="H93" s="105">
        <v>22</v>
      </c>
      <c r="I93" s="105">
        <f t="shared" si="8"/>
        <v>74</v>
      </c>
      <c r="J93" t="str">
        <f t="shared" si="5"/>
        <v>50709-06113</v>
      </c>
      <c r="K93" t="e">
        <f>VLOOKUP(J93,[1]MCR!$B:$C,2,0)</f>
        <v>#N/A</v>
      </c>
      <c r="L93" s="110" t="s">
        <v>188</v>
      </c>
      <c r="M93" t="str">
        <f t="shared" si="6"/>
        <v>50709-06113</v>
      </c>
      <c r="N93">
        <f t="shared" si="7"/>
        <v>1</v>
      </c>
    </row>
    <row r="94" spans="1:14" ht="27" hidden="1" customHeight="1">
      <c r="A94" s="106" t="s">
        <v>400</v>
      </c>
      <c r="B94" s="105" t="s">
        <v>357</v>
      </c>
      <c r="C94" s="105" t="s">
        <v>374</v>
      </c>
      <c r="D94" s="105" t="s">
        <v>40</v>
      </c>
      <c r="E94" s="105" t="s">
        <v>51</v>
      </c>
      <c r="F94" s="105" t="s">
        <v>189</v>
      </c>
      <c r="G94" s="105" t="s">
        <v>299</v>
      </c>
      <c r="H94" s="105">
        <v>80</v>
      </c>
      <c r="I94" s="105">
        <f t="shared" si="8"/>
        <v>222</v>
      </c>
      <c r="J94" t="str">
        <f t="shared" si="5"/>
        <v>50709-06113</v>
      </c>
      <c r="K94" t="e">
        <f>VLOOKUP(J94,[1]MCR!$B:$C,2,0)</f>
        <v>#N/A</v>
      </c>
      <c r="L94" s="110" t="s">
        <v>189</v>
      </c>
      <c r="M94" t="str">
        <f t="shared" si="6"/>
        <v>50709-06113</v>
      </c>
      <c r="N94">
        <f t="shared" si="7"/>
        <v>1</v>
      </c>
    </row>
    <row r="95" spans="1:14" ht="27" hidden="1" customHeight="1">
      <c r="A95" s="106" t="s">
        <v>400</v>
      </c>
      <c r="B95" s="105" t="s">
        <v>357</v>
      </c>
      <c r="C95" s="105" t="s">
        <v>374</v>
      </c>
      <c r="D95" s="105" t="s">
        <v>40</v>
      </c>
      <c r="E95" s="105" t="s">
        <v>51</v>
      </c>
      <c r="F95" s="105" t="s">
        <v>190</v>
      </c>
      <c r="G95" s="105" t="s">
        <v>300</v>
      </c>
      <c r="H95" s="105">
        <v>118</v>
      </c>
      <c r="I95" s="105">
        <f t="shared" si="8"/>
        <v>318</v>
      </c>
      <c r="J95" t="str">
        <f t="shared" si="5"/>
        <v>50709-06113</v>
      </c>
      <c r="K95" t="e">
        <f>VLOOKUP(J95,[1]MCR!$B:$C,2,0)</f>
        <v>#N/A</v>
      </c>
      <c r="L95" s="110" t="s">
        <v>190</v>
      </c>
      <c r="M95" t="str">
        <f t="shared" si="6"/>
        <v>50709-06113</v>
      </c>
      <c r="N95">
        <f t="shared" si="7"/>
        <v>1</v>
      </c>
    </row>
    <row r="96" spans="1:14" ht="27" hidden="1" customHeight="1">
      <c r="A96" s="106" t="s">
        <v>400</v>
      </c>
      <c r="B96" s="105" t="s">
        <v>357</v>
      </c>
      <c r="C96" s="105" t="s">
        <v>374</v>
      </c>
      <c r="D96" s="105" t="s">
        <v>40</v>
      </c>
      <c r="E96" s="105" t="s">
        <v>51</v>
      </c>
      <c r="F96" s="105" t="s">
        <v>191</v>
      </c>
      <c r="G96" s="105" t="s">
        <v>301</v>
      </c>
      <c r="H96" s="105">
        <v>40</v>
      </c>
      <c r="I96" s="105">
        <f t="shared" si="8"/>
        <v>120</v>
      </c>
      <c r="J96" t="str">
        <f t="shared" si="5"/>
        <v>50709-06113</v>
      </c>
      <c r="K96" t="e">
        <f>VLOOKUP(J96,[1]MCR!$B:$C,2,0)</f>
        <v>#N/A</v>
      </c>
      <c r="L96" s="110" t="s">
        <v>191</v>
      </c>
      <c r="M96" t="str">
        <f t="shared" si="6"/>
        <v>50709-06113</v>
      </c>
      <c r="N96">
        <f t="shared" si="7"/>
        <v>1</v>
      </c>
    </row>
    <row r="97" spans="1:14" ht="27" hidden="1" customHeight="1">
      <c r="A97" s="106" t="s">
        <v>401</v>
      </c>
      <c r="B97" s="105" t="s">
        <v>358</v>
      </c>
      <c r="C97" s="105" t="s">
        <v>375</v>
      </c>
      <c r="D97" s="105" t="s">
        <v>40</v>
      </c>
      <c r="E97" s="105" t="s">
        <v>51</v>
      </c>
      <c r="F97" s="105" t="s">
        <v>192</v>
      </c>
      <c r="G97" s="105" t="s">
        <v>302</v>
      </c>
      <c r="H97" s="105">
        <v>35</v>
      </c>
      <c r="I97" s="105">
        <f t="shared" si="8"/>
        <v>108</v>
      </c>
      <c r="J97" t="str">
        <f t="shared" si="5"/>
        <v>50710-06113</v>
      </c>
      <c r="K97" t="e">
        <f>VLOOKUP(J97,[1]MCR!$B:$C,2,0)</f>
        <v>#N/A</v>
      </c>
      <c r="L97" s="110" t="s">
        <v>192</v>
      </c>
      <c r="M97" t="str">
        <f t="shared" si="6"/>
        <v>50710-06113</v>
      </c>
      <c r="N97">
        <f t="shared" si="7"/>
        <v>1</v>
      </c>
    </row>
    <row r="98" spans="1:14" ht="27" hidden="1" customHeight="1">
      <c r="A98" s="106" t="s">
        <v>401</v>
      </c>
      <c r="B98" s="105" t="s">
        <v>358</v>
      </c>
      <c r="C98" s="105" t="s">
        <v>375</v>
      </c>
      <c r="D98" s="105" t="s">
        <v>40</v>
      </c>
      <c r="E98" s="105" t="s">
        <v>51</v>
      </c>
      <c r="F98" s="105" t="s">
        <v>193</v>
      </c>
      <c r="G98" s="105" t="s">
        <v>303</v>
      </c>
      <c r="H98" s="105">
        <v>52</v>
      </c>
      <c r="I98" s="105">
        <f t="shared" si="8"/>
        <v>150</v>
      </c>
      <c r="J98" t="str">
        <f t="shared" si="5"/>
        <v>50710-06113</v>
      </c>
      <c r="K98" t="e">
        <f>VLOOKUP(J98,[1]MCR!$B:$C,2,0)</f>
        <v>#N/A</v>
      </c>
      <c r="L98" s="110" t="s">
        <v>193</v>
      </c>
      <c r="M98" t="str">
        <f t="shared" si="6"/>
        <v>50710-06113</v>
      </c>
      <c r="N98">
        <f t="shared" si="7"/>
        <v>1</v>
      </c>
    </row>
    <row r="99" spans="1:14" ht="27" hidden="1" customHeight="1">
      <c r="A99" s="106" t="s">
        <v>401</v>
      </c>
      <c r="B99" s="105" t="s">
        <v>358</v>
      </c>
      <c r="C99" s="105" t="s">
        <v>375</v>
      </c>
      <c r="D99" s="105" t="s">
        <v>40</v>
      </c>
      <c r="E99" s="105" t="s">
        <v>51</v>
      </c>
      <c r="F99" s="105" t="s">
        <v>194</v>
      </c>
      <c r="G99" s="105" t="s">
        <v>304</v>
      </c>
      <c r="H99" s="105">
        <v>35</v>
      </c>
      <c r="I99" s="105">
        <f t="shared" si="8"/>
        <v>108</v>
      </c>
      <c r="J99" t="str">
        <f t="shared" si="5"/>
        <v>50710-06113</v>
      </c>
      <c r="K99" t="e">
        <f>VLOOKUP(J99,[1]MCR!$B:$C,2,0)</f>
        <v>#N/A</v>
      </c>
      <c r="L99" s="110" t="s">
        <v>194</v>
      </c>
      <c r="M99" t="str">
        <f t="shared" si="6"/>
        <v>50710-06113</v>
      </c>
      <c r="N99">
        <f t="shared" si="7"/>
        <v>1</v>
      </c>
    </row>
    <row r="100" spans="1:14" ht="27" hidden="1" customHeight="1">
      <c r="A100" s="106" t="s">
        <v>401</v>
      </c>
      <c r="B100" s="105" t="s">
        <v>358</v>
      </c>
      <c r="C100" s="105" t="s">
        <v>375</v>
      </c>
      <c r="D100" s="105" t="s">
        <v>40</v>
      </c>
      <c r="E100" s="105" t="s">
        <v>51</v>
      </c>
      <c r="F100" s="105" t="s">
        <v>195</v>
      </c>
      <c r="G100" s="105" t="s">
        <v>305</v>
      </c>
      <c r="H100" s="105">
        <v>23</v>
      </c>
      <c r="I100" s="105">
        <f t="shared" si="8"/>
        <v>78</v>
      </c>
      <c r="J100" t="str">
        <f t="shared" si="5"/>
        <v>50710-06113</v>
      </c>
      <c r="K100" t="e">
        <f>VLOOKUP(J100,[1]MCR!$B:$C,2,0)</f>
        <v>#N/A</v>
      </c>
      <c r="L100" s="110" t="s">
        <v>195</v>
      </c>
      <c r="M100" t="str">
        <f t="shared" si="6"/>
        <v>50710-06113</v>
      </c>
      <c r="N100">
        <f t="shared" si="7"/>
        <v>1</v>
      </c>
    </row>
    <row r="101" spans="1:14" ht="27" hidden="1" customHeight="1">
      <c r="A101" s="106" t="s">
        <v>401</v>
      </c>
      <c r="B101" s="105" t="s">
        <v>358</v>
      </c>
      <c r="C101" s="105" t="s">
        <v>375</v>
      </c>
      <c r="D101" s="105" t="s">
        <v>40</v>
      </c>
      <c r="E101" s="105" t="s">
        <v>51</v>
      </c>
      <c r="F101" s="105" t="s">
        <v>196</v>
      </c>
      <c r="G101" s="105" t="s">
        <v>306</v>
      </c>
      <c r="H101" s="105">
        <v>155</v>
      </c>
      <c r="I101" s="105">
        <f t="shared" si="8"/>
        <v>410</v>
      </c>
      <c r="J101" t="str">
        <f t="shared" si="5"/>
        <v>50710-06113</v>
      </c>
      <c r="K101" t="e">
        <f>VLOOKUP(J101,[1]MCR!$B:$C,2,0)</f>
        <v>#N/A</v>
      </c>
      <c r="L101" s="110" t="s">
        <v>196</v>
      </c>
      <c r="M101" t="str">
        <f t="shared" si="6"/>
        <v>50710-06113</v>
      </c>
      <c r="N101">
        <f t="shared" si="7"/>
        <v>1</v>
      </c>
    </row>
    <row r="102" spans="1:14" ht="27" hidden="1" customHeight="1">
      <c r="A102" s="106" t="s">
        <v>402</v>
      </c>
      <c r="B102" s="105" t="s">
        <v>359</v>
      </c>
      <c r="C102" s="105" t="s">
        <v>376</v>
      </c>
      <c r="D102" s="105" t="s">
        <v>40</v>
      </c>
      <c r="E102" s="105" t="s">
        <v>51</v>
      </c>
      <c r="F102" s="105" t="s">
        <v>197</v>
      </c>
      <c r="G102" s="105" t="s">
        <v>307</v>
      </c>
      <c r="H102" s="105">
        <v>80</v>
      </c>
      <c r="I102" s="105">
        <f t="shared" si="8"/>
        <v>222</v>
      </c>
      <c r="J102" t="str">
        <f t="shared" si="5"/>
        <v>50711-06113</v>
      </c>
      <c r="K102" t="e">
        <f>VLOOKUP(J102,[1]MCR!$B:$C,2,0)</f>
        <v>#N/A</v>
      </c>
      <c r="L102" s="110" t="s">
        <v>197</v>
      </c>
      <c r="M102" t="str">
        <f t="shared" si="6"/>
        <v>50711-06113</v>
      </c>
      <c r="N102">
        <f t="shared" si="7"/>
        <v>1</v>
      </c>
    </row>
    <row r="103" spans="1:14" ht="27" hidden="1" customHeight="1">
      <c r="A103" s="106" t="s">
        <v>402</v>
      </c>
      <c r="B103" s="105" t="s">
        <v>359</v>
      </c>
      <c r="C103" s="105" t="s">
        <v>376</v>
      </c>
      <c r="D103" s="105" t="s">
        <v>40</v>
      </c>
      <c r="E103" s="105" t="s">
        <v>51</v>
      </c>
      <c r="F103" s="105" t="s">
        <v>198</v>
      </c>
      <c r="G103" s="105" t="s">
        <v>308</v>
      </c>
      <c r="H103" s="105">
        <v>22</v>
      </c>
      <c r="I103" s="105">
        <f t="shared" si="8"/>
        <v>74</v>
      </c>
      <c r="J103" t="str">
        <f t="shared" si="5"/>
        <v>50711-06113</v>
      </c>
      <c r="K103" t="e">
        <f>VLOOKUP(J103,[1]MCR!$B:$C,2,0)</f>
        <v>#N/A</v>
      </c>
      <c r="L103" s="110" t="s">
        <v>198</v>
      </c>
      <c r="M103" t="str">
        <f t="shared" si="6"/>
        <v>50711-06113</v>
      </c>
      <c r="N103">
        <f t="shared" si="7"/>
        <v>1</v>
      </c>
    </row>
    <row r="104" spans="1:14" ht="27" hidden="1" customHeight="1">
      <c r="A104" s="106" t="s">
        <v>402</v>
      </c>
      <c r="B104" s="105" t="s">
        <v>359</v>
      </c>
      <c r="C104" s="105" t="s">
        <v>376</v>
      </c>
      <c r="D104" s="105" t="s">
        <v>40</v>
      </c>
      <c r="E104" s="105" t="s">
        <v>51</v>
      </c>
      <c r="F104" s="105" t="s">
        <v>199</v>
      </c>
      <c r="G104" s="105" t="s">
        <v>309</v>
      </c>
      <c r="H104" s="105">
        <v>35</v>
      </c>
      <c r="I104" s="105">
        <f t="shared" si="8"/>
        <v>108</v>
      </c>
      <c r="J104" t="str">
        <f t="shared" si="5"/>
        <v>50711-06113</v>
      </c>
      <c r="K104" t="e">
        <f>VLOOKUP(J104,[1]MCR!$B:$C,2,0)</f>
        <v>#N/A</v>
      </c>
      <c r="L104" s="110" t="s">
        <v>199</v>
      </c>
      <c r="M104" t="str">
        <f t="shared" si="6"/>
        <v>50711-06113</v>
      </c>
      <c r="N104">
        <f t="shared" si="7"/>
        <v>1</v>
      </c>
    </row>
    <row r="105" spans="1:14" ht="27" hidden="1" customHeight="1">
      <c r="A105" s="106" t="s">
        <v>402</v>
      </c>
      <c r="B105" s="105" t="s">
        <v>359</v>
      </c>
      <c r="C105" s="105" t="s">
        <v>376</v>
      </c>
      <c r="D105" s="105" t="s">
        <v>40</v>
      </c>
      <c r="E105" s="105" t="s">
        <v>51</v>
      </c>
      <c r="F105" s="105" t="s">
        <v>200</v>
      </c>
      <c r="G105" s="105" t="s">
        <v>310</v>
      </c>
      <c r="H105" s="105">
        <v>85</v>
      </c>
      <c r="I105" s="105">
        <f t="shared" si="8"/>
        <v>234</v>
      </c>
      <c r="J105" t="str">
        <f t="shared" si="5"/>
        <v>50711-06113</v>
      </c>
      <c r="K105" t="e">
        <f>VLOOKUP(J105,[1]MCR!$B:$C,2,0)</f>
        <v>#N/A</v>
      </c>
      <c r="L105" s="110" t="s">
        <v>200</v>
      </c>
      <c r="M105" t="str">
        <f t="shared" si="6"/>
        <v>50711-06113</v>
      </c>
      <c r="N105">
        <f t="shared" si="7"/>
        <v>1</v>
      </c>
    </row>
    <row r="106" spans="1:14" ht="27" hidden="1" customHeight="1">
      <c r="A106" s="106" t="s">
        <v>402</v>
      </c>
      <c r="B106" s="105" t="s">
        <v>359</v>
      </c>
      <c r="C106" s="105" t="s">
        <v>376</v>
      </c>
      <c r="D106" s="105" t="s">
        <v>40</v>
      </c>
      <c r="E106" s="105" t="s">
        <v>51</v>
      </c>
      <c r="F106" s="105" t="s">
        <v>201</v>
      </c>
      <c r="G106" s="105" t="s">
        <v>311</v>
      </c>
      <c r="H106" s="105">
        <v>78</v>
      </c>
      <c r="I106" s="105">
        <f t="shared" si="8"/>
        <v>218</v>
      </c>
      <c r="J106" t="str">
        <f t="shared" si="5"/>
        <v>50711-06113</v>
      </c>
      <c r="K106" t="e">
        <f>VLOOKUP(J106,[1]MCR!$B:$C,2,0)</f>
        <v>#N/A</v>
      </c>
      <c r="L106" s="110" t="s">
        <v>201</v>
      </c>
      <c r="M106" t="str">
        <f t="shared" si="6"/>
        <v>50711-06113</v>
      </c>
      <c r="N106">
        <f t="shared" si="7"/>
        <v>1</v>
      </c>
    </row>
    <row r="107" spans="1:14" ht="27" hidden="1" customHeight="1">
      <c r="A107" s="106" t="s">
        <v>403</v>
      </c>
      <c r="B107" s="105" t="s">
        <v>360</v>
      </c>
      <c r="C107" s="105" t="s">
        <v>377</v>
      </c>
      <c r="D107" s="105" t="s">
        <v>77</v>
      </c>
      <c r="E107" s="105" t="s">
        <v>78</v>
      </c>
      <c r="F107" s="105" t="s">
        <v>202</v>
      </c>
      <c r="G107" s="105" t="s">
        <v>312</v>
      </c>
      <c r="H107" s="105">
        <v>85</v>
      </c>
      <c r="I107" s="105">
        <f t="shared" si="8"/>
        <v>234</v>
      </c>
      <c r="J107" t="str">
        <f t="shared" si="5"/>
        <v>50713-04394</v>
      </c>
      <c r="K107" t="e">
        <f>VLOOKUP(J107,[1]MCR!$B:$C,2,0)</f>
        <v>#N/A</v>
      </c>
      <c r="L107" s="110" t="s">
        <v>202</v>
      </c>
      <c r="M107" t="str">
        <f t="shared" si="6"/>
        <v>50713-04394</v>
      </c>
      <c r="N107">
        <f t="shared" si="7"/>
        <v>1</v>
      </c>
    </row>
    <row r="108" spans="1:14" ht="27" hidden="1" customHeight="1">
      <c r="A108" s="106" t="s">
        <v>403</v>
      </c>
      <c r="B108" s="105" t="s">
        <v>360</v>
      </c>
      <c r="C108" s="105" t="s">
        <v>377</v>
      </c>
      <c r="D108" s="105" t="s">
        <v>77</v>
      </c>
      <c r="E108" s="105" t="s">
        <v>78</v>
      </c>
      <c r="F108" s="105" t="s">
        <v>203</v>
      </c>
      <c r="G108" s="105" t="s">
        <v>313</v>
      </c>
      <c r="H108" s="105">
        <v>30</v>
      </c>
      <c r="I108" s="105">
        <f t="shared" si="8"/>
        <v>96</v>
      </c>
      <c r="J108" t="str">
        <f t="shared" si="5"/>
        <v>50713-04394</v>
      </c>
      <c r="K108" t="e">
        <f>VLOOKUP(J108,[1]MCR!$B:$C,2,0)</f>
        <v>#N/A</v>
      </c>
      <c r="L108" s="110" t="s">
        <v>203</v>
      </c>
      <c r="M108" t="str">
        <f t="shared" si="6"/>
        <v>50713-04394</v>
      </c>
      <c r="N108">
        <f t="shared" si="7"/>
        <v>1</v>
      </c>
    </row>
    <row r="109" spans="1:14" ht="27" hidden="1" customHeight="1">
      <c r="A109" s="106" t="s">
        <v>403</v>
      </c>
      <c r="B109" s="105" t="s">
        <v>360</v>
      </c>
      <c r="C109" s="105" t="s">
        <v>377</v>
      </c>
      <c r="D109" s="105" t="s">
        <v>77</v>
      </c>
      <c r="E109" s="105" t="s">
        <v>78</v>
      </c>
      <c r="F109" s="105" t="s">
        <v>204</v>
      </c>
      <c r="G109" s="105" t="s">
        <v>314</v>
      </c>
      <c r="H109" s="105">
        <v>45</v>
      </c>
      <c r="I109" s="105">
        <f t="shared" si="8"/>
        <v>134</v>
      </c>
      <c r="J109" t="str">
        <f t="shared" si="5"/>
        <v>50713-04394</v>
      </c>
      <c r="K109" t="e">
        <f>VLOOKUP(J109,[1]MCR!$B:$C,2,0)</f>
        <v>#N/A</v>
      </c>
      <c r="L109" s="110" t="s">
        <v>204</v>
      </c>
      <c r="M109" t="str">
        <f t="shared" si="6"/>
        <v>50713-04394</v>
      </c>
      <c r="N109">
        <f t="shared" si="7"/>
        <v>1</v>
      </c>
    </row>
    <row r="110" spans="1:14" ht="27" hidden="1" customHeight="1">
      <c r="A110" s="106" t="s">
        <v>403</v>
      </c>
      <c r="B110" s="105" t="s">
        <v>360</v>
      </c>
      <c r="C110" s="105" t="s">
        <v>377</v>
      </c>
      <c r="D110" s="105" t="s">
        <v>77</v>
      </c>
      <c r="E110" s="105" t="s">
        <v>78</v>
      </c>
      <c r="F110" s="105" t="s">
        <v>205</v>
      </c>
      <c r="G110" s="105" t="s">
        <v>315</v>
      </c>
      <c r="H110" s="105">
        <v>105</v>
      </c>
      <c r="I110" s="105">
        <f t="shared" si="8"/>
        <v>284</v>
      </c>
      <c r="J110" t="str">
        <f t="shared" si="5"/>
        <v>50713-04394</v>
      </c>
      <c r="K110" t="e">
        <f>VLOOKUP(J110,[1]MCR!$B:$C,2,0)</f>
        <v>#N/A</v>
      </c>
      <c r="L110" s="110" t="s">
        <v>205</v>
      </c>
      <c r="M110" t="str">
        <f t="shared" si="6"/>
        <v>50713-04394</v>
      </c>
      <c r="N110">
        <f t="shared" si="7"/>
        <v>1</v>
      </c>
    </row>
    <row r="111" spans="1:14" ht="27" hidden="1" customHeight="1">
      <c r="A111" s="106" t="s">
        <v>403</v>
      </c>
      <c r="B111" s="105" t="s">
        <v>360</v>
      </c>
      <c r="C111" s="105" t="s">
        <v>377</v>
      </c>
      <c r="D111" s="105" t="s">
        <v>77</v>
      </c>
      <c r="E111" s="105" t="s">
        <v>78</v>
      </c>
      <c r="F111" s="105" t="s">
        <v>206</v>
      </c>
      <c r="G111" s="105" t="s">
        <v>316</v>
      </c>
      <c r="H111" s="105">
        <v>35</v>
      </c>
      <c r="I111" s="105">
        <f t="shared" si="8"/>
        <v>108</v>
      </c>
      <c r="J111" t="str">
        <f t="shared" si="5"/>
        <v>50713-04394</v>
      </c>
      <c r="K111" t="e">
        <f>VLOOKUP(J111,[1]MCR!$B:$C,2,0)</f>
        <v>#N/A</v>
      </c>
      <c r="L111" s="110" t="s">
        <v>206</v>
      </c>
      <c r="M111" t="str">
        <f t="shared" si="6"/>
        <v>50713-04394</v>
      </c>
      <c r="N111">
        <f t="shared" si="7"/>
        <v>1</v>
      </c>
    </row>
    <row r="112" spans="1:14" ht="27" hidden="1" customHeight="1">
      <c r="A112" s="106" t="s">
        <v>404</v>
      </c>
      <c r="B112" s="105" t="s">
        <v>361</v>
      </c>
      <c r="C112" s="105" t="s">
        <v>378</v>
      </c>
      <c r="D112" s="105" t="s">
        <v>77</v>
      </c>
      <c r="E112" s="105" t="s">
        <v>78</v>
      </c>
      <c r="F112" s="105" t="s">
        <v>207</v>
      </c>
      <c r="G112" s="105" t="s">
        <v>317</v>
      </c>
      <c r="H112" s="105">
        <v>70</v>
      </c>
      <c r="I112" s="105">
        <f t="shared" si="8"/>
        <v>196</v>
      </c>
      <c r="J112" t="str">
        <f t="shared" si="5"/>
        <v>50714-04394</v>
      </c>
      <c r="K112" t="e">
        <f>VLOOKUP(J112,[1]MCR!$B:$C,2,0)</f>
        <v>#N/A</v>
      </c>
      <c r="L112" s="110" t="s">
        <v>207</v>
      </c>
      <c r="M112" t="str">
        <f t="shared" si="6"/>
        <v>50714-04394</v>
      </c>
      <c r="N112">
        <f t="shared" si="7"/>
        <v>1</v>
      </c>
    </row>
    <row r="113" spans="1:14" ht="27" hidden="1" customHeight="1">
      <c r="A113" s="106" t="s">
        <v>404</v>
      </c>
      <c r="B113" s="105" t="s">
        <v>361</v>
      </c>
      <c r="C113" s="105" t="s">
        <v>378</v>
      </c>
      <c r="D113" s="105" t="s">
        <v>77</v>
      </c>
      <c r="E113" s="105" t="s">
        <v>78</v>
      </c>
      <c r="F113" s="105" t="s">
        <v>208</v>
      </c>
      <c r="G113" s="105" t="s">
        <v>318</v>
      </c>
      <c r="H113" s="105">
        <v>34</v>
      </c>
      <c r="I113" s="105">
        <f t="shared" si="8"/>
        <v>106</v>
      </c>
      <c r="J113" t="str">
        <f t="shared" si="5"/>
        <v>50714-04394</v>
      </c>
      <c r="K113" t="e">
        <f>VLOOKUP(J113,[1]MCR!$B:$C,2,0)</f>
        <v>#N/A</v>
      </c>
      <c r="L113" s="110" t="s">
        <v>208</v>
      </c>
      <c r="M113" t="str">
        <f t="shared" si="6"/>
        <v>50714-04394</v>
      </c>
      <c r="N113">
        <f t="shared" si="7"/>
        <v>1</v>
      </c>
    </row>
    <row r="114" spans="1:14" ht="27" hidden="1" customHeight="1">
      <c r="A114" s="106" t="s">
        <v>404</v>
      </c>
      <c r="B114" s="105" t="s">
        <v>361</v>
      </c>
      <c r="C114" s="105" t="s">
        <v>378</v>
      </c>
      <c r="D114" s="105" t="s">
        <v>77</v>
      </c>
      <c r="E114" s="105" t="s">
        <v>78</v>
      </c>
      <c r="F114" s="105" t="s">
        <v>209</v>
      </c>
      <c r="G114" s="105" t="s">
        <v>319</v>
      </c>
      <c r="H114" s="105">
        <v>16</v>
      </c>
      <c r="I114" s="105">
        <f t="shared" si="8"/>
        <v>60</v>
      </c>
      <c r="J114" t="str">
        <f t="shared" si="5"/>
        <v>50714-04394</v>
      </c>
      <c r="K114" t="e">
        <f>VLOOKUP(J114,[1]MCR!$B:$C,2,0)</f>
        <v>#N/A</v>
      </c>
      <c r="L114" s="110" t="s">
        <v>209</v>
      </c>
      <c r="M114" t="str">
        <f t="shared" si="6"/>
        <v>50714-04394</v>
      </c>
      <c r="N114">
        <f t="shared" si="7"/>
        <v>1</v>
      </c>
    </row>
    <row r="115" spans="1:14" ht="27" hidden="1" customHeight="1">
      <c r="A115" s="106" t="s">
        <v>404</v>
      </c>
      <c r="B115" s="105" t="s">
        <v>361</v>
      </c>
      <c r="C115" s="105" t="s">
        <v>378</v>
      </c>
      <c r="D115" s="105" t="s">
        <v>77</v>
      </c>
      <c r="E115" s="105" t="s">
        <v>78</v>
      </c>
      <c r="F115" s="105" t="s">
        <v>210</v>
      </c>
      <c r="G115" s="105" t="s">
        <v>320</v>
      </c>
      <c r="H115" s="105">
        <v>117</v>
      </c>
      <c r="I115" s="105">
        <f t="shared" si="8"/>
        <v>314</v>
      </c>
      <c r="J115" t="str">
        <f t="shared" si="5"/>
        <v>50714-04394</v>
      </c>
      <c r="K115" t="e">
        <f>VLOOKUP(J115,[1]MCR!$B:$C,2,0)</f>
        <v>#N/A</v>
      </c>
      <c r="L115" s="110" t="s">
        <v>210</v>
      </c>
      <c r="M115" t="str">
        <f t="shared" si="6"/>
        <v>50714-04394</v>
      </c>
      <c r="N115">
        <f t="shared" si="7"/>
        <v>1</v>
      </c>
    </row>
    <row r="116" spans="1:14" ht="27" hidden="1" customHeight="1">
      <c r="A116" s="106" t="s">
        <v>404</v>
      </c>
      <c r="B116" s="105" t="s">
        <v>361</v>
      </c>
      <c r="C116" s="105" t="s">
        <v>378</v>
      </c>
      <c r="D116" s="105" t="s">
        <v>77</v>
      </c>
      <c r="E116" s="105" t="s">
        <v>78</v>
      </c>
      <c r="F116" s="105" t="s">
        <v>211</v>
      </c>
      <c r="G116" s="105" t="s">
        <v>321</v>
      </c>
      <c r="H116" s="105">
        <v>63</v>
      </c>
      <c r="I116" s="105">
        <f t="shared" si="8"/>
        <v>180</v>
      </c>
      <c r="J116" t="str">
        <f t="shared" si="5"/>
        <v>50714-04394</v>
      </c>
      <c r="K116" t="e">
        <f>VLOOKUP(J116,[1]MCR!$B:$C,2,0)</f>
        <v>#N/A</v>
      </c>
      <c r="L116" s="110" t="s">
        <v>211</v>
      </c>
      <c r="M116" t="str">
        <f t="shared" si="6"/>
        <v>50714-04394</v>
      </c>
      <c r="N116">
        <f t="shared" si="7"/>
        <v>1</v>
      </c>
    </row>
    <row r="117" spans="1:14" ht="27" hidden="1" customHeight="1">
      <c r="A117" s="106" t="s">
        <v>405</v>
      </c>
      <c r="B117" s="105" t="s">
        <v>362</v>
      </c>
      <c r="C117" s="105" t="s">
        <v>379</v>
      </c>
      <c r="D117" s="105" t="s">
        <v>44</v>
      </c>
      <c r="E117" s="105" t="s">
        <v>50</v>
      </c>
      <c r="F117" s="105" t="s">
        <v>212</v>
      </c>
      <c r="G117" s="105" t="s">
        <v>322</v>
      </c>
      <c r="H117" s="105">
        <v>21</v>
      </c>
      <c r="I117" s="105">
        <f t="shared" si="8"/>
        <v>72</v>
      </c>
      <c r="J117" t="str">
        <f t="shared" si="5"/>
        <v>50783-00001</v>
      </c>
      <c r="K117" t="e">
        <f>VLOOKUP(J117,[1]MCR!$B:$C,2,0)</f>
        <v>#N/A</v>
      </c>
      <c r="L117" s="110" t="s">
        <v>212</v>
      </c>
      <c r="M117" t="str">
        <f t="shared" si="6"/>
        <v>50783-00001</v>
      </c>
      <c r="N117">
        <f t="shared" si="7"/>
        <v>1</v>
      </c>
    </row>
    <row r="118" spans="1:14" ht="27" hidden="1" customHeight="1">
      <c r="A118" s="106" t="s">
        <v>405</v>
      </c>
      <c r="B118" s="105" t="s">
        <v>362</v>
      </c>
      <c r="C118" s="105" t="s">
        <v>379</v>
      </c>
      <c r="D118" s="105" t="s">
        <v>44</v>
      </c>
      <c r="E118" s="105" t="s">
        <v>50</v>
      </c>
      <c r="F118" s="105" t="s">
        <v>213</v>
      </c>
      <c r="G118" s="105" t="s">
        <v>323</v>
      </c>
      <c r="H118" s="105">
        <v>46</v>
      </c>
      <c r="I118" s="105">
        <f t="shared" si="8"/>
        <v>136</v>
      </c>
      <c r="J118" t="str">
        <f t="shared" si="5"/>
        <v>50783-00001</v>
      </c>
      <c r="K118" t="e">
        <f>VLOOKUP(J118,[1]MCR!$B:$C,2,0)</f>
        <v>#N/A</v>
      </c>
      <c r="L118" s="110" t="s">
        <v>213</v>
      </c>
      <c r="M118" t="str">
        <f t="shared" si="6"/>
        <v>50783-00001</v>
      </c>
      <c r="N118">
        <f t="shared" si="7"/>
        <v>1</v>
      </c>
    </row>
    <row r="119" spans="1:14" ht="27" hidden="1" customHeight="1">
      <c r="A119" s="106" t="s">
        <v>405</v>
      </c>
      <c r="B119" s="105" t="s">
        <v>362</v>
      </c>
      <c r="C119" s="105" t="s">
        <v>379</v>
      </c>
      <c r="D119" s="105" t="s">
        <v>44</v>
      </c>
      <c r="E119" s="105" t="s">
        <v>50</v>
      </c>
      <c r="F119" s="105" t="s">
        <v>214</v>
      </c>
      <c r="G119" s="105" t="s">
        <v>324</v>
      </c>
      <c r="H119" s="105">
        <v>88</v>
      </c>
      <c r="I119" s="105">
        <f t="shared" si="8"/>
        <v>242</v>
      </c>
      <c r="J119" t="str">
        <f t="shared" si="5"/>
        <v>50783-00001</v>
      </c>
      <c r="K119" t="e">
        <f>VLOOKUP(J119,[1]MCR!$B:$C,2,0)</f>
        <v>#N/A</v>
      </c>
      <c r="L119" s="110" t="s">
        <v>214</v>
      </c>
      <c r="M119" t="str">
        <f t="shared" si="6"/>
        <v>50783-00001</v>
      </c>
      <c r="N119">
        <f t="shared" si="7"/>
        <v>1</v>
      </c>
    </row>
    <row r="120" spans="1:14" ht="27" hidden="1" customHeight="1">
      <c r="A120" s="106" t="s">
        <v>405</v>
      </c>
      <c r="B120" s="105" t="s">
        <v>362</v>
      </c>
      <c r="C120" s="105" t="s">
        <v>379</v>
      </c>
      <c r="D120" s="105" t="s">
        <v>44</v>
      </c>
      <c r="E120" s="105" t="s">
        <v>50</v>
      </c>
      <c r="F120" s="105" t="s">
        <v>215</v>
      </c>
      <c r="G120" s="105" t="s">
        <v>325</v>
      </c>
      <c r="H120" s="105">
        <v>89</v>
      </c>
      <c r="I120" s="105">
        <f t="shared" si="8"/>
        <v>244</v>
      </c>
      <c r="J120" t="str">
        <f t="shared" si="5"/>
        <v>50783-00001</v>
      </c>
      <c r="K120" t="e">
        <f>VLOOKUP(J120,[1]MCR!$B:$C,2,0)</f>
        <v>#N/A</v>
      </c>
      <c r="L120" s="110" t="s">
        <v>215</v>
      </c>
      <c r="M120" t="str">
        <f t="shared" si="6"/>
        <v>50783-00001</v>
      </c>
      <c r="N120">
        <f t="shared" si="7"/>
        <v>1</v>
      </c>
    </row>
    <row r="121" spans="1:14" ht="27" hidden="1" customHeight="1">
      <c r="A121" s="106" t="s">
        <v>405</v>
      </c>
      <c r="B121" s="105" t="s">
        <v>362</v>
      </c>
      <c r="C121" s="105" t="s">
        <v>379</v>
      </c>
      <c r="D121" s="105" t="s">
        <v>44</v>
      </c>
      <c r="E121" s="105" t="s">
        <v>50</v>
      </c>
      <c r="F121" s="105" t="s">
        <v>216</v>
      </c>
      <c r="G121" s="105" t="s">
        <v>326</v>
      </c>
      <c r="H121" s="105">
        <v>56</v>
      </c>
      <c r="I121" s="105">
        <f t="shared" si="8"/>
        <v>160</v>
      </c>
      <c r="J121" t="str">
        <f t="shared" si="5"/>
        <v>50783-00001</v>
      </c>
      <c r="K121" t="e">
        <f>VLOOKUP(J121,[1]MCR!$B:$C,2,0)</f>
        <v>#N/A</v>
      </c>
      <c r="L121" s="110" t="s">
        <v>216</v>
      </c>
      <c r="M121" t="str">
        <f t="shared" si="6"/>
        <v>50783-00001</v>
      </c>
      <c r="N121">
        <f t="shared" si="7"/>
        <v>1</v>
      </c>
    </row>
    <row r="122" spans="1:14" ht="27" hidden="1" customHeight="1">
      <c r="A122" s="106" t="s">
        <v>405</v>
      </c>
      <c r="B122" s="105" t="s">
        <v>362</v>
      </c>
      <c r="C122" s="105" t="s">
        <v>379</v>
      </c>
      <c r="D122" s="105" t="s">
        <v>77</v>
      </c>
      <c r="E122" s="105" t="s">
        <v>78</v>
      </c>
      <c r="F122" s="105" t="s">
        <v>217</v>
      </c>
      <c r="G122" s="105" t="s">
        <v>327</v>
      </c>
      <c r="H122" s="105">
        <v>12</v>
      </c>
      <c r="I122" s="105">
        <f t="shared" si="8"/>
        <v>50</v>
      </c>
      <c r="J122" t="str">
        <f t="shared" si="5"/>
        <v>50783-04394</v>
      </c>
      <c r="K122" t="e">
        <f>VLOOKUP(J122,[1]MCR!$B:$C,2,0)</f>
        <v>#N/A</v>
      </c>
      <c r="L122" s="110" t="s">
        <v>217</v>
      </c>
      <c r="M122" t="str">
        <f t="shared" si="6"/>
        <v>50783-04394</v>
      </c>
      <c r="N122">
        <f t="shared" si="7"/>
        <v>1</v>
      </c>
    </row>
    <row r="123" spans="1:14" ht="27" hidden="1" customHeight="1">
      <c r="A123" s="106" t="s">
        <v>405</v>
      </c>
      <c r="B123" s="105" t="s">
        <v>362</v>
      </c>
      <c r="C123" s="105" t="s">
        <v>379</v>
      </c>
      <c r="D123" s="105" t="s">
        <v>77</v>
      </c>
      <c r="E123" s="105" t="s">
        <v>78</v>
      </c>
      <c r="F123" s="105" t="s">
        <v>218</v>
      </c>
      <c r="G123" s="105" t="s">
        <v>328</v>
      </c>
      <c r="H123" s="105">
        <v>23</v>
      </c>
      <c r="I123" s="105">
        <f t="shared" si="8"/>
        <v>78</v>
      </c>
      <c r="J123" t="str">
        <f t="shared" si="5"/>
        <v>50783-04394</v>
      </c>
      <c r="K123" t="e">
        <f>VLOOKUP(J123,[1]MCR!$B:$C,2,0)</f>
        <v>#N/A</v>
      </c>
      <c r="L123" s="110" t="s">
        <v>218</v>
      </c>
      <c r="M123" t="str">
        <f t="shared" si="6"/>
        <v>50783-04394</v>
      </c>
      <c r="N123">
        <f t="shared" si="7"/>
        <v>1</v>
      </c>
    </row>
    <row r="124" spans="1:14" ht="27" hidden="1" customHeight="1">
      <c r="A124" s="106" t="s">
        <v>405</v>
      </c>
      <c r="B124" s="105" t="s">
        <v>362</v>
      </c>
      <c r="C124" s="105" t="s">
        <v>379</v>
      </c>
      <c r="D124" s="105" t="s">
        <v>77</v>
      </c>
      <c r="E124" s="105" t="s">
        <v>78</v>
      </c>
      <c r="F124" s="105" t="s">
        <v>219</v>
      </c>
      <c r="G124" s="105" t="s">
        <v>329</v>
      </c>
      <c r="H124" s="105">
        <v>44</v>
      </c>
      <c r="I124" s="105">
        <f t="shared" si="8"/>
        <v>132</v>
      </c>
      <c r="J124" t="str">
        <f t="shared" si="5"/>
        <v>50783-04394</v>
      </c>
      <c r="K124" t="e">
        <f>VLOOKUP(J124,[1]MCR!$B:$C,2,0)</f>
        <v>#N/A</v>
      </c>
      <c r="L124" s="110" t="s">
        <v>219</v>
      </c>
      <c r="M124" t="str">
        <f t="shared" si="6"/>
        <v>50783-04394</v>
      </c>
      <c r="N124">
        <f t="shared" si="7"/>
        <v>1</v>
      </c>
    </row>
    <row r="125" spans="1:14" ht="27" hidden="1" customHeight="1">
      <c r="A125" s="106" t="s">
        <v>405</v>
      </c>
      <c r="B125" s="105" t="s">
        <v>362</v>
      </c>
      <c r="C125" s="105" t="s">
        <v>379</v>
      </c>
      <c r="D125" s="105" t="s">
        <v>77</v>
      </c>
      <c r="E125" s="105" t="s">
        <v>78</v>
      </c>
      <c r="F125" s="105" t="s">
        <v>220</v>
      </c>
      <c r="G125" s="105" t="s">
        <v>330</v>
      </c>
      <c r="H125" s="105">
        <v>45</v>
      </c>
      <c r="I125" s="105">
        <f t="shared" si="8"/>
        <v>134</v>
      </c>
      <c r="J125" t="str">
        <f t="shared" si="5"/>
        <v>50783-04394</v>
      </c>
      <c r="K125" t="e">
        <f>VLOOKUP(J125,[1]MCR!$B:$C,2,0)</f>
        <v>#N/A</v>
      </c>
      <c r="L125" s="110" t="s">
        <v>220</v>
      </c>
      <c r="M125" t="str">
        <f t="shared" si="6"/>
        <v>50783-04394</v>
      </c>
      <c r="N125">
        <f t="shared" si="7"/>
        <v>1</v>
      </c>
    </row>
    <row r="126" spans="1:14" ht="27" hidden="1" customHeight="1">
      <c r="A126" s="106" t="s">
        <v>405</v>
      </c>
      <c r="B126" s="105" t="s">
        <v>362</v>
      </c>
      <c r="C126" s="105" t="s">
        <v>379</v>
      </c>
      <c r="D126" s="105" t="s">
        <v>77</v>
      </c>
      <c r="E126" s="105" t="s">
        <v>78</v>
      </c>
      <c r="F126" s="105" t="s">
        <v>221</v>
      </c>
      <c r="G126" s="105" t="s">
        <v>331</v>
      </c>
      <c r="H126" s="105">
        <v>28</v>
      </c>
      <c r="I126" s="105">
        <f t="shared" si="8"/>
        <v>92</v>
      </c>
      <c r="J126" t="str">
        <f t="shared" si="5"/>
        <v>50783-04394</v>
      </c>
      <c r="K126" t="e">
        <f>VLOOKUP(J126,[1]MCR!$B:$C,2,0)</f>
        <v>#N/A</v>
      </c>
      <c r="L126" s="110" t="s">
        <v>221</v>
      </c>
      <c r="M126" t="str">
        <f t="shared" si="6"/>
        <v>50783-04394</v>
      </c>
      <c r="N126">
        <f t="shared" si="7"/>
        <v>1</v>
      </c>
    </row>
    <row r="127" spans="1:14" ht="27" hidden="1" customHeight="1">
      <c r="A127" s="106" t="s">
        <v>405</v>
      </c>
      <c r="B127" s="105" t="s">
        <v>362</v>
      </c>
      <c r="C127" s="105" t="s">
        <v>379</v>
      </c>
      <c r="D127" s="105" t="s">
        <v>46</v>
      </c>
      <c r="E127" s="105" t="s">
        <v>52</v>
      </c>
      <c r="F127" s="105" t="s">
        <v>222</v>
      </c>
      <c r="G127" s="105" t="s">
        <v>332</v>
      </c>
      <c r="H127" s="105">
        <v>16</v>
      </c>
      <c r="I127" s="105">
        <f t="shared" si="8"/>
        <v>60</v>
      </c>
      <c r="J127" t="str">
        <f t="shared" si="5"/>
        <v>50783-06531</v>
      </c>
      <c r="K127" t="e">
        <f>VLOOKUP(J127,[1]MCR!$B:$C,2,0)</f>
        <v>#N/A</v>
      </c>
      <c r="L127" s="110" t="s">
        <v>222</v>
      </c>
      <c r="M127" t="str">
        <f t="shared" si="6"/>
        <v>50783-06531</v>
      </c>
      <c r="N127">
        <f t="shared" si="7"/>
        <v>1</v>
      </c>
    </row>
    <row r="128" spans="1:14" ht="27" hidden="1" customHeight="1">
      <c r="A128" s="106" t="s">
        <v>405</v>
      </c>
      <c r="B128" s="105" t="s">
        <v>362</v>
      </c>
      <c r="C128" s="105" t="s">
        <v>379</v>
      </c>
      <c r="D128" s="105" t="s">
        <v>46</v>
      </c>
      <c r="E128" s="105" t="s">
        <v>52</v>
      </c>
      <c r="F128" s="105" t="s">
        <v>223</v>
      </c>
      <c r="G128" s="105" t="s">
        <v>333</v>
      </c>
      <c r="H128" s="105">
        <v>35</v>
      </c>
      <c r="I128" s="105">
        <f t="shared" si="8"/>
        <v>108</v>
      </c>
      <c r="J128" t="str">
        <f t="shared" si="5"/>
        <v>50783-06531</v>
      </c>
      <c r="K128" t="e">
        <f>VLOOKUP(J128,[1]MCR!$B:$C,2,0)</f>
        <v>#N/A</v>
      </c>
      <c r="L128" s="110" t="s">
        <v>223</v>
      </c>
      <c r="M128" t="str">
        <f t="shared" si="6"/>
        <v>50783-06531</v>
      </c>
      <c r="N128">
        <f t="shared" si="7"/>
        <v>1</v>
      </c>
    </row>
    <row r="129" spans="1:14" ht="27" hidden="1" customHeight="1">
      <c r="A129" s="106" t="s">
        <v>405</v>
      </c>
      <c r="B129" s="105" t="s">
        <v>362</v>
      </c>
      <c r="C129" s="105" t="s">
        <v>379</v>
      </c>
      <c r="D129" s="105" t="s">
        <v>46</v>
      </c>
      <c r="E129" s="105" t="s">
        <v>52</v>
      </c>
      <c r="F129" s="105" t="s">
        <v>224</v>
      </c>
      <c r="G129" s="105" t="s">
        <v>334</v>
      </c>
      <c r="H129" s="105">
        <v>65</v>
      </c>
      <c r="I129" s="105">
        <f t="shared" si="8"/>
        <v>184</v>
      </c>
      <c r="J129" t="str">
        <f t="shared" si="5"/>
        <v>50783-06531</v>
      </c>
      <c r="K129" t="e">
        <f>VLOOKUP(J129,[1]MCR!$B:$C,2,0)</f>
        <v>#N/A</v>
      </c>
      <c r="L129" s="110" t="s">
        <v>224</v>
      </c>
      <c r="M129" t="str">
        <f t="shared" si="6"/>
        <v>50783-06531</v>
      </c>
      <c r="N129">
        <f t="shared" si="7"/>
        <v>1</v>
      </c>
    </row>
    <row r="130" spans="1:14" ht="27" hidden="1" customHeight="1">
      <c r="A130" s="106" t="s">
        <v>405</v>
      </c>
      <c r="B130" s="105" t="s">
        <v>362</v>
      </c>
      <c r="C130" s="105" t="s">
        <v>379</v>
      </c>
      <c r="D130" s="105" t="s">
        <v>46</v>
      </c>
      <c r="E130" s="105" t="s">
        <v>52</v>
      </c>
      <c r="F130" s="105" t="s">
        <v>225</v>
      </c>
      <c r="G130" s="105" t="s">
        <v>335</v>
      </c>
      <c r="H130" s="105">
        <v>67</v>
      </c>
      <c r="I130" s="105">
        <f t="shared" si="8"/>
        <v>188</v>
      </c>
      <c r="J130" t="str">
        <f t="shared" si="5"/>
        <v>50783-06531</v>
      </c>
      <c r="K130" t="e">
        <f>VLOOKUP(J130,[1]MCR!$B:$C,2,0)</f>
        <v>#N/A</v>
      </c>
      <c r="L130" s="110" t="s">
        <v>225</v>
      </c>
      <c r="M130" t="str">
        <f t="shared" si="6"/>
        <v>50783-06531</v>
      </c>
      <c r="N130">
        <f t="shared" si="7"/>
        <v>1</v>
      </c>
    </row>
    <row r="131" spans="1:14" ht="27" hidden="1" customHeight="1">
      <c r="A131" s="106" t="s">
        <v>405</v>
      </c>
      <c r="B131" s="105" t="s">
        <v>362</v>
      </c>
      <c r="C131" s="105" t="s">
        <v>379</v>
      </c>
      <c r="D131" s="105" t="s">
        <v>46</v>
      </c>
      <c r="E131" s="105" t="s">
        <v>52</v>
      </c>
      <c r="F131" s="105" t="s">
        <v>226</v>
      </c>
      <c r="G131" s="105" t="s">
        <v>336</v>
      </c>
      <c r="H131" s="105">
        <v>42</v>
      </c>
      <c r="I131" s="105">
        <f t="shared" si="8"/>
        <v>126</v>
      </c>
      <c r="J131" t="str">
        <f t="shared" si="5"/>
        <v>50783-06531</v>
      </c>
      <c r="K131" t="e">
        <f>VLOOKUP(J131,[1]MCR!$B:$C,2,0)</f>
        <v>#N/A</v>
      </c>
      <c r="L131" s="110" t="s">
        <v>226</v>
      </c>
      <c r="M131" t="str">
        <f t="shared" si="6"/>
        <v>50783-06531</v>
      </c>
      <c r="N131">
        <f t="shared" si="7"/>
        <v>1</v>
      </c>
    </row>
    <row r="132" spans="1:14" ht="27" hidden="1" customHeight="1">
      <c r="A132" s="106" t="s">
        <v>406</v>
      </c>
      <c r="B132" s="105" t="s">
        <v>363</v>
      </c>
      <c r="C132" s="105" t="s">
        <v>380</v>
      </c>
      <c r="D132" s="105" t="s">
        <v>46</v>
      </c>
      <c r="E132" s="105" t="s">
        <v>52</v>
      </c>
      <c r="F132" s="105" t="s">
        <v>227</v>
      </c>
      <c r="G132" s="105" t="s">
        <v>337</v>
      </c>
      <c r="H132" s="105">
        <v>22</v>
      </c>
      <c r="I132" s="105">
        <f t="shared" si="8"/>
        <v>74</v>
      </c>
      <c r="J132" t="str">
        <f t="shared" ref="J132:J141" si="9">LEFT(F132,11)</f>
        <v>50784-06531</v>
      </c>
      <c r="K132" t="e">
        <f>VLOOKUP(J132,[1]MCR!$B:$C,2,0)</f>
        <v>#N/A</v>
      </c>
      <c r="L132" s="110" t="s">
        <v>227</v>
      </c>
      <c r="M132" t="str">
        <f t="shared" ref="M132:M141" si="10">LEFT(L132,11)</f>
        <v>50784-06531</v>
      </c>
      <c r="N132">
        <f t="shared" ref="N132:N141" si="11">IF(M132=J132,1,0)</f>
        <v>1</v>
      </c>
    </row>
    <row r="133" spans="1:14" ht="27" hidden="1" customHeight="1">
      <c r="A133" s="106" t="s">
        <v>406</v>
      </c>
      <c r="B133" s="105" t="s">
        <v>363</v>
      </c>
      <c r="C133" s="105" t="s">
        <v>380</v>
      </c>
      <c r="D133" s="105" t="s">
        <v>46</v>
      </c>
      <c r="E133" s="105" t="s">
        <v>52</v>
      </c>
      <c r="F133" s="105" t="s">
        <v>228</v>
      </c>
      <c r="G133" s="105" t="s">
        <v>338</v>
      </c>
      <c r="H133" s="105">
        <v>43</v>
      </c>
      <c r="I133" s="105">
        <f t="shared" si="8"/>
        <v>130</v>
      </c>
      <c r="J133" t="str">
        <f t="shared" si="9"/>
        <v>50784-06531</v>
      </c>
      <c r="K133" t="e">
        <f>VLOOKUP(J133,[1]MCR!$B:$C,2,0)</f>
        <v>#N/A</v>
      </c>
      <c r="L133" s="110" t="s">
        <v>228</v>
      </c>
      <c r="M133" t="str">
        <f t="shared" si="10"/>
        <v>50784-06531</v>
      </c>
      <c r="N133">
        <f t="shared" si="11"/>
        <v>1</v>
      </c>
    </row>
    <row r="134" spans="1:14" ht="27" hidden="1" customHeight="1">
      <c r="A134" s="106" t="s">
        <v>406</v>
      </c>
      <c r="B134" s="105" t="s">
        <v>363</v>
      </c>
      <c r="C134" s="105" t="s">
        <v>380</v>
      </c>
      <c r="D134" s="105" t="s">
        <v>46</v>
      </c>
      <c r="E134" s="105" t="s">
        <v>52</v>
      </c>
      <c r="F134" s="105" t="s">
        <v>229</v>
      </c>
      <c r="G134" s="105" t="s">
        <v>339</v>
      </c>
      <c r="H134" s="105">
        <v>42</v>
      </c>
      <c r="I134" s="105">
        <f t="shared" ref="I134:I141" si="12">(ROUND(H134*$J$1,0)+$K$1)*2+ROUND((H134*$J$1)/20,0)*2</f>
        <v>126</v>
      </c>
      <c r="J134" t="str">
        <f t="shared" si="9"/>
        <v>50784-06531</v>
      </c>
      <c r="K134" t="e">
        <f>VLOOKUP(J134,[1]MCR!$B:$C,2,0)</f>
        <v>#N/A</v>
      </c>
      <c r="L134" s="110" t="s">
        <v>229</v>
      </c>
      <c r="M134" t="str">
        <f t="shared" si="10"/>
        <v>50784-06531</v>
      </c>
      <c r="N134">
        <f t="shared" si="11"/>
        <v>1</v>
      </c>
    </row>
    <row r="135" spans="1:14" ht="27" hidden="1" customHeight="1">
      <c r="A135" s="106" t="s">
        <v>406</v>
      </c>
      <c r="B135" s="105" t="s">
        <v>363</v>
      </c>
      <c r="C135" s="105" t="s">
        <v>380</v>
      </c>
      <c r="D135" s="105" t="s">
        <v>46</v>
      </c>
      <c r="E135" s="105" t="s">
        <v>52</v>
      </c>
      <c r="F135" s="105" t="s">
        <v>230</v>
      </c>
      <c r="G135" s="105" t="s">
        <v>340</v>
      </c>
      <c r="H135" s="105">
        <v>27</v>
      </c>
      <c r="I135" s="105">
        <f t="shared" si="12"/>
        <v>88</v>
      </c>
      <c r="J135" t="str">
        <f t="shared" si="9"/>
        <v>50784-06531</v>
      </c>
      <c r="K135" t="e">
        <f>VLOOKUP(J135,[1]MCR!$B:$C,2,0)</f>
        <v>#N/A</v>
      </c>
      <c r="L135" s="110" t="s">
        <v>230</v>
      </c>
      <c r="M135" t="str">
        <f t="shared" si="10"/>
        <v>50784-06531</v>
      </c>
      <c r="N135">
        <f t="shared" si="11"/>
        <v>1</v>
      </c>
    </row>
    <row r="136" spans="1:14" ht="27" hidden="1" customHeight="1">
      <c r="A136" s="106" t="s">
        <v>406</v>
      </c>
      <c r="B136" s="105" t="s">
        <v>363</v>
      </c>
      <c r="C136" s="105" t="s">
        <v>380</v>
      </c>
      <c r="D136" s="105" t="s">
        <v>46</v>
      </c>
      <c r="E136" s="105" t="s">
        <v>52</v>
      </c>
      <c r="F136" s="105" t="s">
        <v>231</v>
      </c>
      <c r="G136" s="105" t="s">
        <v>341</v>
      </c>
      <c r="H136" s="105">
        <v>16</v>
      </c>
      <c r="I136" s="105">
        <f t="shared" si="12"/>
        <v>60</v>
      </c>
      <c r="J136" t="str">
        <f t="shared" si="9"/>
        <v>50784-06531</v>
      </c>
      <c r="K136" t="e">
        <f>VLOOKUP(J136,[1]MCR!$B:$C,2,0)</f>
        <v>#N/A</v>
      </c>
      <c r="L136" s="110" t="s">
        <v>231</v>
      </c>
      <c r="M136" t="str">
        <f t="shared" si="10"/>
        <v>50784-06531</v>
      </c>
      <c r="N136">
        <f t="shared" si="11"/>
        <v>1</v>
      </c>
    </row>
    <row r="137" spans="1:14" ht="27" hidden="1" customHeight="1">
      <c r="A137" s="106" t="s">
        <v>406</v>
      </c>
      <c r="B137" s="105" t="s">
        <v>363</v>
      </c>
      <c r="C137" s="105" t="s">
        <v>380</v>
      </c>
      <c r="D137" s="105" t="s">
        <v>60</v>
      </c>
      <c r="E137" s="105" t="s">
        <v>61</v>
      </c>
      <c r="F137" s="105" t="s">
        <v>232</v>
      </c>
      <c r="G137" s="105" t="s">
        <v>342</v>
      </c>
      <c r="H137" s="105">
        <v>22</v>
      </c>
      <c r="I137" s="105">
        <f t="shared" si="12"/>
        <v>74</v>
      </c>
      <c r="J137" t="str">
        <f t="shared" si="9"/>
        <v>50784-02077</v>
      </c>
      <c r="K137" t="e">
        <f>VLOOKUP(J137,[1]MCR!$B:$C,2,0)</f>
        <v>#N/A</v>
      </c>
      <c r="L137" s="110" t="s">
        <v>232</v>
      </c>
      <c r="M137" t="str">
        <f t="shared" si="10"/>
        <v>50784-02077</v>
      </c>
      <c r="N137">
        <f t="shared" si="11"/>
        <v>1</v>
      </c>
    </row>
    <row r="138" spans="1:14" ht="27" hidden="1" customHeight="1">
      <c r="A138" s="106" t="s">
        <v>406</v>
      </c>
      <c r="B138" s="105" t="s">
        <v>363</v>
      </c>
      <c r="C138" s="105" t="s">
        <v>380</v>
      </c>
      <c r="D138" s="105" t="s">
        <v>60</v>
      </c>
      <c r="E138" s="105" t="s">
        <v>61</v>
      </c>
      <c r="F138" s="105" t="s">
        <v>233</v>
      </c>
      <c r="G138" s="105" t="s">
        <v>343</v>
      </c>
      <c r="H138" s="105">
        <v>43</v>
      </c>
      <c r="I138" s="105">
        <f t="shared" si="12"/>
        <v>130</v>
      </c>
      <c r="J138" t="str">
        <f t="shared" si="9"/>
        <v>50784-02077</v>
      </c>
      <c r="K138" t="e">
        <f>VLOOKUP(J138,[1]MCR!$B:$C,2,0)</f>
        <v>#N/A</v>
      </c>
      <c r="L138" s="110" t="s">
        <v>233</v>
      </c>
      <c r="M138" t="str">
        <f t="shared" si="10"/>
        <v>50784-02077</v>
      </c>
      <c r="N138">
        <f t="shared" si="11"/>
        <v>1</v>
      </c>
    </row>
    <row r="139" spans="1:14" ht="27" hidden="1" customHeight="1">
      <c r="A139" s="106" t="s">
        <v>406</v>
      </c>
      <c r="B139" s="105" t="s">
        <v>363</v>
      </c>
      <c r="C139" s="105" t="s">
        <v>380</v>
      </c>
      <c r="D139" s="105" t="s">
        <v>60</v>
      </c>
      <c r="E139" s="105" t="s">
        <v>61</v>
      </c>
      <c r="F139" s="105" t="s">
        <v>234</v>
      </c>
      <c r="G139" s="105" t="s">
        <v>344</v>
      </c>
      <c r="H139" s="105">
        <v>42</v>
      </c>
      <c r="I139" s="105">
        <f t="shared" si="12"/>
        <v>126</v>
      </c>
      <c r="J139" t="str">
        <f t="shared" si="9"/>
        <v>50784-02077</v>
      </c>
      <c r="K139" t="e">
        <f>VLOOKUP(J139,[1]MCR!$B:$C,2,0)</f>
        <v>#N/A</v>
      </c>
      <c r="L139" s="110" t="s">
        <v>234</v>
      </c>
      <c r="M139" t="str">
        <f t="shared" si="10"/>
        <v>50784-02077</v>
      </c>
      <c r="N139">
        <f t="shared" si="11"/>
        <v>1</v>
      </c>
    </row>
    <row r="140" spans="1:14" ht="27" hidden="1" customHeight="1">
      <c r="A140" s="106" t="s">
        <v>406</v>
      </c>
      <c r="B140" s="105" t="s">
        <v>363</v>
      </c>
      <c r="C140" s="105" t="s">
        <v>380</v>
      </c>
      <c r="D140" s="105" t="s">
        <v>60</v>
      </c>
      <c r="E140" s="105" t="s">
        <v>61</v>
      </c>
      <c r="F140" s="105" t="s">
        <v>235</v>
      </c>
      <c r="G140" s="105" t="s">
        <v>345</v>
      </c>
      <c r="H140" s="105">
        <v>27</v>
      </c>
      <c r="I140" s="105">
        <f t="shared" si="12"/>
        <v>88</v>
      </c>
      <c r="J140" t="str">
        <f t="shared" si="9"/>
        <v>50784-02077</v>
      </c>
      <c r="K140" t="e">
        <f>VLOOKUP(J140,[1]MCR!$B:$C,2,0)</f>
        <v>#N/A</v>
      </c>
      <c r="L140" s="110" t="s">
        <v>235</v>
      </c>
      <c r="M140" t="str">
        <f t="shared" si="10"/>
        <v>50784-02077</v>
      </c>
      <c r="N140">
        <f t="shared" si="11"/>
        <v>1</v>
      </c>
    </row>
    <row r="141" spans="1:14" ht="27" hidden="1" customHeight="1">
      <c r="A141" s="106" t="s">
        <v>406</v>
      </c>
      <c r="B141" s="105" t="s">
        <v>363</v>
      </c>
      <c r="C141" s="105" t="s">
        <v>380</v>
      </c>
      <c r="D141" s="105" t="s">
        <v>60</v>
      </c>
      <c r="E141" s="105" t="s">
        <v>61</v>
      </c>
      <c r="F141" s="105" t="s">
        <v>236</v>
      </c>
      <c r="G141" s="105" t="s">
        <v>346</v>
      </c>
      <c r="H141" s="105">
        <v>16</v>
      </c>
      <c r="I141" s="105">
        <f t="shared" si="12"/>
        <v>60</v>
      </c>
      <c r="J141" t="str">
        <f t="shared" si="9"/>
        <v>50784-02077</v>
      </c>
      <c r="K141" t="e">
        <f>VLOOKUP(J141,[1]MCR!$B:$C,2,0)</f>
        <v>#N/A</v>
      </c>
      <c r="L141" s="110" t="s">
        <v>236</v>
      </c>
      <c r="M141" t="str">
        <f t="shared" si="10"/>
        <v>50784-02077</v>
      </c>
      <c r="N141">
        <f t="shared" si="11"/>
        <v>1</v>
      </c>
    </row>
    <row r="142" spans="1:14" s="84" customFormat="1" ht="27" hidden="1" customHeight="1">
      <c r="A142" s="81"/>
      <c r="B142" s="81"/>
      <c r="C142" s="81"/>
      <c r="D142" s="81"/>
      <c r="E142" s="81"/>
      <c r="F142" s="81"/>
      <c r="G142" s="81"/>
      <c r="H142" s="82">
        <f>SUM(H3:H141)</f>
        <v>11311</v>
      </c>
      <c r="I142" s="83">
        <f>SUM(I3:I141)</f>
        <v>31288</v>
      </c>
    </row>
    <row r="146" spans="8:8" ht="27" customHeight="1">
      <c r="H146" s="90"/>
    </row>
  </sheetData>
  <autoFilter ref="A2:N142" xr:uid="{D12A2396-B21A-44DF-A1E8-CB13AF7979C2}">
    <filterColumn colId="13">
      <filters>
        <filter val="0"/>
      </filters>
    </filterColumn>
  </autoFilter>
  <mergeCells count="1">
    <mergeCell ref="B1:I1"/>
  </mergeCells>
  <conditionalFormatting sqref="L3:L141">
    <cfRule type="duplicateValues" dxfId="2" priority="1"/>
    <cfRule type="duplicateValues" dxfId="1" priority="2"/>
  </conditionalFormatting>
  <conditionalFormatting sqref="L4:L141">
    <cfRule type="duplicateValues" dxfId="0" priority="3"/>
  </conditionalFormatting>
  <pageMargins left="0.2" right="0.2" top="0.75" bottom="0.75" header="0.3" footer="0.3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19F095-15F0-4EB1-842D-583B4A905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1CF8F8-55C9-46DC-8743-D94A5B679B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843F7B-9FDB-4F00-A398-0DB6F09125D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UPDATE</vt:lpstr>
      <vt:lpstr>DETAIL (SS25-S4) - 9.9</vt:lpstr>
      <vt:lpstr>DETAIL - 2.10 - ADD MORE PO </vt:lpstr>
      <vt:lpstr>'DETAIL - 2.10 - ADD MORE PO '!Print_Area</vt:lpstr>
      <vt:lpstr>'DETAIL (SS25-S4) - 9.9'!Print_Area</vt:lpstr>
      <vt:lpstr>UPDATE!Print_Area</vt:lpstr>
      <vt:lpstr>'DETAIL - 2.10 - ADD MORE PO '!Print_Titles</vt:lpstr>
      <vt:lpstr>'DETAIL (SS25-S4) - 9.9'!Print_Titles</vt:lpstr>
      <vt:lpstr>UPDATE!Print_Titles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Thao Nguyen Thi Thu</cp:lastModifiedBy>
  <cp:lastPrinted>2024-12-09T09:27:38Z</cp:lastPrinted>
  <dcterms:created xsi:type="dcterms:W3CDTF">2020-11-11T02:21:38Z</dcterms:created>
  <dcterms:modified xsi:type="dcterms:W3CDTF">2025-10-02T06:18:29Z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