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S4/"/>
    </mc:Choice>
  </mc:AlternateContent>
  <xr:revisionPtr revIDLastSave="61" documentId="13_ncr:1_{57D68BFB-95B3-4D58-B6B1-387C211C07E3}" xr6:coauthVersionLast="47" xr6:coauthVersionMax="47" xr10:uidLastSave="{02D17BB3-358C-44CB-8176-BBA7C9A64E03}"/>
  <bookViews>
    <workbookView xWindow="-120" yWindow="-120" windowWidth="20730" windowHeight="11040" xr2:uid="{00000000-000D-0000-FFFF-FFFF00000000}"/>
  </bookViews>
  <sheets>
    <sheet name="UPDATE" sheetId="2" r:id="rId1"/>
    <sheet name="DETAIL" sheetId="12" r:id="rId2"/>
    <sheet name="Sheet1" sheetId="13" r:id="rId3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DETAIL!$A$1:$L$6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" l="1"/>
  <c r="D3" i="12"/>
  <c r="C6" i="12"/>
  <c r="I4" i="12" l="1"/>
  <c r="D5" i="12" l="1"/>
  <c r="D4" i="12"/>
  <c r="D6" i="12" s="1"/>
  <c r="K11" i="2" s="1"/>
  <c r="K14" i="2" s="1"/>
  <c r="F4" i="12" l="1"/>
  <c r="G4" i="12" s="1"/>
  <c r="F5" i="12"/>
  <c r="G5" i="12" s="1"/>
  <c r="F3" i="12"/>
  <c r="G3" i="12" s="1"/>
  <c r="E7" i="2" l="1"/>
  <c r="M11" i="2" l="1"/>
  <c r="M14" i="2" l="1"/>
  <c r="O11" i="2"/>
  <c r="O14" i="2" s="1"/>
</calcChain>
</file>

<file path=xl/sharedStrings.xml><?xml version="1.0" encoding="utf-8"?>
<sst xmlns="http://schemas.openxmlformats.org/spreadsheetml/2006/main" count="58" uniqueCount="57">
  <si>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</si>
  <si>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</si>
  <si>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</si>
  <si>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</si>
  <si>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</si>
  <si>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</si>
  <si>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</si>
  <si>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</si>
  <si>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</si>
  <si>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</si>
  <si>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</si>
  <si>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</si>
  <si>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</si>
  <si>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</si>
  <si>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</si>
  <si>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</si>
  <si>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</si>
  <si>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</si>
  <si>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</si>
  <si>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</si>
  <si>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</si>
  <si>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</si>
  <si>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</si>
  <si>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</si>
  <si>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</si>
  <si>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</si>
  <si>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</si>
  <si>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</si>
  <si>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</si>
  <si>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</si>
  <si>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</si>
  <si>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</si>
  <si>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</si>
  <si>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</si>
  <si>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</si>
  <si>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</si>
  <si>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</si>
  <si>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</si>
  <si>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</si>
  <si>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</si>
  <si>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</si>
  <si>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</si>
  <si>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</si>
  <si>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</si>
  <si>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</si>
  <si>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</si>
  <si>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</si>
  <si>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H06  SS25   G2635</t>
  </si>
  <si>
    <t>SH TRIMS</t>
  </si>
  <si>
    <t>QUY NGUYEN</t>
  </si>
  <si>
    <t>US WS</t>
  </si>
  <si>
    <t>AS LAST SEASON
H06-0658</t>
  </si>
  <si>
    <t>ERP</t>
  </si>
  <si>
    <t>SS25-S4</t>
  </si>
  <si>
    <t>SAME PO H06-0658</t>
  </si>
  <si>
    <t>DTC W</t>
  </si>
  <si>
    <t>US 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</si>
</sst>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4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0" fontId="21" fillId="0" borderId="0" xfId="0" applyFont="1"/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7" fillId="0" borderId="0" xfId="0" applyNumberFormat="1" applyFont="1" applyAlignment="1">
      <alignment horizontal="left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149225</xdr:colOff>
      <xdr:row>1</xdr:row>
      <xdr:rowOff>206375</xdr:rowOff>
    </xdr:from>
    <xdr:to>
      <xdr:col>11</xdr:col>
      <xdr:colOff>530225</xdr:colOff>
      <xdr:row>4</xdr:row>
      <xdr:rowOff>762865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539750"/>
          <a:ext cx="5603875" cy="2778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61"/>
  <sheetViews>
    <sheetView tabSelected="1" view="pageBreakPreview" topLeftCell="A3" zoomScale="55" zoomScaleNormal="70" zoomScaleSheetLayoutView="55" zoomScalePageLayoutView="55" workbookViewId="0">
      <selection activeCell="Q11" sqref="Q11"/>
    </sheetView>
  </sheetViews>
  <sheetFormatPr defaultColWidth="9.140625" defaultRowHeight="18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22.42578125" style="9" customWidth="1"/>
    <col min="15" max="15" width="31.42578125" style="9" customWidth="1"/>
    <col min="16" max="16" width="29.42578125" style="1" customWidth="1"/>
    <col min="17" max="16384" width="9.140625" style="1"/>
  </cols>
  <sheetData>
    <row r="1" spans="1:17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7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7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38</v>
      </c>
    </row>
    <row r="4" spans="1:17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7" ht="18" customHeight="1">
      <c r="A5" s="27" t="s">
        <v>5</v>
      </c>
      <c r="C5" s="28" t="s">
        <v>48</v>
      </c>
      <c r="D5" s="29" t="s">
        <v>6</v>
      </c>
      <c r="E5" s="105" t="s">
        <v>33</v>
      </c>
      <c r="F5" s="105"/>
      <c r="G5" s="30"/>
      <c r="H5" s="31"/>
      <c r="I5" s="31"/>
      <c r="K5" s="31"/>
      <c r="L5" s="32"/>
      <c r="M5" s="32"/>
      <c r="N5" s="33"/>
      <c r="O5" s="34" t="s">
        <v>7</v>
      </c>
      <c r="P5" s="35">
        <v>45784</v>
      </c>
    </row>
    <row r="6" spans="1:17" ht="21.75" customHeight="1">
      <c r="A6" s="36" t="s">
        <v>8</v>
      </c>
      <c r="B6" s="37"/>
      <c r="D6" s="29" t="s">
        <v>9</v>
      </c>
      <c r="E6" s="105" t="s">
        <v>53</v>
      </c>
      <c r="F6" s="105"/>
      <c r="G6" s="30"/>
      <c r="H6" s="31"/>
      <c r="I6" s="31"/>
      <c r="K6" s="31"/>
      <c r="L6" s="32"/>
      <c r="M6" s="32"/>
      <c r="N6" s="33"/>
      <c r="O6" s="34" t="s">
        <v>10</v>
      </c>
      <c r="P6" s="102" t="s">
        <v>52</v>
      </c>
    </row>
    <row r="7" spans="1:17" ht="21.75" customHeight="1">
      <c r="A7" s="36" t="s">
        <v>11</v>
      </c>
      <c r="B7" s="106"/>
      <c r="C7" s="106"/>
      <c r="D7" s="29" t="s">
        <v>12</v>
      </c>
      <c r="E7" s="110">
        <f>P5+15</f>
        <v>45799</v>
      </c>
      <c r="F7" s="105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47</v>
      </c>
    </row>
    <row r="8" spans="1:17" ht="42" customHeight="1">
      <c r="A8" s="41" t="s">
        <v>14</v>
      </c>
      <c r="B8" s="104"/>
      <c r="C8" s="104"/>
      <c r="D8" s="29" t="s">
        <v>15</v>
      </c>
      <c r="E8" s="111">
        <v>45840</v>
      </c>
      <c r="F8" s="105"/>
      <c r="G8" s="38"/>
      <c r="H8" s="39"/>
      <c r="I8" s="39"/>
      <c r="K8" s="38"/>
      <c r="L8" s="39"/>
      <c r="M8" s="39"/>
      <c r="N8" s="33"/>
      <c r="O8" s="34" t="s">
        <v>16</v>
      </c>
      <c r="P8" s="42" t="s">
        <v>49</v>
      </c>
    </row>
    <row r="9" spans="1:17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7" s="2" customFormat="1" ht="81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36</v>
      </c>
      <c r="F10" s="48" t="s">
        <v>37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7" s="2" customFormat="1" ht="153.19999999999999" customHeight="1">
      <c r="A11" s="82" t="s">
        <v>40</v>
      </c>
      <c r="B11" s="83"/>
      <c r="C11" s="11" t="s">
        <v>45</v>
      </c>
      <c r="D11" s="82" t="s">
        <v>40</v>
      </c>
      <c r="E11" s="11" t="s">
        <v>41</v>
      </c>
      <c r="F11" s="84" t="s">
        <v>42</v>
      </c>
      <c r="G11" s="11" t="s">
        <v>46</v>
      </c>
      <c r="H11" s="11" t="s">
        <v>51</v>
      </c>
      <c r="I11" s="85"/>
      <c r="J11" s="86" t="s">
        <v>34</v>
      </c>
      <c r="K11" s="87">
        <f>DETAIL!D6</f>
        <v>1565</v>
      </c>
      <c r="L11" s="88">
        <v>0</v>
      </c>
      <c r="M11" s="88">
        <f>K11</f>
        <v>1565</v>
      </c>
      <c r="N11" s="89">
        <v>850</v>
      </c>
      <c r="O11" s="90">
        <f>N11*M11</f>
        <v>1330250</v>
      </c>
      <c r="P11" s="91" t="s">
        <v>54</v>
      </c>
      <c r="Q11" s="123">
        <f>K11-469</f>
        <v>1096</v>
      </c>
    </row>
    <row r="12" spans="1:17" s="2" customFormat="1" ht="190.5" customHeight="1">
      <c r="A12" s="82"/>
      <c r="B12" s="83"/>
      <c r="C12" s="11"/>
      <c r="D12" s="11"/>
      <c r="E12" s="11"/>
      <c r="F12" s="84"/>
      <c r="G12" s="11"/>
      <c r="H12" s="11"/>
      <c r="I12" s="85"/>
      <c r="J12" s="86"/>
      <c r="K12" s="87"/>
      <c r="L12" s="88"/>
      <c r="M12" s="88"/>
      <c r="N12" s="89"/>
      <c r="O12" s="90"/>
      <c r="P12" s="92"/>
    </row>
    <row r="13" spans="1:17" s="2" customFormat="1" ht="20.25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7" s="101" customFormat="1" ht="54" customHeight="1">
      <c r="A14" s="93"/>
      <c r="B14" s="93"/>
      <c r="C14" s="94"/>
      <c r="D14" s="94"/>
      <c r="E14" s="94"/>
      <c r="F14" s="94"/>
      <c r="G14" s="93"/>
      <c r="H14" s="93"/>
      <c r="I14" s="93"/>
      <c r="J14" s="95"/>
      <c r="K14" s="96">
        <f>SUM(K11:K11)</f>
        <v>1565</v>
      </c>
      <c r="L14" s="97"/>
      <c r="M14" s="96">
        <f>SUM(M11:M11)</f>
        <v>1565</v>
      </c>
      <c r="N14" s="98"/>
      <c r="O14" s="99">
        <f>SUM(O11:O11)</f>
        <v>1330250</v>
      </c>
      <c r="P14" s="100"/>
    </row>
    <row r="15" spans="1:17" s="2" customFormat="1" ht="20.2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7" s="2" customFormat="1" ht="20.25">
      <c r="A16" s="108" t="s">
        <v>29</v>
      </c>
      <c r="B16" s="108"/>
      <c r="C16" s="67"/>
      <c r="D16" s="67"/>
      <c r="E16" s="67"/>
      <c r="F16" s="67"/>
      <c r="G16" s="68"/>
      <c r="H16" s="109" t="s">
        <v>30</v>
      </c>
      <c r="I16" s="109"/>
      <c r="J16" s="109"/>
      <c r="K16" s="69"/>
      <c r="L16" s="69"/>
      <c r="M16" s="69"/>
      <c r="N16" s="107" t="s">
        <v>31</v>
      </c>
      <c r="O16" s="107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I6"/>
  <sheetViews>
    <sheetView view="pageBreakPreview" zoomScale="60" zoomScaleNormal="100" workbookViewId="0">
      <selection activeCell="A3" sqref="A3"/>
    </sheetView>
  </sheetViews>
  <sheetFormatPr defaultColWidth="10.7109375" defaultRowHeight="15"/>
  <cols>
    <col min="1" max="1" width="19.85546875" customWidth="1"/>
    <col min="2" max="2" width="30.7109375" bestFit="1" customWidth="1"/>
    <col min="3" max="3" width="10.7109375" hidden="1" customWidth="1"/>
    <col min="4" max="4" width="18.5703125" customWidth="1"/>
    <col min="5" max="5" width="14" customWidth="1"/>
  </cols>
  <sheetData>
    <row r="1" spans="1:9" ht="26.25">
      <c r="A1" s="112"/>
      <c r="B1" s="112"/>
      <c r="C1" s="112"/>
      <c r="D1" s="112"/>
      <c r="E1">
        <v>1.1000000000000001</v>
      </c>
      <c r="F1">
        <v>5</v>
      </c>
    </row>
    <row r="2" spans="1:9" ht="30" customHeight="1">
      <c r="A2" s="14" t="s">
        <v>43</v>
      </c>
      <c r="B2" s="13" t="s">
        <v>44</v>
      </c>
      <c r="C2" s="15"/>
      <c r="D2" s="16" t="s">
        <v>39</v>
      </c>
    </row>
    <row r="3" spans="1:9" ht="72" customHeight="1">
      <c r="A3" s="103">
        <v>116374</v>
      </c>
      <c r="B3" s="103" t="s">
        <v>55</v>
      </c>
      <c r="C3" s="103">
        <v>9037</v>
      </c>
      <c r="D3" s="103">
        <f>(ROUND((C3*$E$1)/15,0)*2)+$F$1</f>
        <v>1331</v>
      </c>
      <c r="E3" s="81">
        <v>107</v>
      </c>
      <c r="F3" s="81">
        <f>E3*2</f>
        <v>214</v>
      </c>
      <c r="G3" s="81">
        <f>D3-F3</f>
        <v>1117</v>
      </c>
    </row>
    <row r="4" spans="1:9" ht="72" customHeight="1">
      <c r="A4" s="103">
        <v>116375</v>
      </c>
      <c r="B4" s="103" t="s">
        <v>50</v>
      </c>
      <c r="C4" s="103">
        <v>10</v>
      </c>
      <c r="D4" s="103">
        <f t="shared" ref="D4:D5" si="0">(ROUND((C4*$E$1)/15,0)*2)+$F$1</f>
        <v>7</v>
      </c>
      <c r="E4" s="81">
        <v>130</v>
      </c>
      <c r="F4" s="81">
        <f t="shared" ref="F4:F5" si="1">E4*2</f>
        <v>260</v>
      </c>
      <c r="G4" s="81">
        <f t="shared" ref="G4:G5" si="2">D4-F4</f>
        <v>-253</v>
      </c>
      <c r="I4">
        <f>(1/40)*2</f>
        <v>0.05</v>
      </c>
    </row>
    <row r="5" spans="1:9" ht="72" customHeight="1">
      <c r="A5" s="103">
        <v>116376</v>
      </c>
      <c r="B5" s="103" t="s">
        <v>56</v>
      </c>
      <c r="C5" s="103">
        <v>1507</v>
      </c>
      <c r="D5" s="103">
        <f t="shared" si="0"/>
        <v>227</v>
      </c>
      <c r="E5" s="81">
        <v>144</v>
      </c>
      <c r="F5" s="81">
        <f t="shared" si="1"/>
        <v>288</v>
      </c>
      <c r="G5" s="81">
        <f t="shared" si="2"/>
        <v>-61</v>
      </c>
    </row>
    <row r="6" spans="1:9">
      <c r="A6" s="113"/>
      <c r="B6" s="113"/>
      <c r="C6" s="12">
        <f>SUM(C3:C5)</f>
        <v>10554</v>
      </c>
      <c r="D6" s="17">
        <f>SUM(D3:D5)</f>
        <v>1565</v>
      </c>
    </row>
  </sheetData>
  <autoFilter ref="A2:D2" xr:uid="{9C071EBC-5DFF-4708-969E-E0A301E6A252}"/>
  <mergeCells count="2">
    <mergeCell ref="A1:D1"/>
    <mergeCell ref="A6:B6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5"/>
  <sheetData>
    <row r="6" spans="7:9" ht="15.75" thickBot="1"/>
    <row r="7" spans="7:9">
      <c r="G7" s="114"/>
      <c r="H7" s="115"/>
      <c r="I7" s="116"/>
    </row>
    <row r="8" spans="7:9">
      <c r="G8" s="117"/>
      <c r="H8" s="118"/>
      <c r="I8" s="119"/>
    </row>
    <row r="9" spans="7:9">
      <c r="G9" s="117"/>
      <c r="H9" s="118"/>
      <c r="I9" s="119"/>
    </row>
    <row r="10" spans="7:9">
      <c r="G10" s="117"/>
      <c r="H10" s="118"/>
      <c r="I10" s="119"/>
    </row>
    <row r="11" spans="7:9" ht="15.75" thickBot="1">
      <c r="G11" s="120"/>
      <c r="H11" s="121"/>
      <c r="I11" s="122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</vt:lpstr>
      <vt:lpstr>Sheet1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2024-11-25T10:52:42Z</cp:lastPrinted>
  <dcterms:created xsi:type="dcterms:W3CDTF">2020-11-11T02:21:38Z</dcterms:created>
  <dcterms:modified xsi:type="dcterms:W3CDTF">2025-05-07T15:20:52Z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