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ieu.nguyen\Downloads\"/>
    </mc:Choice>
  </mc:AlternateContent>
  <xr:revisionPtr revIDLastSave="0" documentId="13_ncr:1_{3274BDCD-A785-48DD-9068-D5852662BD78}" xr6:coauthVersionLast="47" xr6:coauthVersionMax="47" xr10:uidLastSave="{00000000-0000-0000-0000-000000000000}"/>
  <bookViews>
    <workbookView xWindow="-120" yWindow="-120" windowWidth="29040" windowHeight="15720" xr2:uid="{EB5A060F-54C3-EA48-9A43-292210155ACB}"/>
  </bookViews>
  <sheets>
    <sheet name="C-0425-KT-6293" sheetId="11" r:id="rId1"/>
    <sheet name="C-0425-KB-6294" sheetId="18" r:id="rId2"/>
    <sheet name="C-0425-KT-6299" sheetId="22" r:id="rId3"/>
    <sheet name="C-0425-KT-6296" sheetId="20" r:id="rId4"/>
    <sheet name="C-0425-KT-6295" sheetId="19" r:id="rId5"/>
    <sheet name="C-0425-KT-6298" sheetId="21" r:id="rId6"/>
  </sheets>
  <definedNames>
    <definedName name="_xlnm._FilterDatabase" localSheetId="1" hidden="1">'C-0425-KB-6294'!$AB$13:$AX$106</definedName>
    <definedName name="_xlnm._FilterDatabase" localSheetId="0" hidden="1">'C-0425-KT-6293'!$AB$13:$AX$120</definedName>
    <definedName name="_xlnm._FilterDatabase" localSheetId="4" hidden="1">'C-0425-KT-6295'!$AB$13:$AX$218</definedName>
    <definedName name="_xlnm._FilterDatabase" localSheetId="3" hidden="1">'C-0425-KT-6296'!$AB$13:$AX$106</definedName>
    <definedName name="_xlnm._FilterDatabase" localSheetId="5" hidden="1">'C-0425-KT-6298'!$AB$13:$AX$218</definedName>
    <definedName name="_xlnm._FilterDatabase" localSheetId="2" hidden="1">'C-0425-KT-6299'!$AB$13:$AX$134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14" i="21" l="1"/>
  <c r="AV214" i="21"/>
  <c r="AU214" i="21"/>
  <c r="AT214" i="21"/>
  <c r="AS214" i="21"/>
  <c r="AR214" i="21"/>
  <c r="AQ214" i="21"/>
  <c r="AP214" i="21"/>
  <c r="AW213" i="21"/>
  <c r="AV213" i="21"/>
  <c r="AU213" i="21"/>
  <c r="AT213" i="21"/>
  <c r="AS213" i="21"/>
  <c r="AR213" i="21"/>
  <c r="AQ213" i="21"/>
  <c r="AP213" i="21"/>
  <c r="AW212" i="21"/>
  <c r="AV212" i="21"/>
  <c r="AU212" i="21"/>
  <c r="AT212" i="21"/>
  <c r="AS212" i="21"/>
  <c r="AR212" i="21"/>
  <c r="AQ212" i="21"/>
  <c r="AP212" i="21"/>
  <c r="AW211" i="21"/>
  <c r="AV211" i="21"/>
  <c r="AU211" i="21"/>
  <c r="AT211" i="21"/>
  <c r="AS211" i="21"/>
  <c r="AR211" i="21"/>
  <c r="AQ211" i="21"/>
  <c r="AP211" i="21"/>
  <c r="AO209" i="21"/>
  <c r="AB214" i="21" s="1"/>
  <c r="AL208" i="21"/>
  <c r="AK208" i="21"/>
  <c r="AJ208" i="21"/>
  <c r="AI208" i="21"/>
  <c r="AH208" i="21"/>
  <c r="AG208" i="21"/>
  <c r="AF208" i="21"/>
  <c r="AE208" i="21"/>
  <c r="AD208" i="21"/>
  <c r="AC208" i="21"/>
  <c r="AD207" i="21"/>
  <c r="AC207" i="21"/>
  <c r="AL203" i="21"/>
  <c r="AK203" i="21"/>
  <c r="AJ203" i="21"/>
  <c r="AI203" i="21"/>
  <c r="AH203" i="21"/>
  <c r="AG203" i="21"/>
  <c r="AF203" i="21"/>
  <c r="AE203" i="21"/>
  <c r="AD203" i="21"/>
  <c r="AL202" i="21"/>
  <c r="AK202" i="21"/>
  <c r="AJ202" i="21"/>
  <c r="AI202" i="21"/>
  <c r="AH202" i="21"/>
  <c r="AG202" i="21"/>
  <c r="AF202" i="21"/>
  <c r="AE202" i="21"/>
  <c r="AD202" i="21"/>
  <c r="AL201" i="21"/>
  <c r="AK201" i="21"/>
  <c r="AJ201" i="21"/>
  <c r="AI201" i="21"/>
  <c r="AH201" i="21"/>
  <c r="AG201" i="21"/>
  <c r="AF201" i="21"/>
  <c r="AE201" i="21"/>
  <c r="AD201" i="21"/>
  <c r="AW200" i="21"/>
  <c r="AV200" i="21"/>
  <c r="AU200" i="21"/>
  <c r="AT200" i="21"/>
  <c r="AS200" i="21"/>
  <c r="AR200" i="21"/>
  <c r="AQ200" i="21"/>
  <c r="AP200" i="21"/>
  <c r="AW199" i="21"/>
  <c r="AV199" i="21"/>
  <c r="AU199" i="21"/>
  <c r="AT199" i="21"/>
  <c r="AS199" i="21"/>
  <c r="AR199" i="21"/>
  <c r="AQ199" i="21"/>
  <c r="AP199" i="21"/>
  <c r="AW198" i="21"/>
  <c r="AV198" i="21"/>
  <c r="AU198" i="21"/>
  <c r="AT198" i="21"/>
  <c r="AS198" i="21"/>
  <c r="AR198" i="21"/>
  <c r="AQ198" i="21"/>
  <c r="AP198" i="21"/>
  <c r="AW197" i="21"/>
  <c r="AV197" i="21"/>
  <c r="AU197" i="21"/>
  <c r="AT197" i="21"/>
  <c r="AS197" i="21"/>
  <c r="AR197" i="21"/>
  <c r="AQ197" i="21"/>
  <c r="AP197" i="21"/>
  <c r="AO195" i="21"/>
  <c r="AB196" i="21" s="1"/>
  <c r="AL194" i="21"/>
  <c r="AK194" i="21"/>
  <c r="AJ194" i="21"/>
  <c r="AI194" i="21"/>
  <c r="AI204" i="21" s="1"/>
  <c r="AH194" i="21"/>
  <c r="AG194" i="21"/>
  <c r="AF194" i="21"/>
  <c r="AE194" i="21"/>
  <c r="AD194" i="21"/>
  <c r="AC194" i="21"/>
  <c r="AD193" i="21"/>
  <c r="AC193" i="21"/>
  <c r="AL189" i="21"/>
  <c r="AK189" i="21"/>
  <c r="AJ189" i="21"/>
  <c r="AI189" i="21"/>
  <c r="AH189" i="21"/>
  <c r="AG189" i="21"/>
  <c r="AF189" i="21"/>
  <c r="AE189" i="21"/>
  <c r="AD189" i="21"/>
  <c r="AL188" i="21"/>
  <c r="AK188" i="21"/>
  <c r="AJ188" i="21"/>
  <c r="AI188" i="21"/>
  <c r="AH188" i="21"/>
  <c r="AG188" i="21"/>
  <c r="AF188" i="21"/>
  <c r="AE188" i="21"/>
  <c r="AD188" i="21"/>
  <c r="AL187" i="21"/>
  <c r="AK187" i="21"/>
  <c r="AJ187" i="21"/>
  <c r="AI187" i="21"/>
  <c r="AH187" i="21"/>
  <c r="AG187" i="21"/>
  <c r="AF187" i="21"/>
  <c r="AE187" i="21"/>
  <c r="AD187" i="21"/>
  <c r="AW186" i="21"/>
  <c r="AV186" i="21"/>
  <c r="AU186" i="21"/>
  <c r="AT186" i="21"/>
  <c r="AS186" i="21"/>
  <c r="AR186" i="21"/>
  <c r="AQ186" i="21"/>
  <c r="AP186" i="21"/>
  <c r="AW185" i="21"/>
  <c r="AV185" i="21"/>
  <c r="AU185" i="21"/>
  <c r="AT185" i="21"/>
  <c r="AS185" i="21"/>
  <c r="AR185" i="21"/>
  <c r="AQ185" i="21"/>
  <c r="AP185" i="21"/>
  <c r="AW184" i="21"/>
  <c r="AV184" i="21"/>
  <c r="AU184" i="21"/>
  <c r="AT184" i="21"/>
  <c r="AS184" i="21"/>
  <c r="AR184" i="21"/>
  <c r="AQ184" i="21"/>
  <c r="AP184" i="21"/>
  <c r="AW183" i="21"/>
  <c r="AV183" i="21"/>
  <c r="AU183" i="21"/>
  <c r="AT183" i="21"/>
  <c r="AS183" i="21"/>
  <c r="AR183" i="21"/>
  <c r="AQ183" i="21"/>
  <c r="AP183" i="21"/>
  <c r="AO181" i="21"/>
  <c r="AB183" i="21" s="1"/>
  <c r="AL180" i="21"/>
  <c r="AK180" i="21"/>
  <c r="AJ180" i="21"/>
  <c r="AI180" i="21"/>
  <c r="AI190" i="21" s="1"/>
  <c r="AH180" i="21"/>
  <c r="AG180" i="21"/>
  <c r="AF180" i="21"/>
  <c r="AE180" i="21"/>
  <c r="AD180" i="21"/>
  <c r="AC180" i="21"/>
  <c r="AD179" i="21"/>
  <c r="AC179" i="21"/>
  <c r="AL175" i="21"/>
  <c r="AK175" i="21"/>
  <c r="AJ175" i="21"/>
  <c r="AI175" i="21"/>
  <c r="AH175" i="21"/>
  <c r="AG175" i="21"/>
  <c r="AF175" i="21"/>
  <c r="AE175" i="21"/>
  <c r="AD175" i="21"/>
  <c r="AL174" i="21"/>
  <c r="AK174" i="21"/>
  <c r="AJ174" i="21"/>
  <c r="AI174" i="21"/>
  <c r="AH174" i="21"/>
  <c r="AG174" i="21"/>
  <c r="AF174" i="21"/>
  <c r="AE174" i="21"/>
  <c r="AD174" i="21"/>
  <c r="AL173" i="21"/>
  <c r="AK173" i="21"/>
  <c r="AJ173" i="21"/>
  <c r="AI173" i="21"/>
  <c r="AH173" i="21"/>
  <c r="AG173" i="21"/>
  <c r="AF173" i="21"/>
  <c r="AE173" i="21"/>
  <c r="AD173" i="21"/>
  <c r="AW172" i="21"/>
  <c r="AV172" i="21"/>
  <c r="AU172" i="21"/>
  <c r="AT172" i="21"/>
  <c r="AS172" i="21"/>
  <c r="AR172" i="21"/>
  <c r="AQ172" i="21"/>
  <c r="AP172" i="21"/>
  <c r="AW171" i="21"/>
  <c r="AV171" i="21"/>
  <c r="AU171" i="21"/>
  <c r="AT171" i="21"/>
  <c r="AS171" i="21"/>
  <c r="AR171" i="21"/>
  <c r="AQ171" i="21"/>
  <c r="AP171" i="21"/>
  <c r="AW170" i="21"/>
  <c r="AV170" i="21"/>
  <c r="AU170" i="21"/>
  <c r="AT170" i="21"/>
  <c r="AS170" i="21"/>
  <c r="AR170" i="21"/>
  <c r="AQ170" i="21"/>
  <c r="AP170" i="21"/>
  <c r="AW169" i="21"/>
  <c r="AV169" i="21"/>
  <c r="AU169" i="21"/>
  <c r="AT169" i="21"/>
  <c r="AS169" i="21"/>
  <c r="AR169" i="21"/>
  <c r="AQ169" i="21"/>
  <c r="AP169" i="21"/>
  <c r="AO167" i="21"/>
  <c r="AB170" i="21" s="1"/>
  <c r="AL166" i="21"/>
  <c r="AK166" i="21"/>
  <c r="AJ166" i="21"/>
  <c r="AI166" i="21"/>
  <c r="AH166" i="21"/>
  <c r="AG166" i="21"/>
  <c r="AF166" i="21"/>
  <c r="AE166" i="21"/>
  <c r="AD166" i="21"/>
  <c r="AC166" i="21"/>
  <c r="AD165" i="21"/>
  <c r="AC165" i="21"/>
  <c r="AL161" i="21"/>
  <c r="AK161" i="21"/>
  <c r="AJ161" i="21"/>
  <c r="AI161" i="21"/>
  <c r="AH161" i="21"/>
  <c r="AG161" i="21"/>
  <c r="AF161" i="21"/>
  <c r="AE161" i="21"/>
  <c r="AD161" i="21"/>
  <c r="AL160" i="21"/>
  <c r="AK160" i="21"/>
  <c r="AJ160" i="21"/>
  <c r="AI160" i="21"/>
  <c r="AH160" i="21"/>
  <c r="AG160" i="21"/>
  <c r="AF160" i="21"/>
  <c r="AE160" i="21"/>
  <c r="AD160" i="21"/>
  <c r="AL159" i="21"/>
  <c r="AK159" i="21"/>
  <c r="AJ159" i="21"/>
  <c r="AI159" i="21"/>
  <c r="AH159" i="21"/>
  <c r="AG159" i="21"/>
  <c r="AF159" i="21"/>
  <c r="AE159" i="21"/>
  <c r="AD159" i="21"/>
  <c r="AW158" i="21"/>
  <c r="AV158" i="21"/>
  <c r="AU158" i="21"/>
  <c r="AT158" i="21"/>
  <c r="AS158" i="21"/>
  <c r="AR158" i="21"/>
  <c r="AQ158" i="21"/>
  <c r="AP158" i="21"/>
  <c r="AW157" i="21"/>
  <c r="AV157" i="21"/>
  <c r="AU157" i="21"/>
  <c r="AT157" i="21"/>
  <c r="AS157" i="21"/>
  <c r="AR157" i="21"/>
  <c r="AQ157" i="21"/>
  <c r="AP157" i="21"/>
  <c r="AW156" i="21"/>
  <c r="AV156" i="21"/>
  <c r="AU156" i="21"/>
  <c r="AT156" i="21"/>
  <c r="AS156" i="21"/>
  <c r="AR156" i="21"/>
  <c r="AQ156" i="21"/>
  <c r="AP156" i="21"/>
  <c r="AW155" i="21"/>
  <c r="AV155" i="21"/>
  <c r="AU155" i="21"/>
  <c r="AT155" i="21"/>
  <c r="AS155" i="21"/>
  <c r="AR155" i="21"/>
  <c r="AQ155" i="21"/>
  <c r="AP155" i="21"/>
  <c r="AO153" i="21"/>
  <c r="AB158" i="21" s="1"/>
  <c r="AL152" i="21"/>
  <c r="AL162" i="21" s="1"/>
  <c r="AK152" i="21"/>
  <c r="AK162" i="21" s="1"/>
  <c r="AJ152" i="21"/>
  <c r="AI152" i="21"/>
  <c r="AH152" i="21"/>
  <c r="AG152" i="21"/>
  <c r="AF152" i="21"/>
  <c r="AE152" i="21"/>
  <c r="AD152" i="21"/>
  <c r="AC152" i="21"/>
  <c r="AD151" i="21"/>
  <c r="AC151" i="21"/>
  <c r="AL147" i="21"/>
  <c r="AK147" i="21"/>
  <c r="AJ147" i="21"/>
  <c r="AI147" i="21"/>
  <c r="AH147" i="21"/>
  <c r="AG147" i="21"/>
  <c r="AF147" i="21"/>
  <c r="AE147" i="21"/>
  <c r="AD147" i="21"/>
  <c r="AL146" i="21"/>
  <c r="AK146" i="21"/>
  <c r="AJ146" i="21"/>
  <c r="AI146" i="21"/>
  <c r="AH146" i="21"/>
  <c r="AG146" i="21"/>
  <c r="AF146" i="21"/>
  <c r="AE146" i="21"/>
  <c r="AD146" i="21"/>
  <c r="AL145" i="21"/>
  <c r="AK145" i="21"/>
  <c r="AJ145" i="21"/>
  <c r="AI145" i="21"/>
  <c r="AH145" i="21"/>
  <c r="AG145" i="21"/>
  <c r="AF145" i="21"/>
  <c r="AE145" i="21"/>
  <c r="AD145" i="21"/>
  <c r="AW144" i="21"/>
  <c r="AV144" i="21"/>
  <c r="AU144" i="21"/>
  <c r="AT144" i="21"/>
  <c r="AS144" i="21"/>
  <c r="AR144" i="21"/>
  <c r="AQ144" i="21"/>
  <c r="AP144" i="21"/>
  <c r="AW143" i="21"/>
  <c r="AV143" i="21"/>
  <c r="AU143" i="21"/>
  <c r="AT143" i="21"/>
  <c r="AS143" i="21"/>
  <c r="AR143" i="21"/>
  <c r="AQ143" i="21"/>
  <c r="AP143" i="21"/>
  <c r="AW142" i="21"/>
  <c r="AV142" i="21"/>
  <c r="AU142" i="21"/>
  <c r="AT142" i="21"/>
  <c r="AS142" i="21"/>
  <c r="AR142" i="21"/>
  <c r="AQ142" i="21"/>
  <c r="AP142" i="21"/>
  <c r="AW141" i="21"/>
  <c r="AV141" i="21"/>
  <c r="AU141" i="21"/>
  <c r="AT141" i="21"/>
  <c r="AS141" i="21"/>
  <c r="AR141" i="21"/>
  <c r="AQ141" i="21"/>
  <c r="AP141" i="21"/>
  <c r="AO139" i="21"/>
  <c r="AB140" i="21" s="1"/>
  <c r="AL138" i="21"/>
  <c r="AK138" i="21"/>
  <c r="AJ138" i="21"/>
  <c r="AI138" i="21"/>
  <c r="AH138" i="21"/>
  <c r="AG138" i="21"/>
  <c r="AF138" i="21"/>
  <c r="AE138" i="21"/>
  <c r="AD138" i="21"/>
  <c r="AC138" i="21"/>
  <c r="AD137" i="21"/>
  <c r="AC137" i="21"/>
  <c r="AL133" i="21"/>
  <c r="AK133" i="21"/>
  <c r="AJ133" i="21"/>
  <c r="AI133" i="21"/>
  <c r="AI134" i="21" s="1"/>
  <c r="AH133" i="21"/>
  <c r="AG133" i="21"/>
  <c r="AF133" i="21"/>
  <c r="AE133" i="21"/>
  <c r="AD133" i="21"/>
  <c r="AW130" i="21"/>
  <c r="AV130" i="21"/>
  <c r="AU130" i="21"/>
  <c r="AT130" i="21"/>
  <c r="AS130" i="21"/>
  <c r="AR130" i="21"/>
  <c r="AQ130" i="21"/>
  <c r="AP130" i="21"/>
  <c r="AW129" i="21"/>
  <c r="AV129" i="21"/>
  <c r="AU129" i="21"/>
  <c r="AT129" i="21"/>
  <c r="AS129" i="21"/>
  <c r="AR129" i="21"/>
  <c r="AQ129" i="21"/>
  <c r="AP129" i="21"/>
  <c r="AW128" i="21"/>
  <c r="AV128" i="21"/>
  <c r="AU128" i="21"/>
  <c r="AT128" i="21"/>
  <c r="AS128" i="21"/>
  <c r="AR128" i="21"/>
  <c r="AQ128" i="21"/>
  <c r="AP128" i="21"/>
  <c r="AW127" i="21"/>
  <c r="AV127" i="21"/>
  <c r="AU127" i="21"/>
  <c r="AT127" i="21"/>
  <c r="AS127" i="21"/>
  <c r="AR127" i="21"/>
  <c r="AQ127" i="21"/>
  <c r="AP127" i="21"/>
  <c r="AO125" i="21"/>
  <c r="AB128" i="21" s="1"/>
  <c r="AL124" i="21"/>
  <c r="AL134" i="21" s="1"/>
  <c r="AK124" i="21"/>
  <c r="AK134" i="21" s="1"/>
  <c r="AJ124" i="21"/>
  <c r="AJ134" i="21" s="1"/>
  <c r="AI124" i="21"/>
  <c r="AH124" i="21"/>
  <c r="AG124" i="21"/>
  <c r="AG134" i="21" s="1"/>
  <c r="AF124" i="21"/>
  <c r="AE124" i="21"/>
  <c r="AD124" i="21"/>
  <c r="AD134" i="21" s="1"/>
  <c r="AC124" i="21"/>
  <c r="AW116" i="21"/>
  <c r="AV116" i="21"/>
  <c r="AU116" i="21"/>
  <c r="AT116" i="21"/>
  <c r="AS116" i="21"/>
  <c r="AR116" i="21"/>
  <c r="AQ116" i="21"/>
  <c r="AP116" i="21"/>
  <c r="AW115" i="21"/>
  <c r="AV115" i="21"/>
  <c r="AU115" i="21"/>
  <c r="AT115" i="21"/>
  <c r="AS115" i="21"/>
  <c r="AR115" i="21"/>
  <c r="AQ115" i="21"/>
  <c r="AP115" i="21"/>
  <c r="AW114" i="21"/>
  <c r="AV114" i="21"/>
  <c r="AU114" i="21"/>
  <c r="AT114" i="21"/>
  <c r="AS114" i="21"/>
  <c r="AR114" i="21"/>
  <c r="AQ114" i="21"/>
  <c r="AP114" i="21"/>
  <c r="AW113" i="21"/>
  <c r="AV113" i="21"/>
  <c r="AU113" i="21"/>
  <c r="AT113" i="21"/>
  <c r="AS113" i="21"/>
  <c r="AR113" i="21"/>
  <c r="AQ113" i="21"/>
  <c r="AP113" i="21"/>
  <c r="AO111" i="21"/>
  <c r="AB112" i="21" s="1"/>
  <c r="AL110" i="21"/>
  <c r="AK110" i="21"/>
  <c r="AJ110" i="21"/>
  <c r="AI110" i="21"/>
  <c r="AH110" i="21"/>
  <c r="AG110" i="21"/>
  <c r="AF110" i="21"/>
  <c r="AE110" i="21"/>
  <c r="AD110" i="21"/>
  <c r="AC110" i="21"/>
  <c r="AD109" i="21"/>
  <c r="AC109" i="21"/>
  <c r="AL105" i="21"/>
  <c r="AK105" i="21"/>
  <c r="AJ105" i="21"/>
  <c r="AI105" i="21"/>
  <c r="AH105" i="21"/>
  <c r="AG105" i="21"/>
  <c r="AF105" i="21"/>
  <c r="AE105" i="21"/>
  <c r="AD105" i="21"/>
  <c r="AL104" i="21"/>
  <c r="AK104" i="21"/>
  <c r="AJ104" i="21"/>
  <c r="AI104" i="21"/>
  <c r="AH104" i="21"/>
  <c r="AG104" i="21"/>
  <c r="AF104" i="21"/>
  <c r="AE104" i="21"/>
  <c r="AD104" i="21"/>
  <c r="AL103" i="21"/>
  <c r="AK103" i="21"/>
  <c r="AJ103" i="21"/>
  <c r="AI103" i="21"/>
  <c r="AH103" i="21"/>
  <c r="AG103" i="21"/>
  <c r="AF103" i="21"/>
  <c r="AE103" i="21"/>
  <c r="AD103" i="21"/>
  <c r="AW102" i="21"/>
  <c r="AV102" i="21"/>
  <c r="AU102" i="21"/>
  <c r="AT102" i="21"/>
  <c r="AS102" i="21"/>
  <c r="AR102" i="21"/>
  <c r="AQ102" i="21"/>
  <c r="AP102" i="21"/>
  <c r="AW101" i="21"/>
  <c r="AV101" i="21"/>
  <c r="AU101" i="21"/>
  <c r="AT101" i="21"/>
  <c r="AS101" i="21"/>
  <c r="AR101" i="21"/>
  <c r="AQ101" i="21"/>
  <c r="AP101" i="21"/>
  <c r="AW100" i="21"/>
  <c r="AV100" i="21"/>
  <c r="AU100" i="21"/>
  <c r="AT100" i="21"/>
  <c r="AS100" i="21"/>
  <c r="AR100" i="21"/>
  <c r="AQ100" i="21"/>
  <c r="AP100" i="21"/>
  <c r="AW99" i="21"/>
  <c r="AV99" i="21"/>
  <c r="AU99" i="21"/>
  <c r="AT99" i="21"/>
  <c r="AS99" i="21"/>
  <c r="AR99" i="21"/>
  <c r="AQ99" i="21"/>
  <c r="AP99" i="21"/>
  <c r="AO97" i="21"/>
  <c r="AB99" i="21" s="1"/>
  <c r="AL96" i="21"/>
  <c r="AK96" i="21"/>
  <c r="AJ96" i="21"/>
  <c r="AI96" i="21"/>
  <c r="AH96" i="21"/>
  <c r="AG96" i="21"/>
  <c r="AF96" i="21"/>
  <c r="AE96" i="21"/>
  <c r="AD96" i="21"/>
  <c r="AC96" i="21"/>
  <c r="AD95" i="21"/>
  <c r="AC95" i="21"/>
  <c r="AL91" i="21"/>
  <c r="AK91" i="21"/>
  <c r="AJ91" i="21"/>
  <c r="AI91" i="21"/>
  <c r="AH91" i="21"/>
  <c r="AG91" i="21"/>
  <c r="AF91" i="21"/>
  <c r="AE91" i="21"/>
  <c r="AD91" i="21"/>
  <c r="AL90" i="21"/>
  <c r="AK90" i="21"/>
  <c r="AJ90" i="21"/>
  <c r="AI90" i="21"/>
  <c r="AH90" i="21"/>
  <c r="AG90" i="21"/>
  <c r="AF90" i="21"/>
  <c r="AE90" i="21"/>
  <c r="AD90" i="21"/>
  <c r="AL89" i="21"/>
  <c r="AK89" i="21"/>
  <c r="AJ89" i="21"/>
  <c r="AI89" i="21"/>
  <c r="AH89" i="21"/>
  <c r="AG89" i="21"/>
  <c r="AF89" i="21"/>
  <c r="AE89" i="21"/>
  <c r="AD89" i="21"/>
  <c r="AW88" i="21"/>
  <c r="AV88" i="21"/>
  <c r="AU88" i="21"/>
  <c r="AT88" i="21"/>
  <c r="AS88" i="21"/>
  <c r="AR88" i="21"/>
  <c r="AQ88" i="21"/>
  <c r="AP88" i="21"/>
  <c r="AW87" i="21"/>
  <c r="AV87" i="21"/>
  <c r="AU87" i="21"/>
  <c r="AT87" i="21"/>
  <c r="AS87" i="21"/>
  <c r="AR87" i="21"/>
  <c r="AQ87" i="21"/>
  <c r="AP87" i="21"/>
  <c r="AB87" i="21"/>
  <c r="AW86" i="21"/>
  <c r="AV86" i="21"/>
  <c r="AU86" i="21"/>
  <c r="AT86" i="21"/>
  <c r="AS86" i="21"/>
  <c r="AR86" i="21"/>
  <c r="AQ86" i="21"/>
  <c r="AP86" i="21"/>
  <c r="AW85" i="21"/>
  <c r="AV85" i="21"/>
  <c r="AU85" i="21"/>
  <c r="AT85" i="21"/>
  <c r="AS85" i="21"/>
  <c r="AR85" i="21"/>
  <c r="AQ85" i="21"/>
  <c r="AP85" i="21"/>
  <c r="AO83" i="21"/>
  <c r="AB86" i="21" s="1"/>
  <c r="AL82" i="21"/>
  <c r="AK82" i="21"/>
  <c r="AJ82" i="21"/>
  <c r="AI82" i="21"/>
  <c r="AH82" i="21"/>
  <c r="AG82" i="21"/>
  <c r="AG92" i="21" s="1"/>
  <c r="AF82" i="21"/>
  <c r="AE82" i="21"/>
  <c r="AD82" i="21"/>
  <c r="AC82" i="21"/>
  <c r="AD81" i="21"/>
  <c r="AC81" i="21"/>
  <c r="AL77" i="21"/>
  <c r="AK77" i="21"/>
  <c r="AJ77" i="21"/>
  <c r="AI77" i="21"/>
  <c r="AH77" i="21"/>
  <c r="AG77" i="21"/>
  <c r="AF77" i="21"/>
  <c r="AE77" i="21"/>
  <c r="AD77" i="21"/>
  <c r="AL76" i="21"/>
  <c r="AK76" i="21"/>
  <c r="AJ76" i="21"/>
  <c r="AI76" i="21"/>
  <c r="AH76" i="21"/>
  <c r="AG76" i="21"/>
  <c r="AF76" i="21"/>
  <c r="AE76" i="21"/>
  <c r="AD76" i="21"/>
  <c r="AL75" i="21"/>
  <c r="AK75" i="21"/>
  <c r="AJ75" i="21"/>
  <c r="AI75" i="21"/>
  <c r="AH75" i="21"/>
  <c r="AG75" i="21"/>
  <c r="AF75" i="21"/>
  <c r="AE75" i="21"/>
  <c r="AD75" i="21"/>
  <c r="AW74" i="21"/>
  <c r="AV74" i="21"/>
  <c r="AU74" i="21"/>
  <c r="AT74" i="21"/>
  <c r="AS74" i="21"/>
  <c r="AR74" i="21"/>
  <c r="AQ74" i="21"/>
  <c r="AP74" i="21"/>
  <c r="AW73" i="21"/>
  <c r="AV73" i="21"/>
  <c r="AU73" i="21"/>
  <c r="AT73" i="21"/>
  <c r="AS73" i="21"/>
  <c r="AR73" i="21"/>
  <c r="AQ73" i="21"/>
  <c r="AP73" i="21"/>
  <c r="AW72" i="21"/>
  <c r="AV72" i="21"/>
  <c r="AU72" i="21"/>
  <c r="AT72" i="21"/>
  <c r="AS72" i="21"/>
  <c r="AR72" i="21"/>
  <c r="AQ72" i="21"/>
  <c r="AP72" i="21"/>
  <c r="AW71" i="21"/>
  <c r="AV71" i="21"/>
  <c r="AU71" i="21"/>
  <c r="AT71" i="21"/>
  <c r="AS71" i="21"/>
  <c r="AR71" i="21"/>
  <c r="AQ71" i="21"/>
  <c r="AP71" i="21"/>
  <c r="AO69" i="21"/>
  <c r="AB74" i="21" s="1"/>
  <c r="AL68" i="21"/>
  <c r="AK68" i="21"/>
  <c r="AJ68" i="21"/>
  <c r="AI68" i="21"/>
  <c r="AH68" i="21"/>
  <c r="AG68" i="21"/>
  <c r="AF68" i="21"/>
  <c r="AE68" i="21"/>
  <c r="AD68" i="21"/>
  <c r="AC68" i="21"/>
  <c r="AD67" i="21"/>
  <c r="AC67" i="21"/>
  <c r="AL63" i="21"/>
  <c r="AK63" i="21"/>
  <c r="AJ63" i="21"/>
  <c r="AI63" i="21"/>
  <c r="AH63" i="21"/>
  <c r="AG63" i="21"/>
  <c r="AF63" i="21"/>
  <c r="AE63" i="21"/>
  <c r="AD63" i="21"/>
  <c r="AL62" i="21"/>
  <c r="AK62" i="21"/>
  <c r="AJ62" i="21"/>
  <c r="AI62" i="21"/>
  <c r="AH62" i="21"/>
  <c r="AG62" i="21"/>
  <c r="AF62" i="21"/>
  <c r="AE62" i="21"/>
  <c r="AD62" i="21"/>
  <c r="AL61" i="21"/>
  <c r="AK61" i="21"/>
  <c r="AJ61" i="21"/>
  <c r="AI61" i="21"/>
  <c r="AH61" i="21"/>
  <c r="AG61" i="21"/>
  <c r="AF61" i="21"/>
  <c r="AE61" i="21"/>
  <c r="AD61" i="21"/>
  <c r="AW60" i="21"/>
  <c r="AV60" i="21"/>
  <c r="AU60" i="21"/>
  <c r="AT60" i="21"/>
  <c r="AS60" i="21"/>
  <c r="AR60" i="21"/>
  <c r="AQ60" i="21"/>
  <c r="AP60" i="21"/>
  <c r="AW59" i="21"/>
  <c r="AV59" i="21"/>
  <c r="AU59" i="21"/>
  <c r="AT59" i="21"/>
  <c r="AS59" i="21"/>
  <c r="AR59" i="21"/>
  <c r="AQ59" i="21"/>
  <c r="AP59" i="21"/>
  <c r="AW58" i="21"/>
  <c r="AV58" i="21"/>
  <c r="AU58" i="21"/>
  <c r="AT58" i="21"/>
  <c r="AS58" i="21"/>
  <c r="AR58" i="21"/>
  <c r="AQ58" i="21"/>
  <c r="AP58" i="21"/>
  <c r="AW57" i="21"/>
  <c r="AV57" i="21"/>
  <c r="AU57" i="21"/>
  <c r="AT57" i="21"/>
  <c r="AS57" i="21"/>
  <c r="AR57" i="21"/>
  <c r="AQ57" i="21"/>
  <c r="AP57" i="21"/>
  <c r="AO55" i="21"/>
  <c r="AB56" i="21" s="1"/>
  <c r="AL54" i="21"/>
  <c r="AK54" i="21"/>
  <c r="AJ54" i="21"/>
  <c r="AI54" i="21"/>
  <c r="AH54" i="21"/>
  <c r="AG54" i="21"/>
  <c r="AF54" i="21"/>
  <c r="AF64" i="21" s="1"/>
  <c r="AE54" i="21"/>
  <c r="AD54" i="21"/>
  <c r="AC54" i="21"/>
  <c r="AD53" i="21"/>
  <c r="AC53" i="21"/>
  <c r="AL49" i="21"/>
  <c r="AK49" i="21"/>
  <c r="AJ49" i="21"/>
  <c r="AI49" i="21"/>
  <c r="AH49" i="21"/>
  <c r="AG49" i="21"/>
  <c r="AF49" i="21"/>
  <c r="AE49" i="21"/>
  <c r="AD49" i="21"/>
  <c r="AL48" i="21"/>
  <c r="AK48" i="21"/>
  <c r="AJ48" i="21"/>
  <c r="AI48" i="21"/>
  <c r="AH48" i="21"/>
  <c r="AG48" i="21"/>
  <c r="AF48" i="21"/>
  <c r="AE48" i="21"/>
  <c r="AD48" i="21"/>
  <c r="AL47" i="21"/>
  <c r="AK47" i="21"/>
  <c r="AJ47" i="21"/>
  <c r="AI47" i="21"/>
  <c r="AH47" i="21"/>
  <c r="AG47" i="21"/>
  <c r="AF47" i="21"/>
  <c r="AE47" i="21"/>
  <c r="AD47" i="21"/>
  <c r="AW46" i="21"/>
  <c r="AV46" i="21"/>
  <c r="AU46" i="21"/>
  <c r="AT46" i="21"/>
  <c r="AS46" i="21"/>
  <c r="AR46" i="21"/>
  <c r="AQ46" i="21"/>
  <c r="AP46" i="21"/>
  <c r="AW45" i="21"/>
  <c r="AV45" i="21"/>
  <c r="AU45" i="21"/>
  <c r="AT45" i="21"/>
  <c r="AS45" i="21"/>
  <c r="AR45" i="21"/>
  <c r="AQ45" i="21"/>
  <c r="AP45" i="21"/>
  <c r="AW44" i="21"/>
  <c r="AV44" i="21"/>
  <c r="AU44" i="21"/>
  <c r="AT44" i="21"/>
  <c r="AS44" i="21"/>
  <c r="AR44" i="21"/>
  <c r="AQ44" i="21"/>
  <c r="AP44" i="21"/>
  <c r="AW43" i="21"/>
  <c r="AV43" i="21"/>
  <c r="AU43" i="21"/>
  <c r="AT43" i="21"/>
  <c r="AS43" i="21"/>
  <c r="AR43" i="21"/>
  <c r="AQ43" i="21"/>
  <c r="AP43" i="21"/>
  <c r="AO41" i="21"/>
  <c r="AB43" i="21" s="1"/>
  <c r="AL40" i="21"/>
  <c r="AK40" i="21"/>
  <c r="AJ40" i="21"/>
  <c r="AI40" i="21"/>
  <c r="AH40" i="21"/>
  <c r="AG40" i="21"/>
  <c r="AG50" i="21" s="1"/>
  <c r="AF40" i="21"/>
  <c r="AE40" i="21"/>
  <c r="AD40" i="21"/>
  <c r="AC40" i="21"/>
  <c r="AD39" i="21"/>
  <c r="AC39" i="21"/>
  <c r="AL35" i="21"/>
  <c r="AK35" i="21"/>
  <c r="AJ35" i="21"/>
  <c r="AI35" i="21"/>
  <c r="AH35" i="21"/>
  <c r="AG35" i="21"/>
  <c r="AF35" i="21"/>
  <c r="AE35" i="21"/>
  <c r="AD35" i="21"/>
  <c r="AW32" i="21"/>
  <c r="AV32" i="21"/>
  <c r="AU32" i="21"/>
  <c r="AT32" i="21"/>
  <c r="AS32" i="21"/>
  <c r="AR32" i="21"/>
  <c r="AQ32" i="21"/>
  <c r="AP32" i="21"/>
  <c r="AW31" i="21"/>
  <c r="AV31" i="21"/>
  <c r="AU31" i="21"/>
  <c r="AT31" i="21"/>
  <c r="AS31" i="21"/>
  <c r="AR31" i="21"/>
  <c r="AQ31" i="21"/>
  <c r="AP31" i="21"/>
  <c r="AW30" i="21"/>
  <c r="AV30" i="21"/>
  <c r="AU30" i="21"/>
  <c r="AT30" i="21"/>
  <c r="AS30" i="21"/>
  <c r="AR30" i="21"/>
  <c r="AQ30" i="21"/>
  <c r="AP30" i="21"/>
  <c r="AW29" i="21"/>
  <c r="AV29" i="21"/>
  <c r="AU29" i="21"/>
  <c r="AT29" i="21"/>
  <c r="AS29" i="21"/>
  <c r="AR29" i="21"/>
  <c r="AQ29" i="21"/>
  <c r="AP29" i="21"/>
  <c r="AO27" i="21"/>
  <c r="AB32" i="21" s="1"/>
  <c r="AL26" i="21"/>
  <c r="AL36" i="21" s="1"/>
  <c r="AK26" i="21"/>
  <c r="AJ26" i="21"/>
  <c r="AI26" i="21"/>
  <c r="AI36" i="21" s="1"/>
  <c r="AH26" i="21"/>
  <c r="AH36" i="21" s="1"/>
  <c r="AG26" i="21"/>
  <c r="AF26" i="21"/>
  <c r="AE26" i="21"/>
  <c r="AD26" i="21"/>
  <c r="AD36" i="21" s="1"/>
  <c r="AC26" i="21"/>
  <c r="AW18" i="21"/>
  <c r="AV18" i="21"/>
  <c r="AU18" i="21"/>
  <c r="AT18" i="21"/>
  <c r="AS18" i="21"/>
  <c r="AR18" i="21"/>
  <c r="AQ18" i="21"/>
  <c r="AP18" i="21"/>
  <c r="AW17" i="21"/>
  <c r="AV17" i="21"/>
  <c r="AU17" i="21"/>
  <c r="AT17" i="21"/>
  <c r="AS17" i="21"/>
  <c r="AR17" i="21"/>
  <c r="AQ17" i="21"/>
  <c r="AP17" i="21"/>
  <c r="AW16" i="21"/>
  <c r="AV16" i="21"/>
  <c r="AU16" i="21"/>
  <c r="AT16" i="21"/>
  <c r="AS16" i="21"/>
  <c r="AR16" i="21"/>
  <c r="AQ16" i="21"/>
  <c r="AP16" i="21"/>
  <c r="AW15" i="21"/>
  <c r="AV15" i="21"/>
  <c r="AU15" i="21"/>
  <c r="AT15" i="21"/>
  <c r="AS15" i="21"/>
  <c r="AR15" i="21"/>
  <c r="AQ15" i="21"/>
  <c r="AP15" i="21"/>
  <c r="AO13" i="21"/>
  <c r="AB15" i="21" s="1"/>
  <c r="AW214" i="19"/>
  <c r="AV214" i="19"/>
  <c r="AU214" i="19"/>
  <c r="AT214" i="19"/>
  <c r="AS214" i="19"/>
  <c r="AR214" i="19"/>
  <c r="AQ214" i="19"/>
  <c r="AP214" i="19"/>
  <c r="AW213" i="19"/>
  <c r="AV213" i="19"/>
  <c r="AU213" i="19"/>
  <c r="AT213" i="19"/>
  <c r="AS213" i="19"/>
  <c r="AR213" i="19"/>
  <c r="AQ213" i="19"/>
  <c r="AP213" i="19"/>
  <c r="AW212" i="19"/>
  <c r="AV212" i="19"/>
  <c r="AU212" i="19"/>
  <c r="AT212" i="19"/>
  <c r="AS212" i="19"/>
  <c r="AR212" i="19"/>
  <c r="AQ212" i="19"/>
  <c r="AP212" i="19"/>
  <c r="AW211" i="19"/>
  <c r="AV211" i="19"/>
  <c r="AU211" i="19"/>
  <c r="AT211" i="19"/>
  <c r="AS211" i="19"/>
  <c r="AR211" i="19"/>
  <c r="AQ211" i="19"/>
  <c r="AP211" i="19"/>
  <c r="AO209" i="19"/>
  <c r="AB214" i="19" s="1"/>
  <c r="AW200" i="19"/>
  <c r="AV200" i="19"/>
  <c r="AU200" i="19"/>
  <c r="AT200" i="19"/>
  <c r="AS200" i="19"/>
  <c r="AR200" i="19"/>
  <c r="AQ200" i="19"/>
  <c r="AP200" i="19"/>
  <c r="AW199" i="19"/>
  <c r="AV199" i="19"/>
  <c r="AU199" i="19"/>
  <c r="AT199" i="19"/>
  <c r="AS199" i="19"/>
  <c r="AR199" i="19"/>
  <c r="AQ199" i="19"/>
  <c r="AP199" i="19"/>
  <c r="AW198" i="19"/>
  <c r="AV198" i="19"/>
  <c r="AU198" i="19"/>
  <c r="AT198" i="19"/>
  <c r="AS198" i="19"/>
  <c r="AR198" i="19"/>
  <c r="AQ198" i="19"/>
  <c r="AP198" i="19"/>
  <c r="AW197" i="19"/>
  <c r="AV197" i="19"/>
  <c r="AU197" i="19"/>
  <c r="AT197" i="19"/>
  <c r="AS197" i="19"/>
  <c r="AR197" i="19"/>
  <c r="AQ197" i="19"/>
  <c r="AP197" i="19"/>
  <c r="AO195" i="19"/>
  <c r="AB200" i="19" s="1"/>
  <c r="AL194" i="19"/>
  <c r="AK194" i="19"/>
  <c r="AJ194" i="19"/>
  <c r="AI194" i="19"/>
  <c r="AH194" i="19"/>
  <c r="AG194" i="19"/>
  <c r="AF194" i="19"/>
  <c r="AE194" i="19"/>
  <c r="AD194" i="19"/>
  <c r="AC194" i="19"/>
  <c r="AD193" i="19"/>
  <c r="AC193" i="19"/>
  <c r="AL189" i="19"/>
  <c r="AK189" i="19"/>
  <c r="AJ189" i="19"/>
  <c r="AI189" i="19"/>
  <c r="AH189" i="19"/>
  <c r="AG189" i="19"/>
  <c r="AF189" i="19"/>
  <c r="AE189" i="19"/>
  <c r="AD189" i="19"/>
  <c r="AL188" i="19"/>
  <c r="AK188" i="19"/>
  <c r="AJ188" i="19"/>
  <c r="AI188" i="19"/>
  <c r="AH188" i="19"/>
  <c r="AG188" i="19"/>
  <c r="AF188" i="19"/>
  <c r="AE188" i="19"/>
  <c r="AD188" i="19"/>
  <c r="AL187" i="19"/>
  <c r="AK187" i="19"/>
  <c r="AJ187" i="19"/>
  <c r="AI187" i="19"/>
  <c r="AH187" i="19"/>
  <c r="AG187" i="19"/>
  <c r="AF187" i="19"/>
  <c r="AE187" i="19"/>
  <c r="AD187" i="19"/>
  <c r="AW186" i="19"/>
  <c r="AV186" i="19"/>
  <c r="AU186" i="19"/>
  <c r="AT186" i="19"/>
  <c r="AS186" i="19"/>
  <c r="AR186" i="19"/>
  <c r="AQ186" i="19"/>
  <c r="AP186" i="19"/>
  <c r="AW185" i="19"/>
  <c r="AV185" i="19"/>
  <c r="AU185" i="19"/>
  <c r="AT185" i="19"/>
  <c r="AS185" i="19"/>
  <c r="AR185" i="19"/>
  <c r="AQ185" i="19"/>
  <c r="AP185" i="19"/>
  <c r="AW184" i="19"/>
  <c r="AV184" i="19"/>
  <c r="AU184" i="19"/>
  <c r="AT184" i="19"/>
  <c r="AS184" i="19"/>
  <c r="AR184" i="19"/>
  <c r="AQ184" i="19"/>
  <c r="AP184" i="19"/>
  <c r="AW183" i="19"/>
  <c r="AV183" i="19"/>
  <c r="AU183" i="19"/>
  <c r="AT183" i="19"/>
  <c r="AS183" i="19"/>
  <c r="AR183" i="19"/>
  <c r="AQ183" i="19"/>
  <c r="AP183" i="19"/>
  <c r="AO181" i="19"/>
  <c r="AB185" i="19" s="1"/>
  <c r="AL180" i="19"/>
  <c r="AL190" i="19" s="1"/>
  <c r="AK180" i="19"/>
  <c r="AJ180" i="19"/>
  <c r="AI180" i="19"/>
  <c r="AH180" i="19"/>
  <c r="AG180" i="19"/>
  <c r="AF180" i="19"/>
  <c r="AF190" i="19" s="1"/>
  <c r="AE180" i="19"/>
  <c r="AD180" i="19"/>
  <c r="AD190" i="19" s="1"/>
  <c r="AC180" i="19"/>
  <c r="AD179" i="19"/>
  <c r="AC179" i="19"/>
  <c r="AL175" i="19"/>
  <c r="AK175" i="19"/>
  <c r="AJ175" i="19"/>
  <c r="AI175" i="19"/>
  <c r="AH175" i="19"/>
  <c r="AG175" i="19"/>
  <c r="AF175" i="19"/>
  <c r="AE175" i="19"/>
  <c r="AD175" i="19"/>
  <c r="AL174" i="19"/>
  <c r="AK174" i="19"/>
  <c r="AJ174" i="19"/>
  <c r="AI174" i="19"/>
  <c r="AH174" i="19"/>
  <c r="AG174" i="19"/>
  <c r="AF174" i="19"/>
  <c r="AE174" i="19"/>
  <c r="AD174" i="19"/>
  <c r="AL173" i="19"/>
  <c r="AK173" i="19"/>
  <c r="AJ173" i="19"/>
  <c r="AI173" i="19"/>
  <c r="AH173" i="19"/>
  <c r="AG173" i="19"/>
  <c r="AF173" i="19"/>
  <c r="AE173" i="19"/>
  <c r="AD173" i="19"/>
  <c r="AW172" i="19"/>
  <c r="AV172" i="19"/>
  <c r="AU172" i="19"/>
  <c r="AT172" i="19"/>
  <c r="AS172" i="19"/>
  <c r="AR172" i="19"/>
  <c r="AQ172" i="19"/>
  <c r="AP172" i="19"/>
  <c r="AW171" i="19"/>
  <c r="AV171" i="19"/>
  <c r="AU171" i="19"/>
  <c r="AT171" i="19"/>
  <c r="AS171" i="19"/>
  <c r="AR171" i="19"/>
  <c r="AQ171" i="19"/>
  <c r="AP171" i="19"/>
  <c r="AW170" i="19"/>
  <c r="AV170" i="19"/>
  <c r="AU170" i="19"/>
  <c r="AT170" i="19"/>
  <c r="AS170" i="19"/>
  <c r="AR170" i="19"/>
  <c r="AQ170" i="19"/>
  <c r="AP170" i="19"/>
  <c r="AW169" i="19"/>
  <c r="AV169" i="19"/>
  <c r="AU169" i="19"/>
  <c r="AT169" i="19"/>
  <c r="AS169" i="19"/>
  <c r="AR169" i="19"/>
  <c r="AQ169" i="19"/>
  <c r="AP169" i="19"/>
  <c r="AO167" i="19"/>
  <c r="AB172" i="19" s="1"/>
  <c r="AL166" i="19"/>
  <c r="AK166" i="19"/>
  <c r="AJ166" i="19"/>
  <c r="AI166" i="19"/>
  <c r="AH166" i="19"/>
  <c r="AG166" i="19"/>
  <c r="AF166" i="19"/>
  <c r="AF176" i="19" s="1"/>
  <c r="AE166" i="19"/>
  <c r="AE176" i="19" s="1"/>
  <c r="AD166" i="19"/>
  <c r="AC166" i="19"/>
  <c r="AD165" i="19"/>
  <c r="AC165" i="19"/>
  <c r="AL161" i="19"/>
  <c r="AK161" i="19"/>
  <c r="AJ161" i="19"/>
  <c r="AI161" i="19"/>
  <c r="AH161" i="19"/>
  <c r="AG161" i="19"/>
  <c r="AF161" i="19"/>
  <c r="AE161" i="19"/>
  <c r="AD161" i="19"/>
  <c r="AL160" i="19"/>
  <c r="AK160" i="19"/>
  <c r="AJ160" i="19"/>
  <c r="AI160" i="19"/>
  <c r="AH160" i="19"/>
  <c r="AG160" i="19"/>
  <c r="AF160" i="19"/>
  <c r="AE160" i="19"/>
  <c r="AD160" i="19"/>
  <c r="AL159" i="19"/>
  <c r="AK159" i="19"/>
  <c r="AJ159" i="19"/>
  <c r="AI159" i="19"/>
  <c r="AH159" i="19"/>
  <c r="AG159" i="19"/>
  <c r="AF159" i="19"/>
  <c r="AE159" i="19"/>
  <c r="AD159" i="19"/>
  <c r="AW158" i="19"/>
  <c r="AV158" i="19"/>
  <c r="AU158" i="19"/>
  <c r="AT158" i="19"/>
  <c r="AS158" i="19"/>
  <c r="AR158" i="19"/>
  <c r="AQ158" i="19"/>
  <c r="AP158" i="19"/>
  <c r="AW157" i="19"/>
  <c r="AV157" i="19"/>
  <c r="AU157" i="19"/>
  <c r="AT157" i="19"/>
  <c r="AS157" i="19"/>
  <c r="AR157" i="19"/>
  <c r="AQ157" i="19"/>
  <c r="AP157" i="19"/>
  <c r="AW156" i="19"/>
  <c r="AV156" i="19"/>
  <c r="AU156" i="19"/>
  <c r="AT156" i="19"/>
  <c r="AS156" i="19"/>
  <c r="AR156" i="19"/>
  <c r="AQ156" i="19"/>
  <c r="AP156" i="19"/>
  <c r="AW155" i="19"/>
  <c r="AV155" i="19"/>
  <c r="AU155" i="19"/>
  <c r="AT155" i="19"/>
  <c r="AS155" i="19"/>
  <c r="AR155" i="19"/>
  <c r="AQ155" i="19"/>
  <c r="AP155" i="19"/>
  <c r="AO153" i="19"/>
  <c r="AB154" i="19" s="1"/>
  <c r="AL152" i="19"/>
  <c r="AK152" i="19"/>
  <c r="AJ152" i="19"/>
  <c r="AI152" i="19"/>
  <c r="AI162" i="19" s="1"/>
  <c r="AH152" i="19"/>
  <c r="AH162" i="19" s="1"/>
  <c r="AG152" i="19"/>
  <c r="AG162" i="19" s="1"/>
  <c r="AF152" i="19"/>
  <c r="AE152" i="19"/>
  <c r="AD152" i="19"/>
  <c r="AC152" i="19"/>
  <c r="AD151" i="19"/>
  <c r="AC151" i="19"/>
  <c r="AL147" i="19"/>
  <c r="AK147" i="19"/>
  <c r="AJ147" i="19"/>
  <c r="AI147" i="19"/>
  <c r="AH147" i="19"/>
  <c r="AG147" i="19"/>
  <c r="AF147" i="19"/>
  <c r="AE147" i="19"/>
  <c r="AD147" i="19"/>
  <c r="AL146" i="19"/>
  <c r="AK146" i="19"/>
  <c r="AJ146" i="19"/>
  <c r="AI146" i="19"/>
  <c r="AH146" i="19"/>
  <c r="AG146" i="19"/>
  <c r="AF146" i="19"/>
  <c r="AE146" i="19"/>
  <c r="AD146" i="19"/>
  <c r="AL145" i="19"/>
  <c r="AK145" i="19"/>
  <c r="AJ145" i="19"/>
  <c r="AI145" i="19"/>
  <c r="AH145" i="19"/>
  <c r="AG145" i="19"/>
  <c r="AF145" i="19"/>
  <c r="AE145" i="19"/>
  <c r="AD145" i="19"/>
  <c r="AW144" i="19"/>
  <c r="AV144" i="19"/>
  <c r="AU144" i="19"/>
  <c r="AT144" i="19"/>
  <c r="AS144" i="19"/>
  <c r="AR144" i="19"/>
  <c r="AQ144" i="19"/>
  <c r="AP144" i="19"/>
  <c r="AW143" i="19"/>
  <c r="AV143" i="19"/>
  <c r="AU143" i="19"/>
  <c r="AT143" i="19"/>
  <c r="AS143" i="19"/>
  <c r="AR143" i="19"/>
  <c r="AQ143" i="19"/>
  <c r="AP143" i="19"/>
  <c r="AW142" i="19"/>
  <c r="AV142" i="19"/>
  <c r="AU142" i="19"/>
  <c r="AT142" i="19"/>
  <c r="AS142" i="19"/>
  <c r="AR142" i="19"/>
  <c r="AQ142" i="19"/>
  <c r="AP142" i="19"/>
  <c r="AW141" i="19"/>
  <c r="AV141" i="19"/>
  <c r="AU141" i="19"/>
  <c r="AT141" i="19"/>
  <c r="AS141" i="19"/>
  <c r="AR141" i="19"/>
  <c r="AQ141" i="19"/>
  <c r="AP141" i="19"/>
  <c r="AO139" i="19"/>
  <c r="AB144" i="19" s="1"/>
  <c r="AL138" i="19"/>
  <c r="AK138" i="19"/>
  <c r="AJ138" i="19"/>
  <c r="AI138" i="19"/>
  <c r="AI148" i="19" s="1"/>
  <c r="AH138" i="19"/>
  <c r="AG138" i="19"/>
  <c r="AF138" i="19"/>
  <c r="AE138" i="19"/>
  <c r="AD138" i="19"/>
  <c r="AC138" i="19"/>
  <c r="AD137" i="19"/>
  <c r="AC137" i="19"/>
  <c r="AL133" i="19"/>
  <c r="AK133" i="19"/>
  <c r="AJ133" i="19"/>
  <c r="AI133" i="19"/>
  <c r="AH133" i="19"/>
  <c r="AG133" i="19"/>
  <c r="AF133" i="19"/>
  <c r="AE133" i="19"/>
  <c r="AD133" i="19"/>
  <c r="AW130" i="19"/>
  <c r="AV130" i="19"/>
  <c r="AU130" i="19"/>
  <c r="AT130" i="19"/>
  <c r="AS130" i="19"/>
  <c r="AR130" i="19"/>
  <c r="AQ130" i="19"/>
  <c r="AP130" i="19"/>
  <c r="AW129" i="19"/>
  <c r="AV129" i="19"/>
  <c r="AU129" i="19"/>
  <c r="AT129" i="19"/>
  <c r="AS129" i="19"/>
  <c r="AR129" i="19"/>
  <c r="AQ129" i="19"/>
  <c r="AP129" i="19"/>
  <c r="AW128" i="19"/>
  <c r="AV128" i="19"/>
  <c r="AU128" i="19"/>
  <c r="AT128" i="19"/>
  <c r="AS128" i="19"/>
  <c r="AR128" i="19"/>
  <c r="AQ128" i="19"/>
  <c r="AP128" i="19"/>
  <c r="AW127" i="19"/>
  <c r="AV127" i="19"/>
  <c r="AU127" i="19"/>
  <c r="AT127" i="19"/>
  <c r="AS127" i="19"/>
  <c r="AR127" i="19"/>
  <c r="AQ127" i="19"/>
  <c r="AP127" i="19"/>
  <c r="AO125" i="19"/>
  <c r="AB130" i="19" s="1"/>
  <c r="AL124" i="19"/>
  <c r="AL134" i="19" s="1"/>
  <c r="AK124" i="19"/>
  <c r="AJ124" i="19"/>
  <c r="AI124" i="19"/>
  <c r="AH124" i="19"/>
  <c r="AH134" i="19" s="1"/>
  <c r="AG124" i="19"/>
  <c r="AG134" i="19" s="1"/>
  <c r="AF124" i="19"/>
  <c r="AF134" i="19" s="1"/>
  <c r="AE124" i="19"/>
  <c r="AE134" i="19" s="1"/>
  <c r="AD124" i="19"/>
  <c r="AD134" i="19" s="1"/>
  <c r="AC124" i="19"/>
  <c r="AW116" i="19"/>
  <c r="AV116" i="19"/>
  <c r="AU116" i="19"/>
  <c r="AT116" i="19"/>
  <c r="AS116" i="19"/>
  <c r="AR116" i="19"/>
  <c r="AQ116" i="19"/>
  <c r="AP116" i="19"/>
  <c r="AW115" i="19"/>
  <c r="AV115" i="19"/>
  <c r="AU115" i="19"/>
  <c r="AT115" i="19"/>
  <c r="AS115" i="19"/>
  <c r="AR115" i="19"/>
  <c r="AQ115" i="19"/>
  <c r="AP115" i="19"/>
  <c r="AW114" i="19"/>
  <c r="AV114" i="19"/>
  <c r="AU114" i="19"/>
  <c r="AT114" i="19"/>
  <c r="AS114" i="19"/>
  <c r="AR114" i="19"/>
  <c r="AQ114" i="19"/>
  <c r="AP114" i="19"/>
  <c r="AW113" i="19"/>
  <c r="AV113" i="19"/>
  <c r="AU113" i="19"/>
  <c r="AT113" i="19"/>
  <c r="AS113" i="19"/>
  <c r="AR113" i="19"/>
  <c r="AQ113" i="19"/>
  <c r="AP113" i="19"/>
  <c r="AO111" i="19"/>
  <c r="AB116" i="19" s="1"/>
  <c r="AW102" i="19"/>
  <c r="AV102" i="19"/>
  <c r="AU102" i="19"/>
  <c r="AT102" i="19"/>
  <c r="AS102" i="19"/>
  <c r="AR102" i="19"/>
  <c r="AQ102" i="19"/>
  <c r="AP102" i="19"/>
  <c r="AW101" i="19"/>
  <c r="AV101" i="19"/>
  <c r="AU101" i="19"/>
  <c r="AT101" i="19"/>
  <c r="AS101" i="19"/>
  <c r="AR101" i="19"/>
  <c r="AQ101" i="19"/>
  <c r="AP101" i="19"/>
  <c r="AW100" i="19"/>
  <c r="AV100" i="19"/>
  <c r="AU100" i="19"/>
  <c r="AT100" i="19"/>
  <c r="AS100" i="19"/>
  <c r="AR100" i="19"/>
  <c r="AQ100" i="19"/>
  <c r="AP100" i="19"/>
  <c r="AW99" i="19"/>
  <c r="AV99" i="19"/>
  <c r="AU99" i="19"/>
  <c r="AT99" i="19"/>
  <c r="AS99" i="19"/>
  <c r="AR99" i="19"/>
  <c r="AQ99" i="19"/>
  <c r="AP99" i="19"/>
  <c r="AO97" i="19"/>
  <c r="AB101" i="19" s="1"/>
  <c r="AL96" i="19"/>
  <c r="AK96" i="19"/>
  <c r="AJ96" i="19"/>
  <c r="AI96" i="19"/>
  <c r="AH96" i="19"/>
  <c r="AG96" i="19"/>
  <c r="AF96" i="19"/>
  <c r="AE96" i="19"/>
  <c r="AD96" i="19"/>
  <c r="AC96" i="19"/>
  <c r="AD95" i="19"/>
  <c r="AC95" i="19"/>
  <c r="AL91" i="19"/>
  <c r="AK91" i="19"/>
  <c r="AJ91" i="19"/>
  <c r="AI91" i="19"/>
  <c r="AH91" i="19"/>
  <c r="AG91" i="19"/>
  <c r="AF91" i="19"/>
  <c r="AE91" i="19"/>
  <c r="AD91" i="19"/>
  <c r="AL90" i="19"/>
  <c r="AK90" i="19"/>
  <c r="AJ90" i="19"/>
  <c r="AI90" i="19"/>
  <c r="AH90" i="19"/>
  <c r="AG90" i="19"/>
  <c r="AF90" i="19"/>
  <c r="AE90" i="19"/>
  <c r="AD90" i="19"/>
  <c r="AL89" i="19"/>
  <c r="AK89" i="19"/>
  <c r="AJ89" i="19"/>
  <c r="AI89" i="19"/>
  <c r="AH89" i="19"/>
  <c r="AG89" i="19"/>
  <c r="AF89" i="19"/>
  <c r="AE89" i="19"/>
  <c r="AD89" i="19"/>
  <c r="AW88" i="19"/>
  <c r="AV88" i="19"/>
  <c r="AU88" i="19"/>
  <c r="AT88" i="19"/>
  <c r="AS88" i="19"/>
  <c r="AR88" i="19"/>
  <c r="AQ88" i="19"/>
  <c r="AP88" i="19"/>
  <c r="AW87" i="19"/>
  <c r="AV87" i="19"/>
  <c r="AU87" i="19"/>
  <c r="AT87" i="19"/>
  <c r="AS87" i="19"/>
  <c r="AR87" i="19"/>
  <c r="AQ87" i="19"/>
  <c r="AP87" i="19"/>
  <c r="AW86" i="19"/>
  <c r="AV86" i="19"/>
  <c r="AU86" i="19"/>
  <c r="AT86" i="19"/>
  <c r="AS86" i="19"/>
  <c r="AR86" i="19"/>
  <c r="AQ86" i="19"/>
  <c r="AP86" i="19"/>
  <c r="AW85" i="19"/>
  <c r="AV85" i="19"/>
  <c r="AU85" i="19"/>
  <c r="AT85" i="19"/>
  <c r="AS85" i="19"/>
  <c r="AR85" i="19"/>
  <c r="AQ85" i="19"/>
  <c r="AP85" i="19"/>
  <c r="AO83" i="19"/>
  <c r="AB88" i="19" s="1"/>
  <c r="AL82" i="19"/>
  <c r="AL92" i="19" s="1"/>
  <c r="AK82" i="19"/>
  <c r="AK92" i="19" s="1"/>
  <c r="AJ82" i="19"/>
  <c r="AI82" i="19"/>
  <c r="AH82" i="19"/>
  <c r="AG82" i="19"/>
  <c r="AF82" i="19"/>
  <c r="AF92" i="19" s="1"/>
  <c r="AE82" i="19"/>
  <c r="AD82" i="19"/>
  <c r="AC82" i="19"/>
  <c r="AD81" i="19"/>
  <c r="AC81" i="19"/>
  <c r="AL77" i="19"/>
  <c r="AK77" i="19"/>
  <c r="AJ77" i="19"/>
  <c r="AI77" i="19"/>
  <c r="AH77" i="19"/>
  <c r="AG77" i="19"/>
  <c r="AF77" i="19"/>
  <c r="AE77" i="19"/>
  <c r="AD77" i="19"/>
  <c r="AL76" i="19"/>
  <c r="AK76" i="19"/>
  <c r="AJ76" i="19"/>
  <c r="AI76" i="19"/>
  <c r="AH76" i="19"/>
  <c r="AG76" i="19"/>
  <c r="AF76" i="19"/>
  <c r="AE76" i="19"/>
  <c r="AD76" i="19"/>
  <c r="AL75" i="19"/>
  <c r="AK75" i="19"/>
  <c r="AJ75" i="19"/>
  <c r="AI75" i="19"/>
  <c r="AH75" i="19"/>
  <c r="AG75" i="19"/>
  <c r="AF75" i="19"/>
  <c r="AE75" i="19"/>
  <c r="AD75" i="19"/>
  <c r="AW74" i="19"/>
  <c r="AV74" i="19"/>
  <c r="AU74" i="19"/>
  <c r="AT74" i="19"/>
  <c r="AS74" i="19"/>
  <c r="AR74" i="19"/>
  <c r="AQ74" i="19"/>
  <c r="AP74" i="19"/>
  <c r="AW73" i="19"/>
  <c r="AV73" i="19"/>
  <c r="AU73" i="19"/>
  <c r="AT73" i="19"/>
  <c r="AS73" i="19"/>
  <c r="AR73" i="19"/>
  <c r="AQ73" i="19"/>
  <c r="AP73" i="19"/>
  <c r="AW72" i="19"/>
  <c r="AV72" i="19"/>
  <c r="AU72" i="19"/>
  <c r="AT72" i="19"/>
  <c r="AS72" i="19"/>
  <c r="AR72" i="19"/>
  <c r="AQ72" i="19"/>
  <c r="AP72" i="19"/>
  <c r="AW71" i="19"/>
  <c r="AV71" i="19"/>
  <c r="AU71" i="19"/>
  <c r="AT71" i="19"/>
  <c r="AS71" i="19"/>
  <c r="AR71" i="19"/>
  <c r="AQ71" i="19"/>
  <c r="AP71" i="19"/>
  <c r="AO69" i="19"/>
  <c r="AB70" i="19" s="1"/>
  <c r="AL68" i="19"/>
  <c r="AL78" i="19" s="1"/>
  <c r="AK68" i="19"/>
  <c r="AJ68" i="19"/>
  <c r="AI68" i="19"/>
  <c r="AI78" i="19" s="1"/>
  <c r="AH68" i="19"/>
  <c r="AG68" i="19"/>
  <c r="AF68" i="19"/>
  <c r="AF78" i="19" s="1"/>
  <c r="AE68" i="19"/>
  <c r="AD68" i="19"/>
  <c r="AD78" i="19" s="1"/>
  <c r="AC68" i="19"/>
  <c r="AD67" i="19"/>
  <c r="AC67" i="19"/>
  <c r="AL63" i="19"/>
  <c r="AK63" i="19"/>
  <c r="AJ63" i="19"/>
  <c r="AI63" i="19"/>
  <c r="AH63" i="19"/>
  <c r="AG63" i="19"/>
  <c r="AF63" i="19"/>
  <c r="AE63" i="19"/>
  <c r="AD63" i="19"/>
  <c r="AL62" i="19"/>
  <c r="AK62" i="19"/>
  <c r="AJ62" i="19"/>
  <c r="AI62" i="19"/>
  <c r="AH62" i="19"/>
  <c r="AG62" i="19"/>
  <c r="AF62" i="19"/>
  <c r="AE62" i="19"/>
  <c r="AD62" i="19"/>
  <c r="AL61" i="19"/>
  <c r="AK61" i="19"/>
  <c r="AJ61" i="19"/>
  <c r="AI61" i="19"/>
  <c r="AH61" i="19"/>
  <c r="AG61" i="19"/>
  <c r="AF61" i="19"/>
  <c r="AE61" i="19"/>
  <c r="AD61" i="19"/>
  <c r="AW60" i="19"/>
  <c r="AV60" i="19"/>
  <c r="AU60" i="19"/>
  <c r="AT60" i="19"/>
  <c r="AS60" i="19"/>
  <c r="AR60" i="19"/>
  <c r="AQ60" i="19"/>
  <c r="AP60" i="19"/>
  <c r="AW59" i="19"/>
  <c r="AV59" i="19"/>
  <c r="AU59" i="19"/>
  <c r="AT59" i="19"/>
  <c r="AS59" i="19"/>
  <c r="AR59" i="19"/>
  <c r="AQ59" i="19"/>
  <c r="AP59" i="19"/>
  <c r="AW58" i="19"/>
  <c r="AV58" i="19"/>
  <c r="AU58" i="19"/>
  <c r="AT58" i="19"/>
  <c r="AS58" i="19"/>
  <c r="AR58" i="19"/>
  <c r="AQ58" i="19"/>
  <c r="AP58" i="19"/>
  <c r="AW57" i="19"/>
  <c r="AV57" i="19"/>
  <c r="AU57" i="19"/>
  <c r="AT57" i="19"/>
  <c r="AS57" i="19"/>
  <c r="AR57" i="19"/>
  <c r="AQ57" i="19"/>
  <c r="AP57" i="19"/>
  <c r="AO55" i="19"/>
  <c r="AB58" i="19" s="1"/>
  <c r="AL54" i="19"/>
  <c r="AK54" i="19"/>
  <c r="AJ54" i="19"/>
  <c r="AI54" i="19"/>
  <c r="AH54" i="19"/>
  <c r="AH64" i="19" s="1"/>
  <c r="AG54" i="19"/>
  <c r="AF54" i="19"/>
  <c r="AE54" i="19"/>
  <c r="AD54" i="19"/>
  <c r="AC54" i="19"/>
  <c r="AD53" i="19"/>
  <c r="AC53" i="19"/>
  <c r="AL49" i="19"/>
  <c r="AK49" i="19"/>
  <c r="AJ49" i="19"/>
  <c r="AI49" i="19"/>
  <c r="AH49" i="19"/>
  <c r="AG49" i="19"/>
  <c r="AF49" i="19"/>
  <c r="AE49" i="19"/>
  <c r="AD49" i="19"/>
  <c r="AL48" i="19"/>
  <c r="AK48" i="19"/>
  <c r="AJ48" i="19"/>
  <c r="AI48" i="19"/>
  <c r="AH48" i="19"/>
  <c r="AG48" i="19"/>
  <c r="AF48" i="19"/>
  <c r="AE48" i="19"/>
  <c r="AD48" i="19"/>
  <c r="AL47" i="19"/>
  <c r="AK47" i="19"/>
  <c r="AJ47" i="19"/>
  <c r="AI47" i="19"/>
  <c r="AH47" i="19"/>
  <c r="AG47" i="19"/>
  <c r="AF47" i="19"/>
  <c r="AE47" i="19"/>
  <c r="AD47" i="19"/>
  <c r="AW46" i="19"/>
  <c r="AV46" i="19"/>
  <c r="AU46" i="19"/>
  <c r="AT46" i="19"/>
  <c r="AS46" i="19"/>
  <c r="AR46" i="19"/>
  <c r="AQ46" i="19"/>
  <c r="AP46" i="19"/>
  <c r="AW45" i="19"/>
  <c r="AV45" i="19"/>
  <c r="AU45" i="19"/>
  <c r="AT45" i="19"/>
  <c r="AS45" i="19"/>
  <c r="AR45" i="19"/>
  <c r="AQ45" i="19"/>
  <c r="AP45" i="19"/>
  <c r="AW44" i="19"/>
  <c r="AV44" i="19"/>
  <c r="AU44" i="19"/>
  <c r="AT44" i="19"/>
  <c r="AS44" i="19"/>
  <c r="AR44" i="19"/>
  <c r="AQ44" i="19"/>
  <c r="AP44" i="19"/>
  <c r="AW43" i="19"/>
  <c r="AV43" i="19"/>
  <c r="AU43" i="19"/>
  <c r="AT43" i="19"/>
  <c r="AS43" i="19"/>
  <c r="AR43" i="19"/>
  <c r="AQ43" i="19"/>
  <c r="AP43" i="19"/>
  <c r="AO41" i="19"/>
  <c r="AB45" i="19" s="1"/>
  <c r="AL40" i="19"/>
  <c r="AK40" i="19"/>
  <c r="AJ40" i="19"/>
  <c r="AI40" i="19"/>
  <c r="AH40" i="19"/>
  <c r="AG40" i="19"/>
  <c r="AG50" i="19" s="1"/>
  <c r="AF40" i="19"/>
  <c r="AF50" i="19" s="1"/>
  <c r="AE40" i="19"/>
  <c r="AD40" i="19"/>
  <c r="AC40" i="19"/>
  <c r="AD39" i="19"/>
  <c r="AC39" i="19"/>
  <c r="AL36" i="19"/>
  <c r="AL35" i="19"/>
  <c r="AK35" i="19"/>
  <c r="AJ35" i="19"/>
  <c r="AI35" i="19"/>
  <c r="AH35" i="19"/>
  <c r="AG35" i="19"/>
  <c r="AF35" i="19"/>
  <c r="AE35" i="19"/>
  <c r="AD35" i="19"/>
  <c r="AW32" i="19"/>
  <c r="AV32" i="19"/>
  <c r="AU32" i="19"/>
  <c r="AT32" i="19"/>
  <c r="AS32" i="19"/>
  <c r="AR32" i="19"/>
  <c r="AQ32" i="19"/>
  <c r="AP32" i="19"/>
  <c r="AW31" i="19"/>
  <c r="AV31" i="19"/>
  <c r="AU31" i="19"/>
  <c r="AT31" i="19"/>
  <c r="AS31" i="19"/>
  <c r="AR31" i="19"/>
  <c r="AQ31" i="19"/>
  <c r="AP31" i="19"/>
  <c r="AW30" i="19"/>
  <c r="AV30" i="19"/>
  <c r="AU30" i="19"/>
  <c r="AT30" i="19"/>
  <c r="AS30" i="19"/>
  <c r="AR30" i="19"/>
  <c r="AQ30" i="19"/>
  <c r="AP30" i="19"/>
  <c r="AW29" i="19"/>
  <c r="AV29" i="19"/>
  <c r="AU29" i="19"/>
  <c r="AT29" i="19"/>
  <c r="AS29" i="19"/>
  <c r="AR29" i="19"/>
  <c r="AQ29" i="19"/>
  <c r="AP29" i="19"/>
  <c r="AO27" i="19"/>
  <c r="AB28" i="19" s="1"/>
  <c r="AL26" i="19"/>
  <c r="AK26" i="19"/>
  <c r="AK36" i="19" s="1"/>
  <c r="AJ26" i="19"/>
  <c r="AJ36" i="19" s="1"/>
  <c r="AI26" i="19"/>
  <c r="AI36" i="19" s="1"/>
  <c r="AH26" i="19"/>
  <c r="AG26" i="19"/>
  <c r="AG36" i="19" s="1"/>
  <c r="AF26" i="19"/>
  <c r="AE26" i="19"/>
  <c r="AD26" i="19"/>
  <c r="AD36" i="19" s="1"/>
  <c r="AC26" i="19"/>
  <c r="AW18" i="19"/>
  <c r="AV18" i="19"/>
  <c r="AU18" i="19"/>
  <c r="AT18" i="19"/>
  <c r="AS18" i="19"/>
  <c r="AR18" i="19"/>
  <c r="AQ18" i="19"/>
  <c r="AP18" i="19"/>
  <c r="AB18" i="19"/>
  <c r="AW17" i="19"/>
  <c r="AV17" i="19"/>
  <c r="AU17" i="19"/>
  <c r="AT17" i="19"/>
  <c r="AS17" i="19"/>
  <c r="AR17" i="19"/>
  <c r="AQ17" i="19"/>
  <c r="AP17" i="19"/>
  <c r="AW16" i="19"/>
  <c r="AV16" i="19"/>
  <c r="AU16" i="19"/>
  <c r="AT16" i="19"/>
  <c r="AS16" i="19"/>
  <c r="AR16" i="19"/>
  <c r="AQ16" i="19"/>
  <c r="AP16" i="19"/>
  <c r="AW15" i="19"/>
  <c r="AV15" i="19"/>
  <c r="AU15" i="19"/>
  <c r="AT15" i="19"/>
  <c r="AS15" i="19"/>
  <c r="AR15" i="19"/>
  <c r="AQ15" i="19"/>
  <c r="AP15" i="19"/>
  <c r="AO13" i="19"/>
  <c r="AB17" i="19" s="1"/>
  <c r="AC124" i="20"/>
  <c r="AW116" i="20"/>
  <c r="AV116" i="20"/>
  <c r="AU116" i="20"/>
  <c r="AT116" i="20"/>
  <c r="AS116" i="20"/>
  <c r="AR116" i="20"/>
  <c r="AQ116" i="20"/>
  <c r="AP116" i="20"/>
  <c r="AW115" i="20"/>
  <c r="AV115" i="20"/>
  <c r="AU115" i="20"/>
  <c r="AT115" i="20"/>
  <c r="AS115" i="20"/>
  <c r="AR115" i="20"/>
  <c r="AQ115" i="20"/>
  <c r="AP115" i="20"/>
  <c r="AW114" i="20"/>
  <c r="AV114" i="20"/>
  <c r="AU114" i="20"/>
  <c r="AT114" i="20"/>
  <c r="AS114" i="20"/>
  <c r="AR114" i="20"/>
  <c r="AQ114" i="20"/>
  <c r="AP114" i="20"/>
  <c r="AX113" i="20"/>
  <c r="AW113" i="20"/>
  <c r="AV113" i="20"/>
  <c r="AU113" i="20"/>
  <c r="AT113" i="20"/>
  <c r="AS113" i="20"/>
  <c r="AR113" i="20"/>
  <c r="AQ113" i="20"/>
  <c r="AP113" i="20"/>
  <c r="AX112" i="20"/>
  <c r="AW112" i="20"/>
  <c r="AV112" i="20"/>
  <c r="AU112" i="20"/>
  <c r="AT112" i="20"/>
  <c r="AS112" i="20"/>
  <c r="AR112" i="20"/>
  <c r="AQ112" i="20"/>
  <c r="AP112" i="20"/>
  <c r="AO111" i="20"/>
  <c r="AB113" i="20" s="1"/>
  <c r="AL110" i="20"/>
  <c r="AK110" i="20"/>
  <c r="AJ110" i="20"/>
  <c r="AI110" i="20"/>
  <c r="AH110" i="20"/>
  <c r="AG110" i="20"/>
  <c r="AF110" i="20"/>
  <c r="AE110" i="20"/>
  <c r="AM110" i="20" s="1"/>
  <c r="AN110" i="20" s="1"/>
  <c r="AD110" i="20"/>
  <c r="AC110" i="20"/>
  <c r="AD109" i="20"/>
  <c r="AC109" i="20"/>
  <c r="AL105" i="20"/>
  <c r="AK105" i="20"/>
  <c r="AJ105" i="20"/>
  <c r="AI105" i="20"/>
  <c r="AH105" i="20"/>
  <c r="AG105" i="20"/>
  <c r="AF105" i="20"/>
  <c r="AE105" i="20"/>
  <c r="AD105" i="20"/>
  <c r="AL104" i="20"/>
  <c r="AK104" i="20"/>
  <c r="AJ104" i="20"/>
  <c r="AI104" i="20"/>
  <c r="AH104" i="20"/>
  <c r="AG104" i="20"/>
  <c r="AF104" i="20"/>
  <c r="AE104" i="20"/>
  <c r="AD104" i="20"/>
  <c r="AL103" i="20"/>
  <c r="AK103" i="20"/>
  <c r="AJ103" i="20"/>
  <c r="AI103" i="20"/>
  <c r="AH103" i="20"/>
  <c r="AG103" i="20"/>
  <c r="AF103" i="20"/>
  <c r="AE103" i="20"/>
  <c r="AD103" i="20"/>
  <c r="AW102" i="20"/>
  <c r="AV102" i="20"/>
  <c r="AU102" i="20"/>
  <c r="AT102" i="20"/>
  <c r="AS102" i="20"/>
  <c r="AR102" i="20"/>
  <c r="AQ102" i="20"/>
  <c r="AP102" i="20"/>
  <c r="AW101" i="20"/>
  <c r="AV101" i="20"/>
  <c r="AU101" i="20"/>
  <c r="AT101" i="20"/>
  <c r="AS101" i="20"/>
  <c r="AR101" i="20"/>
  <c r="AQ101" i="20"/>
  <c r="AP101" i="20"/>
  <c r="AW100" i="20"/>
  <c r="AV100" i="20"/>
  <c r="AU100" i="20"/>
  <c r="AT100" i="20"/>
  <c r="AS100" i="20"/>
  <c r="AR100" i="20"/>
  <c r="AQ100" i="20"/>
  <c r="AP100" i="20"/>
  <c r="AW99" i="20"/>
  <c r="AV99" i="20"/>
  <c r="AU99" i="20"/>
  <c r="AT99" i="20"/>
  <c r="AS99" i="20"/>
  <c r="AR99" i="20"/>
  <c r="AQ99" i="20"/>
  <c r="AP99" i="20"/>
  <c r="AO97" i="20"/>
  <c r="AB99" i="20" s="1"/>
  <c r="AL96" i="20"/>
  <c r="AK96" i="20"/>
  <c r="AK106" i="20" s="1"/>
  <c r="AJ96" i="20"/>
  <c r="AJ106" i="20" s="1"/>
  <c r="AI96" i="20"/>
  <c r="AI106" i="20" s="1"/>
  <c r="AH96" i="20"/>
  <c r="AH106" i="20" s="1"/>
  <c r="AG96" i="20"/>
  <c r="AG106" i="20" s="1"/>
  <c r="AF96" i="20"/>
  <c r="AE96" i="20"/>
  <c r="AD96" i="20"/>
  <c r="AC96" i="20"/>
  <c r="AD95" i="20"/>
  <c r="AC95" i="20"/>
  <c r="AL91" i="20"/>
  <c r="AK91" i="20"/>
  <c r="AJ91" i="20"/>
  <c r="AI91" i="20"/>
  <c r="AH91" i="20"/>
  <c r="AG91" i="20"/>
  <c r="AF91" i="20"/>
  <c r="AE91" i="20"/>
  <c r="AD91" i="20"/>
  <c r="AL90" i="20"/>
  <c r="AK90" i="20"/>
  <c r="AJ90" i="20"/>
  <c r="AI90" i="20"/>
  <c r="AH90" i="20"/>
  <c r="AG90" i="20"/>
  <c r="AF90" i="20"/>
  <c r="AE90" i="20"/>
  <c r="AD90" i="20"/>
  <c r="AL89" i="20"/>
  <c r="AK89" i="20"/>
  <c r="AJ89" i="20"/>
  <c r="AI89" i="20"/>
  <c r="AH89" i="20"/>
  <c r="AG89" i="20"/>
  <c r="AF89" i="20"/>
  <c r="AE89" i="20"/>
  <c r="AD89" i="20"/>
  <c r="AW88" i="20"/>
  <c r="AV88" i="20"/>
  <c r="AU88" i="20"/>
  <c r="AT88" i="20"/>
  <c r="AS88" i="20"/>
  <c r="AR88" i="20"/>
  <c r="AQ88" i="20"/>
  <c r="AP88" i="20"/>
  <c r="AW87" i="20"/>
  <c r="AV87" i="20"/>
  <c r="AU87" i="20"/>
  <c r="AT87" i="20"/>
  <c r="AS87" i="20"/>
  <c r="AR87" i="20"/>
  <c r="AQ87" i="20"/>
  <c r="AP87" i="20"/>
  <c r="AW86" i="20"/>
  <c r="AV86" i="20"/>
  <c r="AU86" i="20"/>
  <c r="AT86" i="20"/>
  <c r="AS86" i="20"/>
  <c r="AR86" i="20"/>
  <c r="AQ86" i="20"/>
  <c r="AP86" i="20"/>
  <c r="AW85" i="20"/>
  <c r="AV85" i="20"/>
  <c r="AU85" i="20"/>
  <c r="AT85" i="20"/>
  <c r="AS85" i="20"/>
  <c r="AR85" i="20"/>
  <c r="AQ85" i="20"/>
  <c r="AP85" i="20"/>
  <c r="AO83" i="20"/>
  <c r="AB88" i="20" s="1"/>
  <c r="AL82" i="20"/>
  <c r="AK82" i="20"/>
  <c r="AJ82" i="20"/>
  <c r="AJ92" i="20" s="1"/>
  <c r="AI82" i="20"/>
  <c r="AI92" i="20" s="1"/>
  <c r="AH82" i="20"/>
  <c r="AH92" i="20" s="1"/>
  <c r="AG82" i="20"/>
  <c r="AF82" i="20"/>
  <c r="AE82" i="20"/>
  <c r="AD82" i="20"/>
  <c r="AC82" i="20"/>
  <c r="AD81" i="20"/>
  <c r="AC81" i="20"/>
  <c r="AL77" i="20"/>
  <c r="AK77" i="20"/>
  <c r="AJ77" i="20"/>
  <c r="AI77" i="20"/>
  <c r="AH77" i="20"/>
  <c r="AG77" i="20"/>
  <c r="AF77" i="20"/>
  <c r="AE77" i="20"/>
  <c r="AD77" i="20"/>
  <c r="AL76" i="20"/>
  <c r="AK76" i="20"/>
  <c r="AJ76" i="20"/>
  <c r="AI76" i="20"/>
  <c r="AH76" i="20"/>
  <c r="AG76" i="20"/>
  <c r="AF76" i="20"/>
  <c r="AE76" i="20"/>
  <c r="AD76" i="20"/>
  <c r="AL75" i="20"/>
  <c r="AK75" i="20"/>
  <c r="AJ75" i="20"/>
  <c r="AI75" i="20"/>
  <c r="AH75" i="20"/>
  <c r="AG75" i="20"/>
  <c r="AF75" i="20"/>
  <c r="AE75" i="20"/>
  <c r="AD75" i="20"/>
  <c r="AW74" i="20"/>
  <c r="AV74" i="20"/>
  <c r="AU74" i="20"/>
  <c r="AT74" i="20"/>
  <c r="AS74" i="20"/>
  <c r="AR74" i="20"/>
  <c r="AQ74" i="20"/>
  <c r="AP74" i="20"/>
  <c r="AW73" i="20"/>
  <c r="AV73" i="20"/>
  <c r="AU73" i="20"/>
  <c r="AT73" i="20"/>
  <c r="AS73" i="20"/>
  <c r="AR73" i="20"/>
  <c r="AQ73" i="20"/>
  <c r="AP73" i="20"/>
  <c r="AW72" i="20"/>
  <c r="AV72" i="20"/>
  <c r="AU72" i="20"/>
  <c r="AT72" i="20"/>
  <c r="AS72" i="20"/>
  <c r="AR72" i="20"/>
  <c r="AQ72" i="20"/>
  <c r="AP72" i="20"/>
  <c r="AW71" i="20"/>
  <c r="AV71" i="20"/>
  <c r="AU71" i="20"/>
  <c r="AT71" i="20"/>
  <c r="AS71" i="20"/>
  <c r="AR71" i="20"/>
  <c r="AQ71" i="20"/>
  <c r="AP71" i="20"/>
  <c r="AO69" i="20"/>
  <c r="AB70" i="20" s="1"/>
  <c r="AL68" i="20"/>
  <c r="AL78" i="20" s="1"/>
  <c r="AK68" i="20"/>
  <c r="AK78" i="20" s="1"/>
  <c r="AJ68" i="20"/>
  <c r="AJ78" i="20" s="1"/>
  <c r="AI68" i="20"/>
  <c r="AH68" i="20"/>
  <c r="AG68" i="20"/>
  <c r="AF68" i="20"/>
  <c r="AE68" i="20"/>
  <c r="AD68" i="20"/>
  <c r="AD78" i="20" s="1"/>
  <c r="AC68" i="20"/>
  <c r="AD67" i="20"/>
  <c r="AC67" i="20"/>
  <c r="AL63" i="20"/>
  <c r="AK63" i="20"/>
  <c r="AJ63" i="20"/>
  <c r="AI63" i="20"/>
  <c r="AH63" i="20"/>
  <c r="AG63" i="20"/>
  <c r="AF63" i="20"/>
  <c r="AE63" i="20"/>
  <c r="AD63" i="20"/>
  <c r="AL62" i="20"/>
  <c r="AK62" i="20"/>
  <c r="AJ62" i="20"/>
  <c r="AI62" i="20"/>
  <c r="AH62" i="20"/>
  <c r="AG62" i="20"/>
  <c r="AF62" i="20"/>
  <c r="AE62" i="20"/>
  <c r="AD62" i="20"/>
  <c r="AL61" i="20"/>
  <c r="AK61" i="20"/>
  <c r="AJ61" i="20"/>
  <c r="AI61" i="20"/>
  <c r="AH61" i="20"/>
  <c r="AG61" i="20"/>
  <c r="AF61" i="20"/>
  <c r="AE61" i="20"/>
  <c r="AD61" i="20"/>
  <c r="AW60" i="20"/>
  <c r="AV60" i="20"/>
  <c r="AU60" i="20"/>
  <c r="AT60" i="20"/>
  <c r="AS60" i="20"/>
  <c r="AR60" i="20"/>
  <c r="AQ60" i="20"/>
  <c r="AP60" i="20"/>
  <c r="AW59" i="20"/>
  <c r="AV59" i="20"/>
  <c r="AU59" i="20"/>
  <c r="AT59" i="20"/>
  <c r="AS59" i="20"/>
  <c r="AR59" i="20"/>
  <c r="AQ59" i="20"/>
  <c r="AP59" i="20"/>
  <c r="AW58" i="20"/>
  <c r="AV58" i="20"/>
  <c r="AU58" i="20"/>
  <c r="AT58" i="20"/>
  <c r="AS58" i="20"/>
  <c r="AR58" i="20"/>
  <c r="AQ58" i="20"/>
  <c r="AP58" i="20"/>
  <c r="AW57" i="20"/>
  <c r="AV57" i="20"/>
  <c r="AU57" i="20"/>
  <c r="AT57" i="20"/>
  <c r="AS57" i="20"/>
  <c r="AR57" i="20"/>
  <c r="AQ57" i="20"/>
  <c r="AP57" i="20"/>
  <c r="AO55" i="20"/>
  <c r="AB57" i="20" s="1"/>
  <c r="AL54" i="20"/>
  <c r="AK54" i="20"/>
  <c r="AJ54" i="20"/>
  <c r="AI54" i="20"/>
  <c r="AI64" i="20" s="1"/>
  <c r="AH54" i="20"/>
  <c r="AH64" i="20" s="1"/>
  <c r="AG54" i="20"/>
  <c r="AF54" i="20"/>
  <c r="AE54" i="20"/>
  <c r="AD54" i="20"/>
  <c r="AC54" i="20"/>
  <c r="AD53" i="20"/>
  <c r="AC53" i="20"/>
  <c r="AL49" i="20"/>
  <c r="AK49" i="20"/>
  <c r="AJ49" i="20"/>
  <c r="AI49" i="20"/>
  <c r="AH49" i="20"/>
  <c r="AG49" i="20"/>
  <c r="AF49" i="20"/>
  <c r="AE49" i="20"/>
  <c r="AM49" i="20" s="1"/>
  <c r="AD49" i="20"/>
  <c r="AL48" i="20"/>
  <c r="AK48" i="20"/>
  <c r="AJ48" i="20"/>
  <c r="AI48" i="20"/>
  <c r="AH48" i="20"/>
  <c r="AG48" i="20"/>
  <c r="AF48" i="20"/>
  <c r="AE48" i="20"/>
  <c r="AD48" i="20"/>
  <c r="AL47" i="20"/>
  <c r="AK47" i="20"/>
  <c r="AJ47" i="20"/>
  <c r="AI47" i="20"/>
  <c r="AH47" i="20"/>
  <c r="AG47" i="20"/>
  <c r="AG50" i="20" s="1"/>
  <c r="AF47" i="20"/>
  <c r="AE47" i="20"/>
  <c r="AD47" i="20"/>
  <c r="AW46" i="20"/>
  <c r="AV46" i="20"/>
  <c r="AU46" i="20"/>
  <c r="AT46" i="20"/>
  <c r="AS46" i="20"/>
  <c r="AR46" i="20"/>
  <c r="AQ46" i="20"/>
  <c r="AP46" i="20"/>
  <c r="AW45" i="20"/>
  <c r="AV45" i="20"/>
  <c r="AU45" i="20"/>
  <c r="AT45" i="20"/>
  <c r="AS45" i="20"/>
  <c r="AR45" i="20"/>
  <c r="AQ45" i="20"/>
  <c r="AP45" i="20"/>
  <c r="AW44" i="20"/>
  <c r="AV44" i="20"/>
  <c r="AU44" i="20"/>
  <c r="AT44" i="20"/>
  <c r="AS44" i="20"/>
  <c r="AR44" i="20"/>
  <c r="AQ44" i="20"/>
  <c r="AP44" i="20"/>
  <c r="AW43" i="20"/>
  <c r="AV43" i="20"/>
  <c r="AU43" i="20"/>
  <c r="AT43" i="20"/>
  <c r="AS43" i="20"/>
  <c r="AR43" i="20"/>
  <c r="AQ43" i="20"/>
  <c r="AP43" i="20"/>
  <c r="AO41" i="20"/>
  <c r="AB43" i="20" s="1"/>
  <c r="AL40" i="20"/>
  <c r="AL50" i="20" s="1"/>
  <c r="AK40" i="20"/>
  <c r="AK50" i="20" s="1"/>
  <c r="AJ40" i="20"/>
  <c r="AJ50" i="20" s="1"/>
  <c r="AI40" i="20"/>
  <c r="AI50" i="20" s="1"/>
  <c r="AH40" i="20"/>
  <c r="AH50" i="20" s="1"/>
  <c r="AG40" i="20"/>
  <c r="AF40" i="20"/>
  <c r="AE40" i="20"/>
  <c r="AD40" i="20"/>
  <c r="AD50" i="20" s="1"/>
  <c r="AC40" i="20"/>
  <c r="AD39" i="20"/>
  <c r="AC39" i="20"/>
  <c r="AL35" i="20"/>
  <c r="AK35" i="20"/>
  <c r="AJ35" i="20"/>
  <c r="AI35" i="20"/>
  <c r="AH35" i="20"/>
  <c r="AG35" i="20"/>
  <c r="AF35" i="20"/>
  <c r="AE35" i="20"/>
  <c r="AD35" i="20"/>
  <c r="AW32" i="20"/>
  <c r="AV32" i="20"/>
  <c r="AU32" i="20"/>
  <c r="AT32" i="20"/>
  <c r="AS32" i="20"/>
  <c r="AR32" i="20"/>
  <c r="AQ32" i="20"/>
  <c r="AP32" i="20"/>
  <c r="AW31" i="20"/>
  <c r="AV31" i="20"/>
  <c r="AU31" i="20"/>
  <c r="AT31" i="20"/>
  <c r="AS31" i="20"/>
  <c r="AR31" i="20"/>
  <c r="AQ31" i="20"/>
  <c r="AP31" i="20"/>
  <c r="AW30" i="20"/>
  <c r="AV30" i="20"/>
  <c r="AU30" i="20"/>
  <c r="AT30" i="20"/>
  <c r="AS30" i="20"/>
  <c r="AR30" i="20"/>
  <c r="AQ30" i="20"/>
  <c r="AP30" i="20"/>
  <c r="AW29" i="20"/>
  <c r="AV29" i="20"/>
  <c r="AU29" i="20"/>
  <c r="AT29" i="20"/>
  <c r="AS29" i="20"/>
  <c r="AR29" i="20"/>
  <c r="AQ29" i="20"/>
  <c r="AP29" i="20"/>
  <c r="AO27" i="20"/>
  <c r="AB28" i="20" s="1"/>
  <c r="AL26" i="20"/>
  <c r="AK26" i="20"/>
  <c r="AK36" i="20" s="1"/>
  <c r="AJ26" i="20"/>
  <c r="AI26" i="20"/>
  <c r="AI36" i="20" s="1"/>
  <c r="AH26" i="20"/>
  <c r="AH36" i="20" s="1"/>
  <c r="AG26" i="20"/>
  <c r="AG36" i="20" s="1"/>
  <c r="AF26" i="20"/>
  <c r="AE26" i="20"/>
  <c r="AD26" i="20"/>
  <c r="AC26" i="20"/>
  <c r="AW18" i="20"/>
  <c r="AV18" i="20"/>
  <c r="AU18" i="20"/>
  <c r="AT18" i="20"/>
  <c r="AS18" i="20"/>
  <c r="AR18" i="20"/>
  <c r="AQ18" i="20"/>
  <c r="AP18" i="20"/>
  <c r="AW17" i="20"/>
  <c r="AV17" i="20"/>
  <c r="AU17" i="20"/>
  <c r="AT17" i="20"/>
  <c r="AS17" i="20"/>
  <c r="AR17" i="20"/>
  <c r="AQ17" i="20"/>
  <c r="AP17" i="20"/>
  <c r="AB17" i="20"/>
  <c r="AW16" i="20"/>
  <c r="AV16" i="20"/>
  <c r="AU16" i="20"/>
  <c r="AT16" i="20"/>
  <c r="AS16" i="20"/>
  <c r="AR16" i="20"/>
  <c r="AQ16" i="20"/>
  <c r="AP16" i="20"/>
  <c r="AB16" i="20"/>
  <c r="AW15" i="20"/>
  <c r="AV15" i="20"/>
  <c r="AU15" i="20"/>
  <c r="AT15" i="20"/>
  <c r="AS15" i="20"/>
  <c r="AR15" i="20"/>
  <c r="AQ15" i="20"/>
  <c r="AP15" i="20"/>
  <c r="AB14" i="20"/>
  <c r="AO13" i="20"/>
  <c r="AB15" i="20" s="1"/>
  <c r="AD151" i="22"/>
  <c r="AC151" i="22"/>
  <c r="AC138" i="22"/>
  <c r="AD137" i="22"/>
  <c r="AC137" i="22"/>
  <c r="AL133" i="22"/>
  <c r="AK133" i="22"/>
  <c r="AJ133" i="22"/>
  <c r="AI133" i="22"/>
  <c r="AH133" i="22"/>
  <c r="AG133" i="22"/>
  <c r="AF133" i="22"/>
  <c r="AE133" i="22"/>
  <c r="AD133" i="22"/>
  <c r="AW130" i="22"/>
  <c r="AV130" i="22"/>
  <c r="AU130" i="22"/>
  <c r="AT130" i="22"/>
  <c r="AS130" i="22"/>
  <c r="AR130" i="22"/>
  <c r="AQ130" i="22"/>
  <c r="AP130" i="22"/>
  <c r="AW129" i="22"/>
  <c r="AV129" i="22"/>
  <c r="AU129" i="22"/>
  <c r="AT129" i="22"/>
  <c r="AS129" i="22"/>
  <c r="AR129" i="22"/>
  <c r="AQ129" i="22"/>
  <c r="AP129" i="22"/>
  <c r="AW128" i="22"/>
  <c r="AV128" i="22"/>
  <c r="AU128" i="22"/>
  <c r="AT128" i="22"/>
  <c r="AS128" i="22"/>
  <c r="AR128" i="22"/>
  <c r="AQ128" i="22"/>
  <c r="AP128" i="22"/>
  <c r="AW127" i="22"/>
  <c r="AV127" i="22"/>
  <c r="AU127" i="22"/>
  <c r="AT127" i="22"/>
  <c r="AS127" i="22"/>
  <c r="AR127" i="22"/>
  <c r="AQ127" i="22"/>
  <c r="AP127" i="22"/>
  <c r="AO125" i="22"/>
  <c r="AB127" i="22" s="1"/>
  <c r="AL124" i="22"/>
  <c r="AK124" i="22"/>
  <c r="AK134" i="22" s="1"/>
  <c r="AJ124" i="22"/>
  <c r="AI124" i="22"/>
  <c r="AI134" i="22" s="1"/>
  <c r="AH124" i="22"/>
  <c r="AH134" i="22" s="1"/>
  <c r="AG124" i="22"/>
  <c r="AG134" i="22" s="1"/>
  <c r="AF124" i="22"/>
  <c r="AF134" i="22" s="1"/>
  <c r="AE124" i="22"/>
  <c r="AD124" i="22"/>
  <c r="AC124" i="22"/>
  <c r="AW116" i="22"/>
  <c r="AV116" i="22"/>
  <c r="AU116" i="22"/>
  <c r="AT116" i="22"/>
  <c r="AS116" i="22"/>
  <c r="AR116" i="22"/>
  <c r="AQ116" i="22"/>
  <c r="AP116" i="22"/>
  <c r="AW115" i="22"/>
  <c r="AV115" i="22"/>
  <c r="AU115" i="22"/>
  <c r="AT115" i="22"/>
  <c r="AS115" i="22"/>
  <c r="AR115" i="22"/>
  <c r="AQ115" i="22"/>
  <c r="AP115" i="22"/>
  <c r="AW114" i="22"/>
  <c r="AV114" i="22"/>
  <c r="AU114" i="22"/>
  <c r="AT114" i="22"/>
  <c r="AS114" i="22"/>
  <c r="AR114" i="22"/>
  <c r="AQ114" i="22"/>
  <c r="AP114" i="22"/>
  <c r="AW113" i="22"/>
  <c r="AV113" i="22"/>
  <c r="AU113" i="22"/>
  <c r="AT113" i="22"/>
  <c r="AS113" i="22"/>
  <c r="AR113" i="22"/>
  <c r="AQ113" i="22"/>
  <c r="AP113" i="22"/>
  <c r="AO111" i="22"/>
  <c r="AB114" i="22" s="1"/>
  <c r="AW102" i="22"/>
  <c r="AV102" i="22"/>
  <c r="AU102" i="22"/>
  <c r="AT102" i="22"/>
  <c r="AS102" i="22"/>
  <c r="AR102" i="22"/>
  <c r="AQ102" i="22"/>
  <c r="AP102" i="22"/>
  <c r="AW101" i="22"/>
  <c r="AV101" i="22"/>
  <c r="AU101" i="22"/>
  <c r="AT101" i="22"/>
  <c r="AS101" i="22"/>
  <c r="AR101" i="22"/>
  <c r="AQ101" i="22"/>
  <c r="AP101" i="22"/>
  <c r="AW100" i="22"/>
  <c r="AV100" i="22"/>
  <c r="AU100" i="22"/>
  <c r="AT100" i="22"/>
  <c r="AS100" i="22"/>
  <c r="AR100" i="22"/>
  <c r="AQ100" i="22"/>
  <c r="AP100" i="22"/>
  <c r="AW99" i="22"/>
  <c r="AV99" i="22"/>
  <c r="AU99" i="22"/>
  <c r="AT99" i="22"/>
  <c r="AS99" i="22"/>
  <c r="AR99" i="22"/>
  <c r="AQ99" i="22"/>
  <c r="AP99" i="22"/>
  <c r="AO97" i="22"/>
  <c r="AB102" i="22" s="1"/>
  <c r="AL96" i="22"/>
  <c r="AK96" i="22"/>
  <c r="AJ96" i="22"/>
  <c r="AI96" i="22"/>
  <c r="AH96" i="22"/>
  <c r="AG96" i="22"/>
  <c r="AF96" i="22"/>
  <c r="AE96" i="22"/>
  <c r="AD96" i="22"/>
  <c r="AC96" i="22"/>
  <c r="AD95" i="22"/>
  <c r="AC95" i="22"/>
  <c r="AL91" i="22"/>
  <c r="AK91" i="22"/>
  <c r="AJ91" i="22"/>
  <c r="AI91" i="22"/>
  <c r="AH91" i="22"/>
  <c r="AG91" i="22"/>
  <c r="AF91" i="22"/>
  <c r="AE91" i="22"/>
  <c r="AD91" i="22"/>
  <c r="AL90" i="22"/>
  <c r="AK90" i="22"/>
  <c r="AJ90" i="22"/>
  <c r="AI90" i="22"/>
  <c r="AH90" i="22"/>
  <c r="AG90" i="22"/>
  <c r="AF90" i="22"/>
  <c r="AE90" i="22"/>
  <c r="AD90" i="22"/>
  <c r="AL89" i="22"/>
  <c r="AK89" i="22"/>
  <c r="AJ89" i="22"/>
  <c r="AI89" i="22"/>
  <c r="AH89" i="22"/>
  <c r="AG89" i="22"/>
  <c r="AF89" i="22"/>
  <c r="AE89" i="22"/>
  <c r="AD89" i="22"/>
  <c r="AW88" i="22"/>
  <c r="AV88" i="22"/>
  <c r="AU88" i="22"/>
  <c r="AT88" i="22"/>
  <c r="AS88" i="22"/>
  <c r="AR88" i="22"/>
  <c r="AQ88" i="22"/>
  <c r="AP88" i="22"/>
  <c r="AW87" i="22"/>
  <c r="AV87" i="22"/>
  <c r="AU87" i="22"/>
  <c r="AT87" i="22"/>
  <c r="AS87" i="22"/>
  <c r="AR87" i="22"/>
  <c r="AQ87" i="22"/>
  <c r="AP87" i="22"/>
  <c r="AW86" i="22"/>
  <c r="AV86" i="22"/>
  <c r="AU86" i="22"/>
  <c r="AT86" i="22"/>
  <c r="AS86" i="22"/>
  <c r="AR86" i="22"/>
  <c r="AQ86" i="22"/>
  <c r="AP86" i="22"/>
  <c r="AW85" i="22"/>
  <c r="AV85" i="22"/>
  <c r="AU85" i="22"/>
  <c r="AT85" i="22"/>
  <c r="AS85" i="22"/>
  <c r="AR85" i="22"/>
  <c r="AQ85" i="22"/>
  <c r="AP85" i="22"/>
  <c r="AO83" i="22"/>
  <c r="AB84" i="22" s="1"/>
  <c r="AL82" i="22"/>
  <c r="AL92" i="22" s="1"/>
  <c r="AK82" i="22"/>
  <c r="AJ82" i="22"/>
  <c r="AI82" i="22"/>
  <c r="AH82" i="22"/>
  <c r="AG82" i="22"/>
  <c r="AF82" i="22"/>
  <c r="AE82" i="22"/>
  <c r="AE92" i="22" s="1"/>
  <c r="AD82" i="22"/>
  <c r="AD92" i="22" s="1"/>
  <c r="AC82" i="22"/>
  <c r="AD81" i="22"/>
  <c r="AC81" i="22"/>
  <c r="AL77" i="22"/>
  <c r="AK77" i="22"/>
  <c r="AJ77" i="22"/>
  <c r="AI77" i="22"/>
  <c r="AH77" i="22"/>
  <c r="AG77" i="22"/>
  <c r="AF77" i="22"/>
  <c r="AE77" i="22"/>
  <c r="AD77" i="22"/>
  <c r="AL76" i="22"/>
  <c r="AK76" i="22"/>
  <c r="AJ76" i="22"/>
  <c r="AI76" i="22"/>
  <c r="AH76" i="22"/>
  <c r="AG76" i="22"/>
  <c r="AF76" i="22"/>
  <c r="AE76" i="22"/>
  <c r="AD76" i="22"/>
  <c r="AL75" i="22"/>
  <c r="AK75" i="22"/>
  <c r="AJ75" i="22"/>
  <c r="AI75" i="22"/>
  <c r="AH75" i="22"/>
  <c r="AG75" i="22"/>
  <c r="AF75" i="22"/>
  <c r="AE75" i="22"/>
  <c r="AD75" i="22"/>
  <c r="AW74" i="22"/>
  <c r="AV74" i="22"/>
  <c r="AU74" i="22"/>
  <c r="AT74" i="22"/>
  <c r="AS74" i="22"/>
  <c r="AR74" i="22"/>
  <c r="AQ74" i="22"/>
  <c r="AP74" i="22"/>
  <c r="AW73" i="22"/>
  <c r="AV73" i="22"/>
  <c r="AU73" i="22"/>
  <c r="AT73" i="22"/>
  <c r="AS73" i="22"/>
  <c r="AR73" i="22"/>
  <c r="AQ73" i="22"/>
  <c r="AP73" i="22"/>
  <c r="AW72" i="22"/>
  <c r="AV72" i="22"/>
  <c r="AU72" i="22"/>
  <c r="AT72" i="22"/>
  <c r="AS72" i="22"/>
  <c r="AR72" i="22"/>
  <c r="AQ72" i="22"/>
  <c r="AP72" i="22"/>
  <c r="AW71" i="22"/>
  <c r="AV71" i="22"/>
  <c r="AU71" i="22"/>
  <c r="AT71" i="22"/>
  <c r="AS71" i="22"/>
  <c r="AR71" i="22"/>
  <c r="AQ71" i="22"/>
  <c r="AP71" i="22"/>
  <c r="AO69" i="22"/>
  <c r="AB71" i="22" s="1"/>
  <c r="AL68" i="22"/>
  <c r="AK68" i="22"/>
  <c r="AJ68" i="22"/>
  <c r="AI68" i="22"/>
  <c r="AH68" i="22"/>
  <c r="AG68" i="22"/>
  <c r="AF68" i="22"/>
  <c r="AE68" i="22"/>
  <c r="AD68" i="22"/>
  <c r="AC68" i="22"/>
  <c r="AD67" i="22"/>
  <c r="AC67" i="22"/>
  <c r="AL63" i="22"/>
  <c r="AK63" i="22"/>
  <c r="AJ63" i="22"/>
  <c r="AI63" i="22"/>
  <c r="AH63" i="22"/>
  <c r="AG63" i="22"/>
  <c r="AF63" i="22"/>
  <c r="AE63" i="22"/>
  <c r="AD63" i="22"/>
  <c r="AL62" i="22"/>
  <c r="AK62" i="22"/>
  <c r="AJ62" i="22"/>
  <c r="AI62" i="22"/>
  <c r="AH62" i="22"/>
  <c r="AG62" i="22"/>
  <c r="AF62" i="22"/>
  <c r="AE62" i="22"/>
  <c r="AD62" i="22"/>
  <c r="AL61" i="22"/>
  <c r="AK61" i="22"/>
  <c r="AJ61" i="22"/>
  <c r="AI61" i="22"/>
  <c r="AH61" i="22"/>
  <c r="AG61" i="22"/>
  <c r="AF61" i="22"/>
  <c r="AE61" i="22"/>
  <c r="AD61" i="22"/>
  <c r="AW60" i="22"/>
  <c r="AV60" i="22"/>
  <c r="AU60" i="22"/>
  <c r="AT60" i="22"/>
  <c r="AS60" i="22"/>
  <c r="AR60" i="22"/>
  <c r="AQ60" i="22"/>
  <c r="AP60" i="22"/>
  <c r="AW59" i="22"/>
  <c r="AV59" i="22"/>
  <c r="AU59" i="22"/>
  <c r="AT59" i="22"/>
  <c r="AS59" i="22"/>
  <c r="AR59" i="22"/>
  <c r="AQ59" i="22"/>
  <c r="AP59" i="22"/>
  <c r="AW58" i="22"/>
  <c r="AV58" i="22"/>
  <c r="AU58" i="22"/>
  <c r="AT58" i="22"/>
  <c r="AS58" i="22"/>
  <c r="AR58" i="22"/>
  <c r="AQ58" i="22"/>
  <c r="AP58" i="22"/>
  <c r="AW57" i="22"/>
  <c r="AV57" i="22"/>
  <c r="AU57" i="22"/>
  <c r="AT57" i="22"/>
  <c r="AS57" i="22"/>
  <c r="AR57" i="22"/>
  <c r="AQ57" i="22"/>
  <c r="AP57" i="22"/>
  <c r="AO55" i="22"/>
  <c r="AB58" i="22" s="1"/>
  <c r="AL54" i="22"/>
  <c r="AK54" i="22"/>
  <c r="AJ54" i="22"/>
  <c r="AI54" i="22"/>
  <c r="AH54" i="22"/>
  <c r="AG54" i="22"/>
  <c r="AF54" i="22"/>
  <c r="AE54" i="22"/>
  <c r="AE64" i="22" s="1"/>
  <c r="AD54" i="22"/>
  <c r="AC54" i="22"/>
  <c r="AD53" i="22"/>
  <c r="AC53" i="22"/>
  <c r="AL49" i="22"/>
  <c r="AK49" i="22"/>
  <c r="AJ49" i="22"/>
  <c r="AI49" i="22"/>
  <c r="AH49" i="22"/>
  <c r="AG49" i="22"/>
  <c r="AF49" i="22"/>
  <c r="AE49" i="22"/>
  <c r="AD49" i="22"/>
  <c r="AL48" i="22"/>
  <c r="AK48" i="22"/>
  <c r="AJ48" i="22"/>
  <c r="AI48" i="22"/>
  <c r="AH48" i="22"/>
  <c r="AG48" i="22"/>
  <c r="AF48" i="22"/>
  <c r="AE48" i="22"/>
  <c r="AD48" i="22"/>
  <c r="AL47" i="22"/>
  <c r="AK47" i="22"/>
  <c r="AJ47" i="22"/>
  <c r="AI47" i="22"/>
  <c r="AH47" i="22"/>
  <c r="AG47" i="22"/>
  <c r="AF47" i="22"/>
  <c r="AE47" i="22"/>
  <c r="AD47" i="22"/>
  <c r="AW46" i="22"/>
  <c r="AV46" i="22"/>
  <c r="AU46" i="22"/>
  <c r="AT46" i="22"/>
  <c r="AS46" i="22"/>
  <c r="AR46" i="22"/>
  <c r="AQ46" i="22"/>
  <c r="AP46" i="22"/>
  <c r="AW45" i="22"/>
  <c r="AV45" i="22"/>
  <c r="AU45" i="22"/>
  <c r="AT45" i="22"/>
  <c r="AS45" i="22"/>
  <c r="AR45" i="22"/>
  <c r="AQ45" i="22"/>
  <c r="AP45" i="22"/>
  <c r="AW44" i="22"/>
  <c r="AV44" i="22"/>
  <c r="AU44" i="22"/>
  <c r="AT44" i="22"/>
  <c r="AS44" i="22"/>
  <c r="AR44" i="22"/>
  <c r="AQ44" i="22"/>
  <c r="AP44" i="22"/>
  <c r="AW43" i="22"/>
  <c r="AV43" i="22"/>
  <c r="AU43" i="22"/>
  <c r="AT43" i="22"/>
  <c r="AS43" i="22"/>
  <c r="AR43" i="22"/>
  <c r="AQ43" i="22"/>
  <c r="AP43" i="22"/>
  <c r="AO41" i="22"/>
  <c r="AB46" i="22" s="1"/>
  <c r="AL40" i="22"/>
  <c r="AK40" i="22"/>
  <c r="AJ40" i="22"/>
  <c r="AI40" i="22"/>
  <c r="AH40" i="22"/>
  <c r="AG40" i="22"/>
  <c r="AF40" i="22"/>
  <c r="AE40" i="22"/>
  <c r="AD40" i="22"/>
  <c r="AC40" i="22"/>
  <c r="AD39" i="22"/>
  <c r="AC39" i="22"/>
  <c r="AL35" i="22"/>
  <c r="AK35" i="22"/>
  <c r="AJ35" i="22"/>
  <c r="AI35" i="22"/>
  <c r="AH35" i="22"/>
  <c r="AG35" i="22"/>
  <c r="AF35" i="22"/>
  <c r="AE35" i="22"/>
  <c r="AD35" i="22"/>
  <c r="AW32" i="22"/>
  <c r="AV32" i="22"/>
  <c r="AU32" i="22"/>
  <c r="AT32" i="22"/>
  <c r="AS32" i="22"/>
  <c r="AR32" i="22"/>
  <c r="AQ32" i="22"/>
  <c r="AP32" i="22"/>
  <c r="AW31" i="22"/>
  <c r="AV31" i="22"/>
  <c r="AU31" i="22"/>
  <c r="AT31" i="22"/>
  <c r="AS31" i="22"/>
  <c r="AR31" i="22"/>
  <c r="AQ31" i="22"/>
  <c r="AP31" i="22"/>
  <c r="AW30" i="22"/>
  <c r="AV30" i="22"/>
  <c r="AU30" i="22"/>
  <c r="AT30" i="22"/>
  <c r="AS30" i="22"/>
  <c r="AR30" i="22"/>
  <c r="AQ30" i="22"/>
  <c r="AP30" i="22"/>
  <c r="AW29" i="22"/>
  <c r="AV29" i="22"/>
  <c r="AU29" i="22"/>
  <c r="AT29" i="22"/>
  <c r="AS29" i="22"/>
  <c r="AR29" i="22"/>
  <c r="AQ29" i="22"/>
  <c r="AP29" i="22"/>
  <c r="AO27" i="22"/>
  <c r="AB28" i="22" s="1"/>
  <c r="AL26" i="22"/>
  <c r="AK26" i="22"/>
  <c r="AJ26" i="22"/>
  <c r="AI26" i="22"/>
  <c r="AI36" i="22" s="1"/>
  <c r="AH26" i="22"/>
  <c r="AG26" i="22"/>
  <c r="AG36" i="22" s="1"/>
  <c r="AF26" i="22"/>
  <c r="AF36" i="22" s="1"/>
  <c r="AE26" i="22"/>
  <c r="AE36" i="22" s="1"/>
  <c r="AD26" i="22"/>
  <c r="AD36" i="22" s="1"/>
  <c r="AC26" i="22"/>
  <c r="AW18" i="22"/>
  <c r="AV18" i="22"/>
  <c r="AU18" i="22"/>
  <c r="AT18" i="22"/>
  <c r="AS18" i="22"/>
  <c r="AR18" i="22"/>
  <c r="AQ18" i="22"/>
  <c r="AP18" i="22"/>
  <c r="AB18" i="22"/>
  <c r="AW17" i="22"/>
  <c r="AV17" i="22"/>
  <c r="AU17" i="22"/>
  <c r="AT17" i="22"/>
  <c r="AS17" i="22"/>
  <c r="AR17" i="22"/>
  <c r="AQ17" i="22"/>
  <c r="AP17" i="22"/>
  <c r="AW16" i="22"/>
  <c r="AV16" i="22"/>
  <c r="AU16" i="22"/>
  <c r="AT16" i="22"/>
  <c r="AS16" i="22"/>
  <c r="AR16" i="22"/>
  <c r="AQ16" i="22"/>
  <c r="AP16" i="22"/>
  <c r="AW15" i="22"/>
  <c r="AV15" i="22"/>
  <c r="AU15" i="22"/>
  <c r="AT15" i="22"/>
  <c r="AS15" i="22"/>
  <c r="AR15" i="22"/>
  <c r="AQ15" i="22"/>
  <c r="AP15" i="22"/>
  <c r="AO13" i="22"/>
  <c r="AB17" i="22" s="1"/>
  <c r="AW102" i="18"/>
  <c r="AV102" i="18"/>
  <c r="AU102" i="18"/>
  <c r="AT102" i="18"/>
  <c r="AS102" i="18"/>
  <c r="AR102" i="18"/>
  <c r="AQ102" i="18"/>
  <c r="AP102" i="18"/>
  <c r="AW101" i="18"/>
  <c r="AV101" i="18"/>
  <c r="AU101" i="18"/>
  <c r="AT101" i="18"/>
  <c r="AS101" i="18"/>
  <c r="AR101" i="18"/>
  <c r="AQ101" i="18"/>
  <c r="AP101" i="18"/>
  <c r="AW100" i="18"/>
  <c r="AV100" i="18"/>
  <c r="AU100" i="18"/>
  <c r="AT100" i="18"/>
  <c r="AS100" i="18"/>
  <c r="AR100" i="18"/>
  <c r="AQ100" i="18"/>
  <c r="AP100" i="18"/>
  <c r="AW99" i="18"/>
  <c r="AV99" i="18"/>
  <c r="AU99" i="18"/>
  <c r="AT99" i="18"/>
  <c r="AS99" i="18"/>
  <c r="AR99" i="18"/>
  <c r="AQ99" i="18"/>
  <c r="AP99" i="18"/>
  <c r="AO97" i="18"/>
  <c r="AB102" i="18" s="1"/>
  <c r="AW88" i="18"/>
  <c r="AV88" i="18"/>
  <c r="AU88" i="18"/>
  <c r="AT88" i="18"/>
  <c r="AS88" i="18"/>
  <c r="AR88" i="18"/>
  <c r="AQ88" i="18"/>
  <c r="AP88" i="18"/>
  <c r="AW87" i="18"/>
  <c r="AV87" i="18"/>
  <c r="AU87" i="18"/>
  <c r="AT87" i="18"/>
  <c r="AS87" i="18"/>
  <c r="AR87" i="18"/>
  <c r="AQ87" i="18"/>
  <c r="AP87" i="18"/>
  <c r="AW86" i="18"/>
  <c r="AV86" i="18"/>
  <c r="AU86" i="18"/>
  <c r="AT86" i="18"/>
  <c r="AS86" i="18"/>
  <c r="AR86" i="18"/>
  <c r="AQ86" i="18"/>
  <c r="AP86" i="18"/>
  <c r="AW85" i="18"/>
  <c r="AV85" i="18"/>
  <c r="AU85" i="18"/>
  <c r="AT85" i="18"/>
  <c r="AS85" i="18"/>
  <c r="AR85" i="18"/>
  <c r="AQ85" i="18"/>
  <c r="AP85" i="18"/>
  <c r="AO83" i="18"/>
  <c r="AB87" i="18" s="1"/>
  <c r="AW74" i="18"/>
  <c r="AV74" i="18"/>
  <c r="AU74" i="18"/>
  <c r="AT74" i="18"/>
  <c r="AS74" i="18"/>
  <c r="AR74" i="18"/>
  <c r="AQ74" i="18"/>
  <c r="AP74" i="18"/>
  <c r="AW73" i="18"/>
  <c r="AV73" i="18"/>
  <c r="AU73" i="18"/>
  <c r="AT73" i="18"/>
  <c r="AS73" i="18"/>
  <c r="AR73" i="18"/>
  <c r="AQ73" i="18"/>
  <c r="AP73" i="18"/>
  <c r="AW72" i="18"/>
  <c r="AV72" i="18"/>
  <c r="AU72" i="18"/>
  <c r="AT72" i="18"/>
  <c r="AS72" i="18"/>
  <c r="AR72" i="18"/>
  <c r="AQ72" i="18"/>
  <c r="AP72" i="18"/>
  <c r="AW71" i="18"/>
  <c r="AV71" i="18"/>
  <c r="AU71" i="18"/>
  <c r="AT71" i="18"/>
  <c r="AS71" i="18"/>
  <c r="AR71" i="18"/>
  <c r="AQ71" i="18"/>
  <c r="AP71" i="18"/>
  <c r="AO69" i="18"/>
  <c r="AB72" i="18" s="1"/>
  <c r="AW60" i="18"/>
  <c r="AV60" i="18"/>
  <c r="AU60" i="18"/>
  <c r="AT60" i="18"/>
  <c r="AS60" i="18"/>
  <c r="AR60" i="18"/>
  <c r="AQ60" i="18"/>
  <c r="AP60" i="18"/>
  <c r="AW59" i="18"/>
  <c r="AV59" i="18"/>
  <c r="AU59" i="18"/>
  <c r="AT59" i="18"/>
  <c r="AS59" i="18"/>
  <c r="AR59" i="18"/>
  <c r="AQ59" i="18"/>
  <c r="AP59" i="18"/>
  <c r="AW58" i="18"/>
  <c r="AV58" i="18"/>
  <c r="AU58" i="18"/>
  <c r="AT58" i="18"/>
  <c r="AS58" i="18"/>
  <c r="AR58" i="18"/>
  <c r="AQ58" i="18"/>
  <c r="AP58" i="18"/>
  <c r="AW57" i="18"/>
  <c r="AV57" i="18"/>
  <c r="AU57" i="18"/>
  <c r="AT57" i="18"/>
  <c r="AS57" i="18"/>
  <c r="AR57" i="18"/>
  <c r="AQ57" i="18"/>
  <c r="AP57" i="18"/>
  <c r="AO55" i="18"/>
  <c r="AB59" i="18" s="1"/>
  <c r="AW46" i="18"/>
  <c r="AV46" i="18"/>
  <c r="AU46" i="18"/>
  <c r="AT46" i="18"/>
  <c r="AS46" i="18"/>
  <c r="AR46" i="18"/>
  <c r="AQ46" i="18"/>
  <c r="AP46" i="18"/>
  <c r="AW45" i="18"/>
  <c r="AV45" i="18"/>
  <c r="AU45" i="18"/>
  <c r="AT45" i="18"/>
  <c r="AS45" i="18"/>
  <c r="AR45" i="18"/>
  <c r="AQ45" i="18"/>
  <c r="AP45" i="18"/>
  <c r="AW44" i="18"/>
  <c r="AV44" i="18"/>
  <c r="AU44" i="18"/>
  <c r="AT44" i="18"/>
  <c r="AS44" i="18"/>
  <c r="AR44" i="18"/>
  <c r="AQ44" i="18"/>
  <c r="AP44" i="18"/>
  <c r="AW43" i="18"/>
  <c r="AV43" i="18"/>
  <c r="AU43" i="18"/>
  <c r="AT43" i="18"/>
  <c r="AS43" i="18"/>
  <c r="AR43" i="18"/>
  <c r="AQ43" i="18"/>
  <c r="AP43" i="18"/>
  <c r="AO41" i="18"/>
  <c r="AB46" i="18" s="1"/>
  <c r="AW32" i="18"/>
  <c r="AV32" i="18"/>
  <c r="AU32" i="18"/>
  <c r="AT32" i="18"/>
  <c r="AS32" i="18"/>
  <c r="AR32" i="18"/>
  <c r="AQ32" i="18"/>
  <c r="AP32" i="18"/>
  <c r="AW31" i="18"/>
  <c r="AV31" i="18"/>
  <c r="AU31" i="18"/>
  <c r="AT31" i="18"/>
  <c r="AS31" i="18"/>
  <c r="AR31" i="18"/>
  <c r="AQ31" i="18"/>
  <c r="AP31" i="18"/>
  <c r="AW30" i="18"/>
  <c r="AV30" i="18"/>
  <c r="AU30" i="18"/>
  <c r="AT30" i="18"/>
  <c r="AS30" i="18"/>
  <c r="AR30" i="18"/>
  <c r="AQ30" i="18"/>
  <c r="AP30" i="18"/>
  <c r="AW29" i="18"/>
  <c r="AV29" i="18"/>
  <c r="AU29" i="18"/>
  <c r="AT29" i="18"/>
  <c r="AS29" i="18"/>
  <c r="AR29" i="18"/>
  <c r="AQ29" i="18"/>
  <c r="AP29" i="18"/>
  <c r="AO27" i="18"/>
  <c r="AB31" i="18" s="1"/>
  <c r="AW18" i="18"/>
  <c r="AV18" i="18"/>
  <c r="AU18" i="18"/>
  <c r="AT18" i="18"/>
  <c r="AS18" i="18"/>
  <c r="AR18" i="18"/>
  <c r="AQ18" i="18"/>
  <c r="AP18" i="18"/>
  <c r="AW17" i="18"/>
  <c r="AV17" i="18"/>
  <c r="AU17" i="18"/>
  <c r="AT17" i="18"/>
  <c r="AS17" i="18"/>
  <c r="AR17" i="18"/>
  <c r="AQ17" i="18"/>
  <c r="AP17" i="18"/>
  <c r="AW16" i="18"/>
  <c r="AV16" i="18"/>
  <c r="AU16" i="18"/>
  <c r="AT16" i="18"/>
  <c r="AS16" i="18"/>
  <c r="AR16" i="18"/>
  <c r="AQ16" i="18"/>
  <c r="AP16" i="18"/>
  <c r="AW15" i="18"/>
  <c r="AV15" i="18"/>
  <c r="AU15" i="18"/>
  <c r="AT15" i="18"/>
  <c r="AS15" i="18"/>
  <c r="AR15" i="18"/>
  <c r="AQ15" i="18"/>
  <c r="AP15" i="18"/>
  <c r="AO13" i="18"/>
  <c r="AB18" i="18" s="1"/>
  <c r="AW102" i="11"/>
  <c r="AV102" i="11"/>
  <c r="AU102" i="11"/>
  <c r="AT102" i="11"/>
  <c r="AS102" i="11"/>
  <c r="AR102" i="11"/>
  <c r="AQ102" i="11"/>
  <c r="AP102" i="11"/>
  <c r="AW101" i="11"/>
  <c r="AV101" i="11"/>
  <c r="AU101" i="11"/>
  <c r="AT101" i="11"/>
  <c r="AS101" i="11"/>
  <c r="AR101" i="11"/>
  <c r="AQ101" i="11"/>
  <c r="AP101" i="11"/>
  <c r="AW100" i="11"/>
  <c r="AV100" i="11"/>
  <c r="AU100" i="11"/>
  <c r="AT100" i="11"/>
  <c r="AS100" i="11"/>
  <c r="AR100" i="11"/>
  <c r="AQ100" i="11"/>
  <c r="AP100" i="11"/>
  <c r="AW99" i="11"/>
  <c r="AV99" i="11"/>
  <c r="AU99" i="11"/>
  <c r="AT99" i="11"/>
  <c r="AS99" i="11"/>
  <c r="AR99" i="11"/>
  <c r="AQ99" i="11"/>
  <c r="AP99" i="11"/>
  <c r="AO97" i="11"/>
  <c r="AB101" i="11" s="1"/>
  <c r="AW88" i="11"/>
  <c r="AV88" i="11"/>
  <c r="AU88" i="11"/>
  <c r="AT88" i="11"/>
  <c r="AS88" i="11"/>
  <c r="AR88" i="11"/>
  <c r="AQ88" i="11"/>
  <c r="AP88" i="11"/>
  <c r="AW87" i="11"/>
  <c r="AV87" i="11"/>
  <c r="AU87" i="11"/>
  <c r="AT87" i="11"/>
  <c r="AS87" i="11"/>
  <c r="AR87" i="11"/>
  <c r="AQ87" i="11"/>
  <c r="AP87" i="11"/>
  <c r="AW86" i="11"/>
  <c r="AV86" i="11"/>
  <c r="AU86" i="11"/>
  <c r="AT86" i="11"/>
  <c r="AS86" i="11"/>
  <c r="AR86" i="11"/>
  <c r="AQ86" i="11"/>
  <c r="AP86" i="11"/>
  <c r="AW85" i="11"/>
  <c r="AV85" i="11"/>
  <c r="AU85" i="11"/>
  <c r="AT85" i="11"/>
  <c r="AS85" i="11"/>
  <c r="AR85" i="11"/>
  <c r="AQ85" i="11"/>
  <c r="AP85" i="11"/>
  <c r="AO83" i="11"/>
  <c r="AB88" i="11" s="1"/>
  <c r="AW74" i="11"/>
  <c r="AV74" i="11"/>
  <c r="AU74" i="11"/>
  <c r="AT74" i="11"/>
  <c r="AS74" i="11"/>
  <c r="AR74" i="11"/>
  <c r="AQ74" i="11"/>
  <c r="AP74" i="11"/>
  <c r="AW73" i="11"/>
  <c r="AV73" i="11"/>
  <c r="AU73" i="11"/>
  <c r="AT73" i="11"/>
  <c r="AS73" i="11"/>
  <c r="AR73" i="11"/>
  <c r="AQ73" i="11"/>
  <c r="AP73" i="11"/>
  <c r="AW72" i="11"/>
  <c r="AV72" i="11"/>
  <c r="AU72" i="11"/>
  <c r="AT72" i="11"/>
  <c r="AS72" i="11"/>
  <c r="AR72" i="11"/>
  <c r="AQ72" i="11"/>
  <c r="AP72" i="11"/>
  <c r="AW71" i="11"/>
  <c r="AV71" i="11"/>
  <c r="AU71" i="11"/>
  <c r="AT71" i="11"/>
  <c r="AS71" i="11"/>
  <c r="AR71" i="11"/>
  <c r="AQ71" i="11"/>
  <c r="AP71" i="11"/>
  <c r="AO69" i="11"/>
  <c r="AB74" i="11" s="1"/>
  <c r="AW60" i="11"/>
  <c r="AV60" i="11"/>
  <c r="AU60" i="11"/>
  <c r="AT60" i="11"/>
  <c r="AS60" i="11"/>
  <c r="AR60" i="11"/>
  <c r="AQ60" i="11"/>
  <c r="AP60" i="11"/>
  <c r="AW59" i="11"/>
  <c r="AV59" i="11"/>
  <c r="AU59" i="11"/>
  <c r="AT59" i="11"/>
  <c r="AS59" i="11"/>
  <c r="AR59" i="11"/>
  <c r="AQ59" i="11"/>
  <c r="AP59" i="11"/>
  <c r="AW58" i="11"/>
  <c r="AV58" i="11"/>
  <c r="AU58" i="11"/>
  <c r="AT58" i="11"/>
  <c r="AS58" i="11"/>
  <c r="AR58" i="11"/>
  <c r="AQ58" i="11"/>
  <c r="AP58" i="11"/>
  <c r="AW57" i="11"/>
  <c r="AV57" i="11"/>
  <c r="AU57" i="11"/>
  <c r="AT57" i="11"/>
  <c r="AS57" i="11"/>
  <c r="AR57" i="11"/>
  <c r="AQ57" i="11"/>
  <c r="AP57" i="11"/>
  <c r="AO55" i="11"/>
  <c r="AB59" i="11" s="1"/>
  <c r="AW46" i="11"/>
  <c r="AV46" i="11"/>
  <c r="AU46" i="11"/>
  <c r="AT46" i="11"/>
  <c r="AS46" i="11"/>
  <c r="AR46" i="11"/>
  <c r="AQ46" i="11"/>
  <c r="AP46" i="11"/>
  <c r="AW45" i="11"/>
  <c r="AV45" i="11"/>
  <c r="AU45" i="11"/>
  <c r="AT45" i="11"/>
  <c r="AS45" i="11"/>
  <c r="AR45" i="11"/>
  <c r="AQ45" i="11"/>
  <c r="AP45" i="11"/>
  <c r="AW44" i="11"/>
  <c r="AV44" i="11"/>
  <c r="AU44" i="11"/>
  <c r="AT44" i="11"/>
  <c r="AS44" i="11"/>
  <c r="AR44" i="11"/>
  <c r="AQ44" i="11"/>
  <c r="AP44" i="11"/>
  <c r="AW43" i="11"/>
  <c r="AV43" i="11"/>
  <c r="AU43" i="11"/>
  <c r="AT43" i="11"/>
  <c r="AS43" i="11"/>
  <c r="AR43" i="11"/>
  <c r="AQ43" i="11"/>
  <c r="AP43" i="11"/>
  <c r="AO41" i="11"/>
  <c r="AB46" i="11" s="1"/>
  <c r="AW32" i="11"/>
  <c r="AV32" i="11"/>
  <c r="AU32" i="11"/>
  <c r="AT32" i="11"/>
  <c r="AS32" i="11"/>
  <c r="AR32" i="11"/>
  <c r="AQ32" i="11"/>
  <c r="AP32" i="11"/>
  <c r="AW31" i="11"/>
  <c r="AV31" i="11"/>
  <c r="AU31" i="11"/>
  <c r="AT31" i="11"/>
  <c r="AS31" i="11"/>
  <c r="AR31" i="11"/>
  <c r="AQ31" i="11"/>
  <c r="AP31" i="11"/>
  <c r="AW30" i="11"/>
  <c r="AV30" i="11"/>
  <c r="AU30" i="11"/>
  <c r="AT30" i="11"/>
  <c r="AS30" i="11"/>
  <c r="AR30" i="11"/>
  <c r="AQ30" i="11"/>
  <c r="AP30" i="11"/>
  <c r="AW29" i="11"/>
  <c r="AV29" i="11"/>
  <c r="AU29" i="11"/>
  <c r="AT29" i="11"/>
  <c r="AS29" i="11"/>
  <c r="AR29" i="11"/>
  <c r="AQ29" i="11"/>
  <c r="AP29" i="11"/>
  <c r="AO27" i="11"/>
  <c r="AB30" i="11" s="1"/>
  <c r="AW18" i="11"/>
  <c r="AV18" i="11"/>
  <c r="AU18" i="11"/>
  <c r="AT18" i="11"/>
  <c r="AS18" i="11"/>
  <c r="AR18" i="11"/>
  <c r="AQ18" i="11"/>
  <c r="AP18" i="11"/>
  <c r="AW17" i="11"/>
  <c r="AV17" i="11"/>
  <c r="AU17" i="11"/>
  <c r="AT17" i="11"/>
  <c r="AS17" i="11"/>
  <c r="AR17" i="11"/>
  <c r="AQ17" i="11"/>
  <c r="AP17" i="11"/>
  <c r="AB17" i="11"/>
  <c r="AW16" i="11"/>
  <c r="AV16" i="11"/>
  <c r="AU16" i="11"/>
  <c r="AT16" i="11"/>
  <c r="AS16" i="11"/>
  <c r="AR16" i="11"/>
  <c r="AQ16" i="11"/>
  <c r="AP16" i="11"/>
  <c r="AW15" i="11"/>
  <c r="AV15" i="11"/>
  <c r="AU15" i="11"/>
  <c r="AT15" i="11"/>
  <c r="AS15" i="11"/>
  <c r="AR15" i="11"/>
  <c r="AQ15" i="11"/>
  <c r="AP15" i="11"/>
  <c r="AO13" i="11"/>
  <c r="AB18" i="11" s="1"/>
  <c r="AB71" i="19" l="1"/>
  <c r="AB127" i="19"/>
  <c r="AB168" i="19"/>
  <c r="AM62" i="19"/>
  <c r="AN62" i="19" s="1"/>
  <c r="AM146" i="19"/>
  <c r="AN146" i="19" s="1"/>
  <c r="AM160" i="19"/>
  <c r="AN160" i="19" s="1"/>
  <c r="AB186" i="19"/>
  <c r="AJ50" i="19"/>
  <c r="AG190" i="19"/>
  <c r="AJ64" i="19"/>
  <c r="AG92" i="19"/>
  <c r="AB102" i="19"/>
  <c r="AJ148" i="19"/>
  <c r="AJ162" i="19"/>
  <c r="AH190" i="19"/>
  <c r="AD50" i="19"/>
  <c r="AL50" i="19"/>
  <c r="AK64" i="19"/>
  <c r="AJ78" i="19"/>
  <c r="AG78" i="19"/>
  <c r="AM77" i="19"/>
  <c r="AK148" i="19"/>
  <c r="AK162" i="19"/>
  <c r="AJ176" i="19"/>
  <c r="AM26" i="19"/>
  <c r="AE50" i="19"/>
  <c r="AK78" i="19"/>
  <c r="AK134" i="19"/>
  <c r="AK176" i="19"/>
  <c r="AG176" i="19"/>
  <c r="AB46" i="19"/>
  <c r="AK50" i="19"/>
  <c r="AM105" i="20"/>
  <c r="AD106" i="20"/>
  <c r="AL106" i="20"/>
  <c r="AF50" i="20"/>
  <c r="AB42" i="20"/>
  <c r="AE64" i="20"/>
  <c r="AE78" i="20"/>
  <c r="AF64" i="20"/>
  <c r="AF78" i="20"/>
  <c r="AF92" i="20"/>
  <c r="AF106" i="20"/>
  <c r="AB98" i="20"/>
  <c r="AG64" i="20"/>
  <c r="AG92" i="20"/>
  <c r="AM89" i="20"/>
  <c r="AN89" i="20" s="1"/>
  <c r="AB30" i="22"/>
  <c r="AF64" i="22"/>
  <c r="AB60" i="22"/>
  <c r="AE134" i="22"/>
  <c r="AH36" i="22"/>
  <c r="AH64" i="22"/>
  <c r="AM75" i="22"/>
  <c r="AN75" i="22" s="1"/>
  <c r="AB113" i="22"/>
  <c r="AM49" i="22"/>
  <c r="AN49" i="22" s="1"/>
  <c r="AI64" i="22"/>
  <c r="AB115" i="22"/>
  <c r="AJ134" i="22"/>
  <c r="AJ36" i="22"/>
  <c r="AJ50" i="22"/>
  <c r="AI78" i="22"/>
  <c r="AG78" i="22"/>
  <c r="AK50" i="22"/>
  <c r="AJ78" i="22"/>
  <c r="AL36" i="22"/>
  <c r="AD64" i="22"/>
  <c r="AL64" i="22"/>
  <c r="AB112" i="22"/>
  <c r="AJ36" i="21"/>
  <c r="AK106" i="21"/>
  <c r="AH134" i="21"/>
  <c r="AH148" i="21"/>
  <c r="AK36" i="21"/>
  <c r="AM54" i="21"/>
  <c r="AN54" i="21" s="1"/>
  <c r="AI176" i="21"/>
  <c r="AH204" i="21"/>
  <c r="AI50" i="21"/>
  <c r="AI92" i="21"/>
  <c r="AM104" i="21"/>
  <c r="AE190" i="21"/>
  <c r="AJ78" i="21"/>
  <c r="AG106" i="21"/>
  <c r="AM208" i="21"/>
  <c r="AN208" i="21" s="1"/>
  <c r="AM76" i="21"/>
  <c r="AN76" i="21" s="1"/>
  <c r="AK78" i="21"/>
  <c r="AM133" i="21"/>
  <c r="AG148" i="21"/>
  <c r="AG190" i="21"/>
  <c r="AH92" i="21"/>
  <c r="AF36" i="21"/>
  <c r="AE50" i="21"/>
  <c r="AI64" i="21"/>
  <c r="AM61" i="21"/>
  <c r="AN61" i="21" s="1"/>
  <c r="AF78" i="21"/>
  <c r="AK92" i="21"/>
  <c r="AM90" i="21"/>
  <c r="AN90" i="21" s="1"/>
  <c r="AF134" i="21"/>
  <c r="AK148" i="21"/>
  <c r="AM147" i="21"/>
  <c r="AN147" i="21" s="1"/>
  <c r="AE148" i="21"/>
  <c r="AH162" i="21"/>
  <c r="AM166" i="21"/>
  <c r="AD204" i="21"/>
  <c r="AL204" i="21"/>
  <c r="AG36" i="21"/>
  <c r="AF50" i="21"/>
  <c r="AJ64" i="21"/>
  <c r="AM62" i="21"/>
  <c r="AN62" i="21" s="1"/>
  <c r="AG78" i="21"/>
  <c r="AD92" i="21"/>
  <c r="AL92" i="21"/>
  <c r="AM91" i="21"/>
  <c r="AN91" i="21" s="1"/>
  <c r="AH106" i="21"/>
  <c r="AB101" i="21"/>
  <c r="AD148" i="21"/>
  <c r="AL148" i="21"/>
  <c r="AI162" i="21"/>
  <c r="AM159" i="21"/>
  <c r="AF176" i="21"/>
  <c r="AJ190" i="21"/>
  <c r="AM187" i="21"/>
  <c r="AN187" i="21" s="1"/>
  <c r="AM194" i="21"/>
  <c r="AN194" i="21" s="1"/>
  <c r="AN173" i="21"/>
  <c r="AJ50" i="21"/>
  <c r="AD106" i="21"/>
  <c r="AN35" i="21"/>
  <c r="AK64" i="21"/>
  <c r="AM63" i="21"/>
  <c r="AN63" i="21" s="1"/>
  <c r="AE64" i="21"/>
  <c r="AH78" i="21"/>
  <c r="AM82" i="21"/>
  <c r="AN82" i="21" s="1"/>
  <c r="AI106" i="21"/>
  <c r="AM110" i="21"/>
  <c r="AN110" i="21" s="1"/>
  <c r="AB129" i="21"/>
  <c r="AM138" i="21"/>
  <c r="AJ162" i="21"/>
  <c r="AM160" i="21"/>
  <c r="AN160" i="21" s="1"/>
  <c r="AG176" i="21"/>
  <c r="AK190" i="21"/>
  <c r="AM188" i="21"/>
  <c r="AN188" i="21" s="1"/>
  <c r="AF204" i="21"/>
  <c r="AM35" i="21"/>
  <c r="AH50" i="21"/>
  <c r="AB45" i="21"/>
  <c r="AD64" i="21"/>
  <c r="AL64" i="21"/>
  <c r="AI78" i="21"/>
  <c r="AM75" i="21"/>
  <c r="AN75" i="21" s="1"/>
  <c r="AF92" i="21"/>
  <c r="AJ106" i="21"/>
  <c r="AM103" i="21"/>
  <c r="AN103" i="21" s="1"/>
  <c r="AN104" i="21"/>
  <c r="AN133" i="21"/>
  <c r="AF148" i="21"/>
  <c r="AM161" i="21"/>
  <c r="AN161" i="21" s="1"/>
  <c r="AH176" i="21"/>
  <c r="AB171" i="21"/>
  <c r="AD190" i="21"/>
  <c r="AL190" i="21"/>
  <c r="AM189" i="21"/>
  <c r="AN189" i="21" s="1"/>
  <c r="AG204" i="21"/>
  <c r="AM47" i="21"/>
  <c r="AN47" i="21" s="1"/>
  <c r="AL106" i="21"/>
  <c r="AM105" i="21"/>
  <c r="AN105" i="21" s="1"/>
  <c r="AM173" i="21"/>
  <c r="AK50" i="21"/>
  <c r="AM48" i="21"/>
  <c r="AG64" i="21"/>
  <c r="AL78" i="21"/>
  <c r="AE106" i="21"/>
  <c r="AI148" i="21"/>
  <c r="AM145" i="21"/>
  <c r="AN145" i="21" s="1"/>
  <c r="AF162" i="21"/>
  <c r="AK176" i="21"/>
  <c r="AM174" i="21"/>
  <c r="AN174" i="21" s="1"/>
  <c r="AJ204" i="21"/>
  <c r="AM202" i="21"/>
  <c r="AN202" i="21" s="1"/>
  <c r="AN48" i="21"/>
  <c r="AM77" i="21"/>
  <c r="AN77" i="21" s="1"/>
  <c r="AM152" i="21"/>
  <c r="AJ176" i="21"/>
  <c r="AF190" i="21"/>
  <c r="AM201" i="21"/>
  <c r="AN201" i="21" s="1"/>
  <c r="AM26" i="21"/>
  <c r="AN26" i="21" s="1"/>
  <c r="AN36" i="21" s="1"/>
  <c r="AD50" i="21"/>
  <c r="AL50" i="21"/>
  <c r="AM49" i="21"/>
  <c r="AH64" i="21"/>
  <c r="AM68" i="21"/>
  <c r="AJ92" i="21"/>
  <c r="AM89" i="21"/>
  <c r="AN89" i="21" s="1"/>
  <c r="AF106" i="21"/>
  <c r="AE134" i="21"/>
  <c r="AJ148" i="21"/>
  <c r="AM146" i="21"/>
  <c r="AN146" i="21" s="1"/>
  <c r="AG162" i="21"/>
  <c r="AD176" i="21"/>
  <c r="AL176" i="21"/>
  <c r="AM175" i="21"/>
  <c r="AN175" i="21" s="1"/>
  <c r="AH190" i="21"/>
  <c r="AB185" i="21"/>
  <c r="AK204" i="21"/>
  <c r="AM203" i="21"/>
  <c r="AN203" i="21" s="1"/>
  <c r="AE204" i="21"/>
  <c r="AB29" i="19"/>
  <c r="AH36" i="19"/>
  <c r="AI50" i="19"/>
  <c r="AD64" i="19"/>
  <c r="AL64" i="19"/>
  <c r="AH78" i="19"/>
  <c r="AI92" i="19"/>
  <c r="AB86" i="19"/>
  <c r="AI134" i="19"/>
  <c r="AD148" i="19"/>
  <c r="AL148" i="19"/>
  <c r="AB155" i="19"/>
  <c r="AH176" i="19"/>
  <c r="AB169" i="19"/>
  <c r="AI190" i="19"/>
  <c r="AJ190" i="19"/>
  <c r="AM47" i="19"/>
  <c r="AN47" i="19" s="1"/>
  <c r="AE64" i="19"/>
  <c r="AI64" i="19"/>
  <c r="AB73" i="19"/>
  <c r="AJ92" i="19"/>
  <c r="AJ134" i="19"/>
  <c r="AM138" i="19"/>
  <c r="AN138" i="19" s="1"/>
  <c r="AH148" i="19"/>
  <c r="AI176" i="19"/>
  <c r="AK190" i="19"/>
  <c r="AM187" i="19"/>
  <c r="AN187" i="19" s="1"/>
  <c r="AF36" i="19"/>
  <c r="AH50" i="19"/>
  <c r="AF162" i="19"/>
  <c r="AB31" i="19"/>
  <c r="AM48" i="19"/>
  <c r="AN48" i="19" s="1"/>
  <c r="AF64" i="19"/>
  <c r="AB74" i="19"/>
  <c r="AM89" i="19"/>
  <c r="AN89" i="19" s="1"/>
  <c r="AM133" i="19"/>
  <c r="AN133" i="19" s="1"/>
  <c r="AF148" i="19"/>
  <c r="AB156" i="19"/>
  <c r="AM188" i="19"/>
  <c r="AN188" i="19" s="1"/>
  <c r="AM194" i="19"/>
  <c r="AN194" i="19" s="1"/>
  <c r="AH92" i="19"/>
  <c r="AB32" i="19"/>
  <c r="AM49" i="19"/>
  <c r="AN49" i="19" s="1"/>
  <c r="AG64" i="19"/>
  <c r="AM90" i="19"/>
  <c r="AN90" i="19" s="1"/>
  <c r="AM96" i="19"/>
  <c r="AN96" i="19" s="1"/>
  <c r="AG148" i="19"/>
  <c r="AB157" i="19"/>
  <c r="AM173" i="19"/>
  <c r="AN173" i="19" s="1"/>
  <c r="AD176" i="19"/>
  <c r="AL176" i="19"/>
  <c r="AM180" i="19"/>
  <c r="AN180" i="19" s="1"/>
  <c r="AM189" i="19"/>
  <c r="AN189" i="19" s="1"/>
  <c r="AM161" i="19"/>
  <c r="AM40" i="19"/>
  <c r="AN40" i="19" s="1"/>
  <c r="AN61" i="19"/>
  <c r="AM75" i="19"/>
  <c r="AN75" i="19" s="1"/>
  <c r="AM82" i="19"/>
  <c r="AN82" i="19" s="1"/>
  <c r="AM91" i="19"/>
  <c r="AN91" i="19" s="1"/>
  <c r="AD92" i="19"/>
  <c r="AM124" i="19"/>
  <c r="AD162" i="19"/>
  <c r="AL162" i="19"/>
  <c r="AM174" i="19"/>
  <c r="AN174" i="19" s="1"/>
  <c r="AB182" i="19"/>
  <c r="AE190" i="19"/>
  <c r="AM63" i="19"/>
  <c r="AN63" i="19" s="1"/>
  <c r="AM147" i="19"/>
  <c r="AN147" i="19" s="1"/>
  <c r="AM35" i="19"/>
  <c r="AN35" i="19" s="1"/>
  <c r="AM61" i="19"/>
  <c r="AE78" i="19"/>
  <c r="AM76" i="19"/>
  <c r="AN76" i="19" s="1"/>
  <c r="AN77" i="19"/>
  <c r="AB84" i="19"/>
  <c r="AB126" i="19"/>
  <c r="AM145" i="19"/>
  <c r="AE162" i="19"/>
  <c r="AM152" i="19"/>
  <c r="AM159" i="19"/>
  <c r="AN159" i="19" s="1"/>
  <c r="AM175" i="19"/>
  <c r="AN175" i="19" s="1"/>
  <c r="AM35" i="20"/>
  <c r="AN35" i="20" s="1"/>
  <c r="AM61" i="20"/>
  <c r="AN61" i="20" s="1"/>
  <c r="AK92" i="20"/>
  <c r="AF36" i="20"/>
  <c r="AJ64" i="20"/>
  <c r="AM62" i="20"/>
  <c r="AM68" i="20"/>
  <c r="AN68" i="20" s="1"/>
  <c r="AD92" i="20"/>
  <c r="AL92" i="20"/>
  <c r="AM91" i="20"/>
  <c r="AN91" i="20" s="1"/>
  <c r="AB44" i="20"/>
  <c r="AK64" i="20"/>
  <c r="AM63" i="20"/>
  <c r="AN63" i="20" s="1"/>
  <c r="AH78" i="20"/>
  <c r="AM82" i="20"/>
  <c r="AN82" i="20" s="1"/>
  <c r="AM90" i="20"/>
  <c r="AB100" i="20"/>
  <c r="AL36" i="20"/>
  <c r="AB45" i="20"/>
  <c r="AD64" i="20"/>
  <c r="AL64" i="20"/>
  <c r="AI78" i="20"/>
  <c r="AM75" i="20"/>
  <c r="AN75" i="20" s="1"/>
  <c r="AB101" i="20"/>
  <c r="AM26" i="20"/>
  <c r="AM36" i="20" s="1"/>
  <c r="AM54" i="20"/>
  <c r="AM76" i="20"/>
  <c r="AN76" i="20" s="1"/>
  <c r="AN90" i="20"/>
  <c r="AJ36" i="20"/>
  <c r="AM47" i="20"/>
  <c r="AN47" i="20" s="1"/>
  <c r="AM77" i="20"/>
  <c r="AN77" i="20" s="1"/>
  <c r="AB87" i="20"/>
  <c r="AM103" i="20"/>
  <c r="AN103" i="20" s="1"/>
  <c r="AE50" i="20"/>
  <c r="AM48" i="20"/>
  <c r="AN48" i="20" s="1"/>
  <c r="AN49" i="20"/>
  <c r="AE106" i="20"/>
  <c r="AM104" i="20"/>
  <c r="AN104" i="20" s="1"/>
  <c r="AN105" i="20"/>
  <c r="AB59" i="22"/>
  <c r="AJ64" i="22"/>
  <c r="AK78" i="22"/>
  <c r="AM76" i="22"/>
  <c r="AN76" i="22" s="1"/>
  <c r="AG92" i="22"/>
  <c r="AB85" i="22"/>
  <c r="AD134" i="22"/>
  <c r="AL134" i="22"/>
  <c r="AK36" i="22"/>
  <c r="AD78" i="22"/>
  <c r="AF50" i="22"/>
  <c r="AK64" i="22"/>
  <c r="AN61" i="22"/>
  <c r="AN64" i="22" s="1"/>
  <c r="AE78" i="22"/>
  <c r="AH78" i="22"/>
  <c r="AI92" i="22"/>
  <c r="AM96" i="22"/>
  <c r="AB116" i="22"/>
  <c r="AM40" i="22"/>
  <c r="AN40" i="22" s="1"/>
  <c r="AM77" i="22"/>
  <c r="AN77" i="22" s="1"/>
  <c r="AM26" i="22"/>
  <c r="AG50" i="22"/>
  <c r="AM61" i="22"/>
  <c r="AF78" i="22"/>
  <c r="AJ92" i="22"/>
  <c r="AM89" i="22"/>
  <c r="AN89" i="22" s="1"/>
  <c r="AH92" i="22"/>
  <c r="AN96" i="22"/>
  <c r="AM133" i="22"/>
  <c r="AN133" i="22" s="1"/>
  <c r="AH50" i="22"/>
  <c r="AD50" i="22"/>
  <c r="AL50" i="22"/>
  <c r="AM54" i="22"/>
  <c r="AN54" i="22" s="1"/>
  <c r="AM62" i="22"/>
  <c r="AM64" i="22" s="1"/>
  <c r="AK92" i="22"/>
  <c r="AF92" i="22"/>
  <c r="AM90" i="22"/>
  <c r="AN90" i="22" s="1"/>
  <c r="AB29" i="22"/>
  <c r="AI50" i="22"/>
  <c r="AM47" i="22"/>
  <c r="AM63" i="22"/>
  <c r="AN63" i="22" s="1"/>
  <c r="AB72" i="22"/>
  <c r="AM91" i="22"/>
  <c r="AN91" i="22" s="1"/>
  <c r="AM124" i="22"/>
  <c r="AM35" i="22"/>
  <c r="AN35" i="22" s="1"/>
  <c r="AL78" i="22"/>
  <c r="AM48" i="22"/>
  <c r="AN48" i="22" s="1"/>
  <c r="AG64" i="22"/>
  <c r="AM82" i="22"/>
  <c r="AB85" i="18"/>
  <c r="AB88" i="18"/>
  <c r="AB71" i="18"/>
  <c r="AB73" i="18"/>
  <c r="AB57" i="18"/>
  <c r="AB74" i="18"/>
  <c r="AB32" i="18"/>
  <c r="AB60" i="18"/>
  <c r="AB32" i="11"/>
  <c r="AB31" i="11"/>
  <c r="AB60" i="11"/>
  <c r="AN159" i="21"/>
  <c r="AN138" i="21"/>
  <c r="AN49" i="21"/>
  <c r="AN68" i="21"/>
  <c r="AM124" i="21"/>
  <c r="AM134" i="21" s="1"/>
  <c r="AB16" i="21"/>
  <c r="AB28" i="21"/>
  <c r="AB44" i="21"/>
  <c r="AB57" i="21"/>
  <c r="AB70" i="21"/>
  <c r="AD78" i="21"/>
  <c r="AB88" i="21"/>
  <c r="AB100" i="21"/>
  <c r="AB113" i="21"/>
  <c r="AN124" i="21"/>
  <c r="AN134" i="21" s="1"/>
  <c r="AB130" i="21"/>
  <c r="AB141" i="21"/>
  <c r="AB154" i="21"/>
  <c r="AD162" i="21"/>
  <c r="AB172" i="21"/>
  <c r="AB184" i="21"/>
  <c r="AB197" i="21"/>
  <c r="AB210" i="21"/>
  <c r="AB17" i="21"/>
  <c r="AM40" i="21"/>
  <c r="AE78" i="21"/>
  <c r="AM96" i="21"/>
  <c r="AN96" i="21" s="1"/>
  <c r="AE162" i="21"/>
  <c r="AM180" i="21"/>
  <c r="AB18" i="21"/>
  <c r="AB29" i="21"/>
  <c r="AB46" i="21"/>
  <c r="AB58" i="21"/>
  <c r="AB71" i="21"/>
  <c r="AB84" i="21"/>
  <c r="AB102" i="21"/>
  <c r="AB114" i="21"/>
  <c r="AB126" i="21"/>
  <c r="AB142" i="21"/>
  <c r="AB155" i="21"/>
  <c r="AB168" i="21"/>
  <c r="AB186" i="21"/>
  <c r="AB198" i="21"/>
  <c r="AB211" i="21"/>
  <c r="AE36" i="21"/>
  <c r="AB59" i="21"/>
  <c r="AE92" i="21"/>
  <c r="AB115" i="21"/>
  <c r="AB143" i="21"/>
  <c r="AE176" i="21"/>
  <c r="AB199" i="21"/>
  <c r="AB14" i="21"/>
  <c r="AB30" i="21"/>
  <c r="AB42" i="21"/>
  <c r="AB60" i="21"/>
  <c r="AB72" i="21"/>
  <c r="AB85" i="21"/>
  <c r="AB98" i="21"/>
  <c r="AB116" i="21"/>
  <c r="AB127" i="21"/>
  <c r="AB144" i="21"/>
  <c r="AB156" i="21"/>
  <c r="AB169" i="21"/>
  <c r="AB182" i="21"/>
  <c r="AB200" i="21"/>
  <c r="AB212" i="21"/>
  <c r="AB31" i="21"/>
  <c r="AB73" i="21"/>
  <c r="AB157" i="21"/>
  <c r="AB213" i="21"/>
  <c r="AB211" i="19"/>
  <c r="AB212" i="19"/>
  <c r="AB213" i="19"/>
  <c r="AB210" i="19"/>
  <c r="AN161" i="19"/>
  <c r="AN124" i="19"/>
  <c r="AN134" i="19" s="1"/>
  <c r="AM134" i="19"/>
  <c r="AN145" i="19"/>
  <c r="AB112" i="19"/>
  <c r="AB128" i="19"/>
  <c r="AB140" i="19"/>
  <c r="AN152" i="19"/>
  <c r="AB158" i="19"/>
  <c r="AB170" i="19"/>
  <c r="AB183" i="19"/>
  <c r="AB196" i="19"/>
  <c r="AB129" i="19"/>
  <c r="AE148" i="19"/>
  <c r="AM166" i="19"/>
  <c r="AB171" i="19"/>
  <c r="AB141" i="19"/>
  <c r="AB184" i="19"/>
  <c r="AB197" i="19"/>
  <c r="AB113" i="19"/>
  <c r="AB114" i="19"/>
  <c r="AB142" i="19"/>
  <c r="AB198" i="19"/>
  <c r="AB115" i="19"/>
  <c r="AB143" i="19"/>
  <c r="AB199" i="19"/>
  <c r="AN26" i="19"/>
  <c r="AN36" i="19" s="1"/>
  <c r="AM36" i="19"/>
  <c r="AE36" i="19"/>
  <c r="AM54" i="19"/>
  <c r="AM64" i="19" s="1"/>
  <c r="AB59" i="19"/>
  <c r="AE92" i="19"/>
  <c r="AB14" i="19"/>
  <c r="AB30" i="19"/>
  <c r="AB42" i="19"/>
  <c r="AB60" i="19"/>
  <c r="AB72" i="19"/>
  <c r="AB85" i="19"/>
  <c r="AB98" i="19"/>
  <c r="AM68" i="19"/>
  <c r="AB15" i="19"/>
  <c r="AB43" i="19"/>
  <c r="AB56" i="19"/>
  <c r="AB87" i="19"/>
  <c r="AB99" i="19"/>
  <c r="AB16" i="19"/>
  <c r="AB44" i="19"/>
  <c r="AB57" i="19"/>
  <c r="AB100" i="19"/>
  <c r="AN62" i="20"/>
  <c r="AN54" i="20"/>
  <c r="AM96" i="20"/>
  <c r="AM106" i="20" s="1"/>
  <c r="AB18" i="20"/>
  <c r="AB29" i="20"/>
  <c r="AD36" i="20"/>
  <c r="AB46" i="20"/>
  <c r="AB58" i="20"/>
  <c r="AB71" i="20"/>
  <c r="AB84" i="20"/>
  <c r="AN96" i="20"/>
  <c r="AN106" i="20" s="1"/>
  <c r="AB102" i="20"/>
  <c r="AB114" i="20"/>
  <c r="AM40" i="20"/>
  <c r="AE36" i="20"/>
  <c r="AB59" i="20"/>
  <c r="AG78" i="20"/>
  <c r="AE92" i="20"/>
  <c r="AB115" i="20"/>
  <c r="AB30" i="20"/>
  <c r="AB60" i="20"/>
  <c r="AB72" i="20"/>
  <c r="AB85" i="20"/>
  <c r="AB116" i="20"/>
  <c r="AB31" i="20"/>
  <c r="AB73" i="20"/>
  <c r="AB32" i="20"/>
  <c r="AB56" i="20"/>
  <c r="AB74" i="20"/>
  <c r="AB86" i="20"/>
  <c r="AB112" i="20"/>
  <c r="AN124" i="22"/>
  <c r="AB128" i="22"/>
  <c r="AB129" i="22"/>
  <c r="AB130" i="22"/>
  <c r="AB126" i="22"/>
  <c r="AN62" i="22"/>
  <c r="AB42" i="22"/>
  <c r="AB31" i="22"/>
  <c r="AN47" i="22"/>
  <c r="AE50" i="22"/>
  <c r="AM68" i="22"/>
  <c r="AB73" i="22"/>
  <c r="AB15" i="22"/>
  <c r="AB32" i="22"/>
  <c r="AB43" i="22"/>
  <c r="AB56" i="22"/>
  <c r="AB74" i="22"/>
  <c r="AB86" i="22"/>
  <c r="AB99" i="22"/>
  <c r="AB87" i="22"/>
  <c r="AB14" i="22"/>
  <c r="AB98" i="22"/>
  <c r="AB16" i="22"/>
  <c r="AB44" i="22"/>
  <c r="AB57" i="22"/>
  <c r="AB70" i="22"/>
  <c r="AB88" i="22"/>
  <c r="AB100" i="22"/>
  <c r="AB45" i="22"/>
  <c r="AB101" i="22"/>
  <c r="AB98" i="18"/>
  <c r="AB99" i="18"/>
  <c r="AB101" i="18"/>
  <c r="AB100" i="18"/>
  <c r="AB84" i="18"/>
  <c r="AB86" i="18"/>
  <c r="AB70" i="18"/>
  <c r="AB56" i="18"/>
  <c r="AB58" i="18"/>
  <c r="AB42" i="18"/>
  <c r="AB43" i="18"/>
  <c r="AB44" i="18"/>
  <c r="AB45" i="18"/>
  <c r="AB28" i="18"/>
  <c r="AB29" i="18"/>
  <c r="AB30" i="18"/>
  <c r="AB15" i="18"/>
  <c r="AB16" i="18"/>
  <c r="AB17" i="18"/>
  <c r="AB14" i="18"/>
  <c r="AB98" i="11"/>
  <c r="AB99" i="11"/>
  <c r="AB102" i="11"/>
  <c r="AB100" i="11"/>
  <c r="AB84" i="11"/>
  <c r="AB85" i="11"/>
  <c r="AB86" i="11"/>
  <c r="AB87" i="11"/>
  <c r="AB70" i="11"/>
  <c r="AB72" i="11"/>
  <c r="AB73" i="11"/>
  <c r="AB71" i="11"/>
  <c r="AB56" i="11"/>
  <c r="AB57" i="11"/>
  <c r="AB58" i="11"/>
  <c r="AB42" i="11"/>
  <c r="AB43" i="11"/>
  <c r="AB44" i="11"/>
  <c r="AB45" i="11"/>
  <c r="AB28" i="11"/>
  <c r="AB29" i="11"/>
  <c r="AB14" i="11"/>
  <c r="AB15" i="11"/>
  <c r="AB16" i="11"/>
  <c r="AN148" i="19" l="1"/>
  <c r="AN78" i="20"/>
  <c r="AM92" i="20"/>
  <c r="AM64" i="20"/>
  <c r="AM36" i="22"/>
  <c r="AM92" i="22"/>
  <c r="AN82" i="22"/>
  <c r="AM64" i="21"/>
  <c r="AM162" i="21"/>
  <c r="AM176" i="21"/>
  <c r="AN148" i="21"/>
  <c r="AM92" i="21"/>
  <c r="AN152" i="21"/>
  <c r="AN162" i="21" s="1"/>
  <c r="AM204" i="21"/>
  <c r="AN204" i="21"/>
  <c r="AM106" i="21"/>
  <c r="AN166" i="21"/>
  <c r="AN176" i="21" s="1"/>
  <c r="AM50" i="21"/>
  <c r="AM36" i="21"/>
  <c r="AN92" i="21"/>
  <c r="AN64" i="21"/>
  <c r="AN106" i="21"/>
  <c r="AN78" i="21"/>
  <c r="AM148" i="21"/>
  <c r="AM78" i="21"/>
  <c r="AN190" i="19"/>
  <c r="AM92" i="19"/>
  <c r="AM190" i="19"/>
  <c r="AM148" i="19"/>
  <c r="AM50" i="19"/>
  <c r="AN50" i="19"/>
  <c r="AM162" i="19"/>
  <c r="AN92" i="19"/>
  <c r="AM78" i="20"/>
  <c r="AN26" i="20"/>
  <c r="AN36" i="20" s="1"/>
  <c r="AN64" i="20"/>
  <c r="AM50" i="20"/>
  <c r="AN92" i="20"/>
  <c r="AM78" i="22"/>
  <c r="AN26" i="22"/>
  <c r="AN36" i="22" s="1"/>
  <c r="AN50" i="22"/>
  <c r="AM50" i="22"/>
  <c r="AM134" i="22"/>
  <c r="AN134" i="22"/>
  <c r="AN92" i="22"/>
  <c r="AM190" i="21"/>
  <c r="AN180" i="21"/>
  <c r="AN190" i="21" s="1"/>
  <c r="AN40" i="21"/>
  <c r="AN50" i="21" s="1"/>
  <c r="AM176" i="19"/>
  <c r="AN166" i="19"/>
  <c r="AN176" i="19" s="1"/>
  <c r="AN162" i="19"/>
  <c r="AN54" i="19"/>
  <c r="AN64" i="19" s="1"/>
  <c r="AM78" i="19"/>
  <c r="AN68" i="19"/>
  <c r="AN78" i="19" s="1"/>
  <c r="AN40" i="20"/>
  <c r="AN50" i="20" s="1"/>
  <c r="AN68" i="22"/>
  <c r="AN78" i="22" s="1"/>
  <c r="B224" i="21" l="1"/>
  <c r="M231" i="21"/>
  <c r="L231" i="21"/>
  <c r="K231" i="21"/>
  <c r="J231" i="21"/>
  <c r="I231" i="21"/>
  <c r="H231" i="21"/>
  <c r="G231" i="21"/>
  <c r="F231" i="21"/>
  <c r="E231" i="21"/>
  <c r="D231" i="21"/>
  <c r="C231" i="21"/>
  <c r="B231" i="21"/>
  <c r="M230" i="21"/>
  <c r="L230" i="21"/>
  <c r="K230" i="21"/>
  <c r="J230" i="21"/>
  <c r="I230" i="21"/>
  <c r="H230" i="21"/>
  <c r="G230" i="21"/>
  <c r="F230" i="21"/>
  <c r="E230" i="21"/>
  <c r="D230" i="21"/>
  <c r="C230" i="21"/>
  <c r="B230" i="21"/>
  <c r="M229" i="21"/>
  <c r="L229" i="21"/>
  <c r="K229" i="21"/>
  <c r="J229" i="21"/>
  <c r="I229" i="21"/>
  <c r="H229" i="21"/>
  <c r="G229" i="21"/>
  <c r="F229" i="21"/>
  <c r="E229" i="21"/>
  <c r="D229" i="21"/>
  <c r="C229" i="21"/>
  <c r="B229" i="21"/>
  <c r="M228" i="21"/>
  <c r="L228" i="21"/>
  <c r="K228" i="21"/>
  <c r="J228" i="21"/>
  <c r="I228" i="21"/>
  <c r="H228" i="21"/>
  <c r="G228" i="21"/>
  <c r="F228" i="21"/>
  <c r="E228" i="21"/>
  <c r="D228" i="21"/>
  <c r="C228" i="21"/>
  <c r="B228" i="21"/>
  <c r="M227" i="21"/>
  <c r="L227" i="21"/>
  <c r="K227" i="21"/>
  <c r="J227" i="21"/>
  <c r="I227" i="21"/>
  <c r="H227" i="21"/>
  <c r="G227" i="21"/>
  <c r="F227" i="21"/>
  <c r="E227" i="21"/>
  <c r="D227" i="21"/>
  <c r="C227" i="21"/>
  <c r="B227" i="21"/>
  <c r="M226" i="21"/>
  <c r="L226" i="21"/>
  <c r="K226" i="21"/>
  <c r="J226" i="21"/>
  <c r="I226" i="21"/>
  <c r="H226" i="21"/>
  <c r="G226" i="21"/>
  <c r="F226" i="21"/>
  <c r="E226" i="21"/>
  <c r="D226" i="21"/>
  <c r="C226" i="21"/>
  <c r="B226" i="21"/>
  <c r="M225" i="21"/>
  <c r="L225" i="21"/>
  <c r="K225" i="21"/>
  <c r="J225" i="21"/>
  <c r="I225" i="21"/>
  <c r="H225" i="21"/>
  <c r="G225" i="21"/>
  <c r="F225" i="21"/>
  <c r="E225" i="21"/>
  <c r="D225" i="21"/>
  <c r="C225" i="21"/>
  <c r="B225" i="21"/>
  <c r="M224" i="21"/>
  <c r="L224" i="21"/>
  <c r="K224" i="21"/>
  <c r="J224" i="21"/>
  <c r="I224" i="21"/>
  <c r="H224" i="21"/>
  <c r="G224" i="21"/>
  <c r="F224" i="21"/>
  <c r="E224" i="21"/>
  <c r="D224" i="21"/>
  <c r="C224" i="21"/>
  <c r="M223" i="21"/>
  <c r="L223" i="21"/>
  <c r="K223" i="21"/>
  <c r="J223" i="21"/>
  <c r="I223" i="21"/>
  <c r="H223" i="21"/>
  <c r="G223" i="21"/>
  <c r="F223" i="21"/>
  <c r="E223" i="21"/>
  <c r="D223" i="21"/>
  <c r="C223" i="21"/>
  <c r="B223" i="21"/>
  <c r="M222" i="21"/>
  <c r="L222" i="21"/>
  <c r="K222" i="21"/>
  <c r="J222" i="21"/>
  <c r="I222" i="21"/>
  <c r="H222" i="21"/>
  <c r="G222" i="21"/>
  <c r="F222" i="21"/>
  <c r="E222" i="21"/>
  <c r="D222" i="21"/>
  <c r="C222" i="21"/>
  <c r="B222" i="21"/>
  <c r="Y218" i="21"/>
  <c r="X218" i="21"/>
  <c r="W218" i="21"/>
  <c r="V218" i="21"/>
  <c r="U218" i="21"/>
  <c r="T218" i="21"/>
  <c r="S218" i="21"/>
  <c r="R218" i="21"/>
  <c r="Q218" i="21"/>
  <c r="P218" i="21"/>
  <c r="O218" i="21"/>
  <c r="N218" i="21"/>
  <c r="M218" i="21"/>
  <c r="AX211" i="21" s="1"/>
  <c r="L218" i="21"/>
  <c r="K218" i="21"/>
  <c r="J218" i="21"/>
  <c r="I218" i="21"/>
  <c r="H218" i="21"/>
  <c r="G218" i="21"/>
  <c r="F218" i="21"/>
  <c r="E218" i="21"/>
  <c r="D218" i="21"/>
  <c r="C218" i="21"/>
  <c r="B218" i="21"/>
  <c r="AL217" i="21"/>
  <c r="AK217" i="21"/>
  <c r="AJ217" i="21"/>
  <c r="AI217" i="21"/>
  <c r="AH217" i="21"/>
  <c r="AG217" i="21"/>
  <c r="AF217" i="21"/>
  <c r="AF218" i="21" s="1"/>
  <c r="AE217" i="21"/>
  <c r="AD217" i="21"/>
  <c r="Z217" i="21"/>
  <c r="AL216" i="21"/>
  <c r="AK216" i="21"/>
  <c r="AJ216" i="21"/>
  <c r="AI216" i="21"/>
  <c r="AH216" i="21"/>
  <c r="AG216" i="21"/>
  <c r="AF216" i="21"/>
  <c r="AE216" i="21"/>
  <c r="AD216" i="21"/>
  <c r="Z216" i="21"/>
  <c r="AL215" i="21"/>
  <c r="AK215" i="21"/>
  <c r="AK218" i="21" s="1"/>
  <c r="AJ215" i="21"/>
  <c r="AI215" i="21"/>
  <c r="AH215" i="21"/>
  <c r="AG215" i="21"/>
  <c r="AF215" i="21"/>
  <c r="AE215" i="21"/>
  <c r="AD215" i="21"/>
  <c r="Z215" i="21"/>
  <c r="Z214" i="21"/>
  <c r="Z213" i="21"/>
  <c r="Z212" i="21"/>
  <c r="Z211" i="21"/>
  <c r="Z210" i="21"/>
  <c r="AP210" i="21" s="1"/>
  <c r="Z209" i="21"/>
  <c r="AA209" i="21" s="1"/>
  <c r="AL218" i="21"/>
  <c r="Z208" i="21"/>
  <c r="AA208" i="21" s="1"/>
  <c r="A207" i="21"/>
  <c r="Y204" i="21"/>
  <c r="X204" i="21"/>
  <c r="W204" i="21"/>
  <c r="V204" i="21"/>
  <c r="U204" i="21"/>
  <c r="T204" i="21"/>
  <c r="S204" i="21"/>
  <c r="R204" i="21"/>
  <c r="Q204" i="21"/>
  <c r="P204" i="21"/>
  <c r="O204" i="21"/>
  <c r="N204" i="21"/>
  <c r="M204" i="21"/>
  <c r="AX197" i="21" s="1"/>
  <c r="L204" i="21"/>
  <c r="K204" i="21"/>
  <c r="J204" i="21"/>
  <c r="I204" i="21"/>
  <c r="H204" i="21"/>
  <c r="G204" i="21"/>
  <c r="F204" i="21"/>
  <c r="E204" i="21"/>
  <c r="D204" i="21"/>
  <c r="C204" i="21"/>
  <c r="B204" i="21"/>
  <c r="Z203" i="21"/>
  <c r="Z202" i="21"/>
  <c r="Z201" i="21"/>
  <c r="Z200" i="21"/>
  <c r="Z199" i="21"/>
  <c r="Z198" i="21"/>
  <c r="Z197" i="21"/>
  <c r="Z196" i="21"/>
  <c r="Z195" i="21"/>
  <c r="AA195" i="21" s="1"/>
  <c r="Z194" i="21"/>
  <c r="AA194" i="21" s="1"/>
  <c r="A193" i="21"/>
  <c r="Y190" i="21"/>
  <c r="X190" i="21"/>
  <c r="W190" i="21"/>
  <c r="V190" i="21"/>
  <c r="U190" i="21"/>
  <c r="T190" i="21"/>
  <c r="S190" i="21"/>
  <c r="R190" i="21"/>
  <c r="Q190" i="21"/>
  <c r="P190" i="21"/>
  <c r="O190" i="21"/>
  <c r="N190" i="21"/>
  <c r="M190" i="21"/>
  <c r="AX183" i="21" s="1"/>
  <c r="L190" i="21"/>
  <c r="K190" i="21"/>
  <c r="J190" i="21"/>
  <c r="I190" i="21"/>
  <c r="H190" i="21"/>
  <c r="G190" i="21"/>
  <c r="F190" i="21"/>
  <c r="E190" i="21"/>
  <c r="D190" i="21"/>
  <c r="C190" i="21"/>
  <c r="B190" i="21"/>
  <c r="Z189" i="21"/>
  <c r="Z188" i="21"/>
  <c r="Z187" i="21"/>
  <c r="Z186" i="21"/>
  <c r="Z185" i="21"/>
  <c r="Z184" i="21"/>
  <c r="Z183" i="21"/>
  <c r="Z182" i="21"/>
  <c r="Z181" i="21"/>
  <c r="AA181" i="21" s="1"/>
  <c r="Z180" i="21"/>
  <c r="A179" i="21"/>
  <c r="Y176" i="21"/>
  <c r="X176" i="21"/>
  <c r="W176" i="21"/>
  <c r="V176" i="21"/>
  <c r="U176" i="21"/>
  <c r="T176" i="21"/>
  <c r="S176" i="21"/>
  <c r="R176" i="21"/>
  <c r="Q176" i="21"/>
  <c r="P176" i="21"/>
  <c r="O176" i="21"/>
  <c r="N176" i="21"/>
  <c r="M176" i="21"/>
  <c r="AX169" i="21" s="1"/>
  <c r="L176" i="21"/>
  <c r="K176" i="21"/>
  <c r="J176" i="21"/>
  <c r="I176" i="21"/>
  <c r="H176" i="21"/>
  <c r="G176" i="21"/>
  <c r="F176" i="21"/>
  <c r="E176" i="21"/>
  <c r="D176" i="21"/>
  <c r="C176" i="21"/>
  <c r="B176" i="21"/>
  <c r="Z175" i="21"/>
  <c r="Z174" i="21"/>
  <c r="Z173" i="21"/>
  <c r="Z172" i="21"/>
  <c r="Z171" i="21"/>
  <c r="Z170" i="21"/>
  <c r="Z169" i="21"/>
  <c r="Z168" i="21"/>
  <c r="Z167" i="21"/>
  <c r="AA167" i="21" s="1"/>
  <c r="Z166" i="21"/>
  <c r="AA166" i="21" s="1"/>
  <c r="A165" i="21"/>
  <c r="Y162" i="21"/>
  <c r="X162" i="21"/>
  <c r="W162" i="21"/>
  <c r="V162" i="21"/>
  <c r="U162" i="21"/>
  <c r="T162" i="21"/>
  <c r="S162" i="21"/>
  <c r="R162" i="21"/>
  <c r="Q162" i="21"/>
  <c r="P162" i="21"/>
  <c r="O162" i="21"/>
  <c r="N162" i="21"/>
  <c r="M162" i="21"/>
  <c r="AX155" i="21" s="1"/>
  <c r="L162" i="21"/>
  <c r="K162" i="21"/>
  <c r="J162" i="21"/>
  <c r="I162" i="21"/>
  <c r="H162" i="21"/>
  <c r="G162" i="21"/>
  <c r="F162" i="21"/>
  <c r="E162" i="21"/>
  <c r="D162" i="21"/>
  <c r="C162" i="21"/>
  <c r="B162" i="21"/>
  <c r="Z161" i="21"/>
  <c r="Z160" i="21"/>
  <c r="Z159" i="21"/>
  <c r="Z158" i="21"/>
  <c r="Z157" i="21"/>
  <c r="Z156" i="21"/>
  <c r="Z155" i="21"/>
  <c r="Z154" i="21"/>
  <c r="AP154" i="21" s="1"/>
  <c r="Z153" i="21"/>
  <c r="AA153" i="21" s="1"/>
  <c r="Z152" i="21"/>
  <c r="A151" i="21"/>
  <c r="Y148" i="21"/>
  <c r="X148" i="21"/>
  <c r="W148" i="21"/>
  <c r="V148" i="21"/>
  <c r="U148" i="21"/>
  <c r="T148" i="21"/>
  <c r="S148" i="21"/>
  <c r="R148" i="21"/>
  <c r="Q148" i="21"/>
  <c r="P148" i="21"/>
  <c r="O148" i="21"/>
  <c r="N148" i="21"/>
  <c r="M148" i="21"/>
  <c r="AX141" i="21" s="1"/>
  <c r="L148" i="21"/>
  <c r="K148" i="21"/>
  <c r="J148" i="21"/>
  <c r="I148" i="21"/>
  <c r="H148" i="21"/>
  <c r="G148" i="21"/>
  <c r="F148" i="21"/>
  <c r="E148" i="21"/>
  <c r="D148" i="21"/>
  <c r="C148" i="21"/>
  <c r="B148" i="21"/>
  <c r="Z147" i="21"/>
  <c r="Z146" i="21"/>
  <c r="Z145" i="21"/>
  <c r="Z144" i="21"/>
  <c r="Z143" i="21"/>
  <c r="Z142" i="21"/>
  <c r="Z141" i="21"/>
  <c r="Z140" i="21"/>
  <c r="Z139" i="21"/>
  <c r="AA139" i="21" s="1"/>
  <c r="Z138" i="21"/>
  <c r="AA138" i="21" s="1"/>
  <c r="A137" i="21"/>
  <c r="Y134" i="21"/>
  <c r="X134" i="21"/>
  <c r="W134" i="21"/>
  <c r="V134" i="21"/>
  <c r="U134" i="21"/>
  <c r="T134" i="21"/>
  <c r="S134" i="21"/>
  <c r="R134" i="21"/>
  <c r="Q134" i="21"/>
  <c r="P134" i="21"/>
  <c r="O134" i="21"/>
  <c r="N134" i="21"/>
  <c r="M134" i="21"/>
  <c r="AX127" i="21" s="1"/>
  <c r="L134" i="21"/>
  <c r="K134" i="21"/>
  <c r="J134" i="21"/>
  <c r="I134" i="21"/>
  <c r="H134" i="21"/>
  <c r="G134" i="21"/>
  <c r="F134" i="21"/>
  <c r="E134" i="21"/>
  <c r="D134" i="21"/>
  <c r="C134" i="21"/>
  <c r="B134" i="21"/>
  <c r="Z133" i="21"/>
  <c r="Z132" i="21"/>
  <c r="Z131" i="21"/>
  <c r="Z130" i="21"/>
  <c r="Z129" i="21"/>
  <c r="Z128" i="21"/>
  <c r="Z127" i="21"/>
  <c r="Z126" i="21"/>
  <c r="AP126" i="21" s="1"/>
  <c r="Z125" i="21"/>
  <c r="AA125" i="21" s="1"/>
  <c r="Z124" i="21"/>
  <c r="AA124" i="21" s="1"/>
  <c r="A123" i="21"/>
  <c r="B231" i="19"/>
  <c r="B230" i="19"/>
  <c r="B229" i="19"/>
  <c r="B228" i="19"/>
  <c r="B227" i="19"/>
  <c r="B226" i="19"/>
  <c r="B225" i="19"/>
  <c r="B224" i="19"/>
  <c r="B223" i="19"/>
  <c r="C225" i="19"/>
  <c r="D225" i="19"/>
  <c r="F225" i="19"/>
  <c r="G225" i="19"/>
  <c r="H225" i="19"/>
  <c r="I225" i="19"/>
  <c r="J225" i="19"/>
  <c r="K225" i="19"/>
  <c r="L225" i="19"/>
  <c r="M225" i="19"/>
  <c r="M231" i="19"/>
  <c r="M230" i="19"/>
  <c r="M229" i="19"/>
  <c r="M228" i="19"/>
  <c r="M227" i="19"/>
  <c r="M226" i="19"/>
  <c r="M224" i="19"/>
  <c r="M223" i="19"/>
  <c r="L231" i="19"/>
  <c r="L230" i="19"/>
  <c r="L229" i="19"/>
  <c r="L228" i="19"/>
  <c r="L227" i="19"/>
  <c r="L226" i="19"/>
  <c r="L224" i="19"/>
  <c r="L223" i="19"/>
  <c r="K229" i="19"/>
  <c r="K231" i="19"/>
  <c r="K230" i="19"/>
  <c r="K228" i="19"/>
  <c r="K227" i="19"/>
  <c r="K226" i="19"/>
  <c r="K224" i="19"/>
  <c r="K223" i="19"/>
  <c r="J223" i="19"/>
  <c r="J231" i="19"/>
  <c r="J230" i="19"/>
  <c r="J229" i="19"/>
  <c r="J228" i="19"/>
  <c r="J227" i="19"/>
  <c r="J226" i="19"/>
  <c r="J224" i="19"/>
  <c r="I231" i="19"/>
  <c r="I230" i="19"/>
  <c r="I229" i="19"/>
  <c r="I228" i="19"/>
  <c r="I227" i="19"/>
  <c r="I226" i="19"/>
  <c r="I224" i="19"/>
  <c r="I223" i="19"/>
  <c r="H231" i="19"/>
  <c r="H230" i="19"/>
  <c r="H229" i="19"/>
  <c r="H228" i="19"/>
  <c r="H227" i="19"/>
  <c r="H226" i="19"/>
  <c r="H224" i="19"/>
  <c r="H223" i="19"/>
  <c r="G229" i="19"/>
  <c r="G231" i="19"/>
  <c r="G230" i="19"/>
  <c r="G228" i="19"/>
  <c r="G227" i="19"/>
  <c r="G226" i="19"/>
  <c r="G224" i="19"/>
  <c r="G223" i="19"/>
  <c r="F227" i="19"/>
  <c r="F231" i="19"/>
  <c r="F230" i="19"/>
  <c r="F229" i="19"/>
  <c r="F228" i="19"/>
  <c r="F226" i="19"/>
  <c r="F223" i="19"/>
  <c r="F224" i="19"/>
  <c r="E224" i="19"/>
  <c r="E226" i="19"/>
  <c r="D223" i="19"/>
  <c r="D230" i="19"/>
  <c r="D229" i="19"/>
  <c r="D228" i="19"/>
  <c r="D227" i="19"/>
  <c r="D226" i="19"/>
  <c r="D224" i="19"/>
  <c r="C231" i="19"/>
  <c r="C230" i="19"/>
  <c r="C229" i="19"/>
  <c r="C228" i="19"/>
  <c r="C227" i="19"/>
  <c r="C226" i="19"/>
  <c r="C224" i="19"/>
  <c r="C223" i="19"/>
  <c r="Y218" i="19"/>
  <c r="X218" i="19"/>
  <c r="W218" i="19"/>
  <c r="V218" i="19"/>
  <c r="U218" i="19"/>
  <c r="T218" i="19"/>
  <c r="S218" i="19"/>
  <c r="R218" i="19"/>
  <c r="Q218" i="19"/>
  <c r="P218" i="19"/>
  <c r="O218" i="19"/>
  <c r="N218" i="19"/>
  <c r="M218" i="19"/>
  <c r="AX211" i="19" s="1"/>
  <c r="L218" i="19"/>
  <c r="K218" i="19"/>
  <c r="J218" i="19"/>
  <c r="I218" i="19"/>
  <c r="H218" i="19"/>
  <c r="G218" i="19"/>
  <c r="F218" i="19"/>
  <c r="E218" i="19"/>
  <c r="D218" i="19"/>
  <c r="C218" i="19"/>
  <c r="B218" i="19"/>
  <c r="AL217" i="19"/>
  <c r="AK217" i="19"/>
  <c r="AJ217" i="19"/>
  <c r="AI217" i="19"/>
  <c r="AH217" i="19"/>
  <c r="AG217" i="19"/>
  <c r="AF217" i="19"/>
  <c r="AE217" i="19"/>
  <c r="AD217" i="19"/>
  <c r="Z217" i="19"/>
  <c r="AL216" i="19"/>
  <c r="AK216" i="19"/>
  <c r="AJ216" i="19"/>
  <c r="AI216" i="19"/>
  <c r="AH216" i="19"/>
  <c r="AG216" i="19"/>
  <c r="AF216" i="19"/>
  <c r="AE216" i="19"/>
  <c r="AD216" i="19"/>
  <c r="Z216" i="19"/>
  <c r="AL215" i="19"/>
  <c r="AK215" i="19"/>
  <c r="AJ215" i="19"/>
  <c r="AI215" i="19"/>
  <c r="AH215" i="19"/>
  <c r="AG215" i="19"/>
  <c r="AF215" i="19"/>
  <c r="AE215" i="19"/>
  <c r="AD215" i="19"/>
  <c r="Z215" i="19"/>
  <c r="Z214" i="19"/>
  <c r="Z213" i="19"/>
  <c r="Z212" i="19"/>
  <c r="Z211" i="19"/>
  <c r="Z210" i="19"/>
  <c r="Z209" i="19"/>
  <c r="AA209" i="19" s="1"/>
  <c r="AL208" i="19"/>
  <c r="AK208" i="19"/>
  <c r="AJ208" i="19"/>
  <c r="AI208" i="19"/>
  <c r="AH208" i="19"/>
  <c r="AG208" i="19"/>
  <c r="AG218" i="19" s="1"/>
  <c r="AF208" i="19"/>
  <c r="AF218" i="19" s="1"/>
  <c r="AE208" i="19"/>
  <c r="AD208" i="19"/>
  <c r="AC208" i="19"/>
  <c r="Z208" i="19"/>
  <c r="AD207" i="19"/>
  <c r="A207" i="19"/>
  <c r="AC207" i="19" s="1"/>
  <c r="Y204" i="19"/>
  <c r="X204" i="19"/>
  <c r="W204" i="19"/>
  <c r="V204" i="19"/>
  <c r="U204" i="19"/>
  <c r="T204" i="19"/>
  <c r="S204" i="19"/>
  <c r="R204" i="19"/>
  <c r="Q204" i="19"/>
  <c r="P204" i="19"/>
  <c r="O204" i="19"/>
  <c r="N204" i="19"/>
  <c r="M204" i="19"/>
  <c r="AX197" i="19" s="1"/>
  <c r="L204" i="19"/>
  <c r="K204" i="19"/>
  <c r="J204" i="19"/>
  <c r="I204" i="19"/>
  <c r="H204" i="19"/>
  <c r="G204" i="19"/>
  <c r="F204" i="19"/>
  <c r="E204" i="19"/>
  <c r="D204" i="19"/>
  <c r="C204" i="19"/>
  <c r="B204" i="19"/>
  <c r="AL203" i="19"/>
  <c r="AK203" i="19"/>
  <c r="AJ203" i="19"/>
  <c r="AI203" i="19"/>
  <c r="AH203" i="19"/>
  <c r="AG203" i="19"/>
  <c r="AF203" i="19"/>
  <c r="AE203" i="19"/>
  <c r="AD203" i="19"/>
  <c r="Z203" i="19"/>
  <c r="AL202" i="19"/>
  <c r="AK202" i="19"/>
  <c r="AJ202" i="19"/>
  <c r="AI202" i="19"/>
  <c r="AH202" i="19"/>
  <c r="AG202" i="19"/>
  <c r="AF202" i="19"/>
  <c r="AE202" i="19"/>
  <c r="AD202" i="19"/>
  <c r="Z202" i="19"/>
  <c r="AL201" i="19"/>
  <c r="AK201" i="19"/>
  <c r="AJ201" i="19"/>
  <c r="AI201" i="19"/>
  <c r="AH201" i="19"/>
  <c r="AG201" i="19"/>
  <c r="AF201" i="19"/>
  <c r="AE201" i="19"/>
  <c r="AD201" i="19"/>
  <c r="Z201" i="19"/>
  <c r="Z200" i="19"/>
  <c r="Z199" i="19"/>
  <c r="Z198" i="19"/>
  <c r="Z197" i="19"/>
  <c r="Z196" i="19"/>
  <c r="Z195" i="19"/>
  <c r="AA195" i="19" s="1"/>
  <c r="Z194" i="19"/>
  <c r="AA194" i="19" s="1"/>
  <c r="A193" i="19"/>
  <c r="Y190" i="19"/>
  <c r="X190" i="19"/>
  <c r="W190" i="19"/>
  <c r="V190" i="19"/>
  <c r="U190" i="19"/>
  <c r="T190" i="19"/>
  <c r="S190" i="19"/>
  <c r="R190" i="19"/>
  <c r="Q190" i="19"/>
  <c r="P190" i="19"/>
  <c r="O190" i="19"/>
  <c r="N190" i="19"/>
  <c r="M190" i="19"/>
  <c r="AX183" i="19" s="1"/>
  <c r="L190" i="19"/>
  <c r="K190" i="19"/>
  <c r="J190" i="19"/>
  <c r="I190" i="19"/>
  <c r="H190" i="19"/>
  <c r="G190" i="19"/>
  <c r="F190" i="19"/>
  <c r="E190" i="19"/>
  <c r="D190" i="19"/>
  <c r="C190" i="19"/>
  <c r="B190" i="19"/>
  <c r="Z189" i="19"/>
  <c r="Z188" i="19"/>
  <c r="Z187" i="19"/>
  <c r="Z186" i="19"/>
  <c r="Z185" i="19"/>
  <c r="Z184" i="19"/>
  <c r="Z183" i="19"/>
  <c r="Z182" i="19"/>
  <c r="Z181" i="19"/>
  <c r="AA181" i="19" s="1"/>
  <c r="Z180" i="19"/>
  <c r="A179" i="19"/>
  <c r="Y176" i="19"/>
  <c r="X176" i="19"/>
  <c r="W176" i="19"/>
  <c r="V176" i="19"/>
  <c r="U176" i="19"/>
  <c r="T176" i="19"/>
  <c r="S176" i="19"/>
  <c r="R176" i="19"/>
  <c r="Q176" i="19"/>
  <c r="P176" i="19"/>
  <c r="O176" i="19"/>
  <c r="N176" i="19"/>
  <c r="M176" i="19"/>
  <c r="AX169" i="19" s="1"/>
  <c r="L176" i="19"/>
  <c r="K176" i="19"/>
  <c r="J176" i="19"/>
  <c r="I176" i="19"/>
  <c r="H176" i="19"/>
  <c r="G176" i="19"/>
  <c r="F176" i="19"/>
  <c r="E176" i="19"/>
  <c r="D176" i="19"/>
  <c r="C176" i="19"/>
  <c r="B176" i="19"/>
  <c r="Z175" i="19"/>
  <c r="Z174" i="19"/>
  <c r="Z173" i="19"/>
  <c r="Z172" i="19"/>
  <c r="Z171" i="19"/>
  <c r="Z170" i="19"/>
  <c r="Z169" i="19"/>
  <c r="Z168" i="19"/>
  <c r="Z167" i="19"/>
  <c r="AA167" i="19" s="1"/>
  <c r="Z166" i="19"/>
  <c r="A165" i="19"/>
  <c r="Y162" i="19"/>
  <c r="X162" i="19"/>
  <c r="W162" i="19"/>
  <c r="V162" i="19"/>
  <c r="U162" i="19"/>
  <c r="T162" i="19"/>
  <c r="S162" i="19"/>
  <c r="R162" i="19"/>
  <c r="Q162" i="19"/>
  <c r="P162" i="19"/>
  <c r="O162" i="19"/>
  <c r="N162" i="19"/>
  <c r="M162" i="19"/>
  <c r="AX155" i="19" s="1"/>
  <c r="L162" i="19"/>
  <c r="K162" i="19"/>
  <c r="J162" i="19"/>
  <c r="I162" i="19"/>
  <c r="H162" i="19"/>
  <c r="G162" i="19"/>
  <c r="F162" i="19"/>
  <c r="E162" i="19"/>
  <c r="D162" i="19"/>
  <c r="C162" i="19"/>
  <c r="B162" i="19"/>
  <c r="Z161" i="19"/>
  <c r="Z160" i="19"/>
  <c r="Z159" i="19"/>
  <c r="Z158" i="19"/>
  <c r="Z157" i="19"/>
  <c r="Z156" i="19"/>
  <c r="Z155" i="19"/>
  <c r="Z154" i="19"/>
  <c r="Z153" i="19"/>
  <c r="AA153" i="19" s="1"/>
  <c r="Z152" i="19"/>
  <c r="AA152" i="19" s="1"/>
  <c r="A151" i="19"/>
  <c r="Y148" i="19"/>
  <c r="X148" i="19"/>
  <c r="W148" i="19"/>
  <c r="V148" i="19"/>
  <c r="U148" i="19"/>
  <c r="T148" i="19"/>
  <c r="S148" i="19"/>
  <c r="R148" i="19"/>
  <c r="Q148" i="19"/>
  <c r="P148" i="19"/>
  <c r="O148" i="19"/>
  <c r="N148" i="19"/>
  <c r="M148" i="19"/>
  <c r="AX141" i="19" s="1"/>
  <c r="L148" i="19"/>
  <c r="K148" i="19"/>
  <c r="J148" i="19"/>
  <c r="I148" i="19"/>
  <c r="H148" i="19"/>
  <c r="G148" i="19"/>
  <c r="F148" i="19"/>
  <c r="E148" i="19"/>
  <c r="D148" i="19"/>
  <c r="C148" i="19"/>
  <c r="B148" i="19"/>
  <c r="Z147" i="19"/>
  <c r="Z146" i="19"/>
  <c r="Z145" i="19"/>
  <c r="Z144" i="19"/>
  <c r="Z143" i="19"/>
  <c r="Z142" i="19"/>
  <c r="Z141" i="19"/>
  <c r="Z140" i="19"/>
  <c r="Z139" i="19"/>
  <c r="AA139" i="19" s="1"/>
  <c r="Z138" i="19"/>
  <c r="AA138" i="19" s="1"/>
  <c r="A137" i="19"/>
  <c r="C129" i="20"/>
  <c r="C143" i="22"/>
  <c r="C129" i="18"/>
  <c r="G129" i="11"/>
  <c r="F129" i="11"/>
  <c r="D129" i="11"/>
  <c r="C129" i="11"/>
  <c r="B147" i="22"/>
  <c r="AD147" i="22" s="1"/>
  <c r="B146" i="22"/>
  <c r="AD146" i="22" s="1"/>
  <c r="B145" i="22"/>
  <c r="B144" i="22"/>
  <c r="B143" i="22"/>
  <c r="B142" i="22"/>
  <c r="B141" i="22"/>
  <c r="B140" i="22"/>
  <c r="B139" i="22"/>
  <c r="B138" i="22"/>
  <c r="AD138" i="22" s="1"/>
  <c r="M143" i="22"/>
  <c r="M141" i="22"/>
  <c r="M147" i="22"/>
  <c r="M146" i="22"/>
  <c r="M145" i="22"/>
  <c r="M144" i="22"/>
  <c r="M142" i="22"/>
  <c r="M140" i="22"/>
  <c r="M139" i="22"/>
  <c r="M138" i="22"/>
  <c r="L147" i="22"/>
  <c r="AI147" i="22" s="1"/>
  <c r="L146" i="22"/>
  <c r="AI146" i="22" s="1"/>
  <c r="L145" i="22"/>
  <c r="L144" i="22"/>
  <c r="L143" i="22"/>
  <c r="L142" i="22"/>
  <c r="L141" i="22"/>
  <c r="L140" i="22"/>
  <c r="L139" i="22"/>
  <c r="L138" i="22"/>
  <c r="AI138" i="22" s="1"/>
  <c r="I147" i="22"/>
  <c r="I146" i="22"/>
  <c r="I145" i="22"/>
  <c r="I144" i="22"/>
  <c r="I143" i="22"/>
  <c r="I142" i="22"/>
  <c r="I141" i="22"/>
  <c r="I140" i="22"/>
  <c r="I139" i="22"/>
  <c r="I138" i="22"/>
  <c r="H147" i="22"/>
  <c r="H146" i="22"/>
  <c r="H145" i="22"/>
  <c r="H144" i="22"/>
  <c r="H143" i="22"/>
  <c r="H142" i="22"/>
  <c r="H141" i="22"/>
  <c r="H140" i="22"/>
  <c r="H139" i="22"/>
  <c r="H138" i="22"/>
  <c r="G147" i="22"/>
  <c r="G146" i="22"/>
  <c r="G145" i="22"/>
  <c r="G144" i="22"/>
  <c r="G143" i="22"/>
  <c r="G142" i="22"/>
  <c r="G141" i="22"/>
  <c r="G140" i="22"/>
  <c r="G139" i="22"/>
  <c r="G138" i="22"/>
  <c r="F147" i="22"/>
  <c r="F146" i="22"/>
  <c r="F145" i="22"/>
  <c r="F144" i="22"/>
  <c r="F143" i="22"/>
  <c r="F142" i="22"/>
  <c r="F141" i="22"/>
  <c r="F140" i="22"/>
  <c r="F139" i="22"/>
  <c r="F138" i="22"/>
  <c r="D147" i="22"/>
  <c r="AF147" i="22" s="1"/>
  <c r="D146" i="22"/>
  <c r="AF146" i="22" s="1"/>
  <c r="D145" i="22"/>
  <c r="D144" i="22"/>
  <c r="D143" i="22"/>
  <c r="D142" i="22"/>
  <c r="D141" i="22"/>
  <c r="D140" i="22"/>
  <c r="D139" i="22"/>
  <c r="D138" i="22"/>
  <c r="AF138" i="22" s="1"/>
  <c r="C140" i="22"/>
  <c r="C142" i="22"/>
  <c r="C147" i="22"/>
  <c r="AE147" i="22" s="1"/>
  <c r="C146" i="22"/>
  <c r="AE146" i="22" s="1"/>
  <c r="C145" i="22"/>
  <c r="C144" i="22"/>
  <c r="C141" i="22"/>
  <c r="C139" i="22"/>
  <c r="C138" i="22"/>
  <c r="AE138" i="22" s="1"/>
  <c r="E138" i="22"/>
  <c r="AG138" i="22" s="1"/>
  <c r="J138" i="22"/>
  <c r="K138" i="22"/>
  <c r="E139" i="22"/>
  <c r="J139" i="22"/>
  <c r="K139" i="22"/>
  <c r="E140" i="22"/>
  <c r="J140" i="22"/>
  <c r="K140" i="22"/>
  <c r="E141" i="22"/>
  <c r="J141" i="22"/>
  <c r="K141" i="22"/>
  <c r="E142" i="22"/>
  <c r="J142" i="22"/>
  <c r="K142" i="22"/>
  <c r="E143" i="22"/>
  <c r="J143" i="22"/>
  <c r="K143" i="22"/>
  <c r="E144" i="22"/>
  <c r="J144" i="22"/>
  <c r="K144" i="22"/>
  <c r="E145" i="22"/>
  <c r="J145" i="22"/>
  <c r="K145" i="22"/>
  <c r="E146" i="22"/>
  <c r="AG146" i="22" s="1"/>
  <c r="J146" i="22"/>
  <c r="K146" i="22"/>
  <c r="E147" i="22"/>
  <c r="AG147" i="22" s="1"/>
  <c r="J147" i="22"/>
  <c r="K147" i="22"/>
  <c r="Y134" i="19"/>
  <c r="X134" i="19"/>
  <c r="W134" i="19"/>
  <c r="V134" i="19"/>
  <c r="U134" i="19"/>
  <c r="T134" i="19"/>
  <c r="S134" i="19"/>
  <c r="R134" i="19"/>
  <c r="Q134" i="19"/>
  <c r="P134" i="19"/>
  <c r="O134" i="19"/>
  <c r="N134" i="19"/>
  <c r="M134" i="19"/>
  <c r="AX127" i="19" s="1"/>
  <c r="L134" i="19"/>
  <c r="K134" i="19"/>
  <c r="J134" i="19"/>
  <c r="I134" i="19"/>
  <c r="H134" i="19"/>
  <c r="G134" i="19"/>
  <c r="F134" i="19"/>
  <c r="E134" i="19"/>
  <c r="D134" i="19"/>
  <c r="C134" i="19"/>
  <c r="B134" i="19"/>
  <c r="Z133" i="19"/>
  <c r="Z132" i="19"/>
  <c r="Z131" i="19"/>
  <c r="Z130" i="19"/>
  <c r="Z129" i="19"/>
  <c r="Z128" i="19"/>
  <c r="Z127" i="19"/>
  <c r="Z126" i="19"/>
  <c r="Z125" i="19"/>
  <c r="AA125" i="19" s="1"/>
  <c r="Z124" i="19"/>
  <c r="A123" i="19"/>
  <c r="B36" i="22"/>
  <c r="Y134" i="22"/>
  <c r="X134" i="22"/>
  <c r="W134" i="22"/>
  <c r="V134" i="22"/>
  <c r="U134" i="22"/>
  <c r="T134" i="22"/>
  <c r="S134" i="22"/>
  <c r="R134" i="22"/>
  <c r="Q134" i="22"/>
  <c r="P134" i="22"/>
  <c r="O134" i="22"/>
  <c r="N134" i="22"/>
  <c r="M134" i="22"/>
  <c r="AX127" i="22" s="1"/>
  <c r="L134" i="22"/>
  <c r="K134" i="22"/>
  <c r="J134" i="22"/>
  <c r="I134" i="22"/>
  <c r="H134" i="22"/>
  <c r="G134" i="22"/>
  <c r="F134" i="22"/>
  <c r="E134" i="22"/>
  <c r="D134" i="22"/>
  <c r="C134" i="22"/>
  <c r="B134" i="22"/>
  <c r="Z133" i="22"/>
  <c r="Z132" i="22"/>
  <c r="Z131" i="22"/>
  <c r="Z130" i="22"/>
  <c r="Z129" i="22"/>
  <c r="Z128" i="22"/>
  <c r="Z127" i="22"/>
  <c r="Z126" i="22"/>
  <c r="Z125" i="22"/>
  <c r="AA125" i="22" s="1"/>
  <c r="Z124" i="22"/>
  <c r="A123" i="22"/>
  <c r="B105" i="11"/>
  <c r="B104" i="11"/>
  <c r="B103" i="11"/>
  <c r="B102" i="11"/>
  <c r="B101" i="11"/>
  <c r="B100" i="11"/>
  <c r="B91" i="11"/>
  <c r="B90" i="11"/>
  <c r="B89" i="11"/>
  <c r="B88" i="11"/>
  <c r="B87" i="11"/>
  <c r="B86" i="11"/>
  <c r="B77" i="11"/>
  <c r="B76" i="11"/>
  <c r="B75" i="11"/>
  <c r="B74" i="11"/>
  <c r="B73" i="11"/>
  <c r="B72" i="11"/>
  <c r="B63" i="11"/>
  <c r="B62" i="11"/>
  <c r="B61" i="11"/>
  <c r="B60" i="11"/>
  <c r="B59" i="11"/>
  <c r="B58" i="11"/>
  <c r="B57" i="11"/>
  <c r="B49" i="11"/>
  <c r="B48" i="11"/>
  <c r="B47" i="11"/>
  <c r="B46" i="11"/>
  <c r="B45" i="11"/>
  <c r="B44" i="11"/>
  <c r="B35" i="11"/>
  <c r="B34" i="11"/>
  <c r="B33" i="11"/>
  <c r="B32" i="11"/>
  <c r="B31" i="11"/>
  <c r="B30" i="11"/>
  <c r="B21" i="11"/>
  <c r="B20" i="11"/>
  <c r="B19" i="11"/>
  <c r="B18" i="11"/>
  <c r="B17" i="11"/>
  <c r="B16" i="11"/>
  <c r="AL218" i="19" l="1"/>
  <c r="AE218" i="19"/>
  <c r="I148" i="22"/>
  <c r="AH147" i="22"/>
  <c r="G148" i="22"/>
  <c r="H148" i="22"/>
  <c r="AI218" i="21"/>
  <c r="AG218" i="21"/>
  <c r="AM217" i="21"/>
  <c r="AE218" i="21"/>
  <c r="AA210" i="21"/>
  <c r="AA218" i="21" s="1"/>
  <c r="AA154" i="21"/>
  <c r="AA127" i="21"/>
  <c r="AQ126" i="21"/>
  <c r="AA202" i="21"/>
  <c r="AV196" i="21"/>
  <c r="AA214" i="21"/>
  <c r="AT210" i="21"/>
  <c r="AA128" i="21"/>
  <c r="AR126" i="21"/>
  <c r="AA146" i="21"/>
  <c r="AV140" i="21"/>
  <c r="AA156" i="21"/>
  <c r="AR154" i="21"/>
  <c r="AA174" i="21"/>
  <c r="AV168" i="21"/>
  <c r="AA185" i="21"/>
  <c r="AS182" i="21"/>
  <c r="AA203" i="21"/>
  <c r="AW196" i="21"/>
  <c r="AA215" i="21"/>
  <c r="AU210" i="21"/>
  <c r="AA155" i="21"/>
  <c r="AQ154" i="21"/>
  <c r="AA173" i="21"/>
  <c r="AU168" i="21"/>
  <c r="AA184" i="21"/>
  <c r="AR182" i="21"/>
  <c r="AA129" i="21"/>
  <c r="AS126" i="21"/>
  <c r="AA147" i="21"/>
  <c r="AW140" i="21"/>
  <c r="AA157" i="21"/>
  <c r="AS154" i="21"/>
  <c r="AA175" i="21"/>
  <c r="AW168" i="21"/>
  <c r="AA186" i="21"/>
  <c r="AT182" i="21"/>
  <c r="AA196" i="21"/>
  <c r="AP196" i="21"/>
  <c r="AA144" i="21"/>
  <c r="AT140" i="21"/>
  <c r="AA158" i="21"/>
  <c r="AT154" i="21"/>
  <c r="AA168" i="21"/>
  <c r="AP168" i="21"/>
  <c r="AA197" i="21"/>
  <c r="AQ196" i="21"/>
  <c r="AA131" i="21"/>
  <c r="AU126" i="21"/>
  <c r="AA141" i="21"/>
  <c r="AQ140" i="21"/>
  <c r="AA159" i="21"/>
  <c r="AU154" i="21"/>
  <c r="AA169" i="21"/>
  <c r="AQ168" i="21"/>
  <c r="AA188" i="21"/>
  <c r="AV182" i="21"/>
  <c r="AA198" i="21"/>
  <c r="AR196" i="21"/>
  <c r="AA172" i="21"/>
  <c r="AT168" i="21"/>
  <c r="AA145" i="21"/>
  <c r="AU140" i="21"/>
  <c r="AA130" i="21"/>
  <c r="AT126" i="21"/>
  <c r="AA140" i="21"/>
  <c r="AP140" i="21"/>
  <c r="AA187" i="21"/>
  <c r="AU182" i="21"/>
  <c r="AA132" i="21"/>
  <c r="AV126" i="21"/>
  <c r="AA142" i="21"/>
  <c r="AR140" i="21"/>
  <c r="AA160" i="21"/>
  <c r="AV154" i="21"/>
  <c r="AA170" i="21"/>
  <c r="AR168" i="21"/>
  <c r="AA189" i="21"/>
  <c r="AW182" i="21"/>
  <c r="AA199" i="21"/>
  <c r="AS196" i="21"/>
  <c r="AA211" i="21"/>
  <c r="AQ210" i="21"/>
  <c r="AA217" i="21"/>
  <c r="AW210" i="21"/>
  <c r="AA183" i="21"/>
  <c r="AQ182" i="21"/>
  <c r="AA201" i="21"/>
  <c r="AU196" i="21"/>
  <c r="AA213" i="21"/>
  <c r="AS210" i="21"/>
  <c r="AA216" i="21"/>
  <c r="AV210" i="21"/>
  <c r="AA133" i="21"/>
  <c r="AW126" i="21"/>
  <c r="AA143" i="21"/>
  <c r="AS140" i="21"/>
  <c r="AA161" i="21"/>
  <c r="AW154" i="21"/>
  <c r="AA171" i="21"/>
  <c r="AS168" i="21"/>
  <c r="AA182" i="21"/>
  <c r="AP182" i="21"/>
  <c r="AA200" i="21"/>
  <c r="AT196" i="21"/>
  <c r="AA212" i="21"/>
  <c r="AR210" i="21"/>
  <c r="AA196" i="19"/>
  <c r="AP196" i="19"/>
  <c r="AA132" i="19"/>
  <c r="AV126" i="19"/>
  <c r="AA145" i="19"/>
  <c r="AU140" i="19"/>
  <c r="AA156" i="19"/>
  <c r="AR154" i="19"/>
  <c r="AA175" i="19"/>
  <c r="AW168" i="19"/>
  <c r="AA186" i="19"/>
  <c r="AT182" i="19"/>
  <c r="AA197" i="19"/>
  <c r="AQ196" i="19"/>
  <c r="AA203" i="19"/>
  <c r="AW196" i="19"/>
  <c r="AA131" i="19"/>
  <c r="AU126" i="19"/>
  <c r="AA174" i="19"/>
  <c r="AV168" i="19"/>
  <c r="AA157" i="19"/>
  <c r="AS154" i="19"/>
  <c r="AA198" i="19"/>
  <c r="AR196" i="19"/>
  <c r="AA216" i="19"/>
  <c r="AV210" i="19"/>
  <c r="AA126" i="19"/>
  <c r="AP126" i="19"/>
  <c r="AA147" i="19"/>
  <c r="AW140" i="19"/>
  <c r="AA158" i="19"/>
  <c r="AT154" i="19"/>
  <c r="AA169" i="19"/>
  <c r="AQ168" i="19"/>
  <c r="AA188" i="19"/>
  <c r="AV182" i="19"/>
  <c r="AA199" i="19"/>
  <c r="AS196" i="19"/>
  <c r="AA155" i="19"/>
  <c r="AQ154" i="19"/>
  <c r="AA127" i="19"/>
  <c r="AQ126" i="19"/>
  <c r="AA140" i="19"/>
  <c r="AP140" i="19"/>
  <c r="AA159" i="19"/>
  <c r="AU154" i="19"/>
  <c r="AA170" i="19"/>
  <c r="AR168" i="19"/>
  <c r="AA189" i="19"/>
  <c r="AW182" i="19"/>
  <c r="AA200" i="19"/>
  <c r="AT196" i="19"/>
  <c r="AM208" i="19"/>
  <c r="AA211" i="19"/>
  <c r="AQ210" i="19"/>
  <c r="AA217" i="19"/>
  <c r="AW210" i="19"/>
  <c r="AA146" i="19"/>
  <c r="AV140" i="19"/>
  <c r="AA187" i="19"/>
  <c r="AU182" i="19"/>
  <c r="AA128" i="19"/>
  <c r="AR126" i="19"/>
  <c r="AA141" i="19"/>
  <c r="AQ140" i="19"/>
  <c r="AA160" i="19"/>
  <c r="AV154" i="19"/>
  <c r="AA171" i="19"/>
  <c r="AS168" i="19"/>
  <c r="AA182" i="19"/>
  <c r="AP182" i="19"/>
  <c r="AA201" i="19"/>
  <c r="AU196" i="19"/>
  <c r="AA212" i="19"/>
  <c r="AR210" i="19"/>
  <c r="AA133" i="19"/>
  <c r="AW126" i="19"/>
  <c r="AA129" i="19"/>
  <c r="AS126" i="19"/>
  <c r="AA142" i="19"/>
  <c r="AR140" i="19"/>
  <c r="AA161" i="19"/>
  <c r="AW154" i="19"/>
  <c r="AA172" i="19"/>
  <c r="AT168" i="19"/>
  <c r="AA183" i="19"/>
  <c r="AQ182" i="19"/>
  <c r="AK218" i="19"/>
  <c r="AA213" i="19"/>
  <c r="AS210" i="19"/>
  <c r="AA144" i="19"/>
  <c r="AT140" i="19"/>
  <c r="AA185" i="19"/>
  <c r="AS182" i="19"/>
  <c r="AA215" i="19"/>
  <c r="AU210" i="19"/>
  <c r="AA168" i="19"/>
  <c r="AP168" i="19"/>
  <c r="AA210" i="19"/>
  <c r="AP210" i="19"/>
  <c r="AA130" i="19"/>
  <c r="AT126" i="19"/>
  <c r="AA143" i="19"/>
  <c r="AS140" i="19"/>
  <c r="AA154" i="19"/>
  <c r="AP154" i="19"/>
  <c r="AA173" i="19"/>
  <c r="AU168" i="19"/>
  <c r="AA184" i="19"/>
  <c r="AR182" i="19"/>
  <c r="AA202" i="19"/>
  <c r="AV196" i="19"/>
  <c r="AA214" i="19"/>
  <c r="AT210" i="19"/>
  <c r="AA130" i="22"/>
  <c r="AT126" i="22"/>
  <c r="D148" i="22"/>
  <c r="AD148" i="22"/>
  <c r="AA131" i="22"/>
  <c r="AU126" i="22"/>
  <c r="AH138" i="22"/>
  <c r="AH146" i="22"/>
  <c r="AI148" i="22"/>
  <c r="F148" i="22"/>
  <c r="AA126" i="22"/>
  <c r="AP126" i="22"/>
  <c r="AA127" i="22"/>
  <c r="AQ126" i="22"/>
  <c r="AG148" i="22"/>
  <c r="L148" i="22"/>
  <c r="AA132" i="22"/>
  <c r="AV126" i="22"/>
  <c r="M148" i="22"/>
  <c r="AA133" i="22"/>
  <c r="AW126" i="22"/>
  <c r="AA128" i="22"/>
  <c r="AR126" i="22"/>
  <c r="AE148" i="22"/>
  <c r="AA129" i="22"/>
  <c r="AS126" i="22"/>
  <c r="AF148" i="22"/>
  <c r="C148" i="22"/>
  <c r="AD218" i="21"/>
  <c r="AJ218" i="21"/>
  <c r="AM215" i="21"/>
  <c r="AN215" i="21" s="1"/>
  <c r="AH218" i="21"/>
  <c r="AM216" i="21"/>
  <c r="AN216" i="21" s="1"/>
  <c r="Z190" i="21"/>
  <c r="AX182" i="21" s="1"/>
  <c r="Z162" i="21"/>
  <c r="AX154" i="21" s="1"/>
  <c r="Z134" i="21"/>
  <c r="AX126" i="21" s="1"/>
  <c r="AN217" i="21"/>
  <c r="Z176" i="21"/>
  <c r="AX168" i="21" s="1"/>
  <c r="AA180" i="21"/>
  <c r="Z218" i="21"/>
  <c r="AX210" i="21" s="1"/>
  <c r="Z204" i="21"/>
  <c r="AX196" i="21" s="1"/>
  <c r="Z148" i="21"/>
  <c r="AX140" i="21" s="1"/>
  <c r="AA152" i="21"/>
  <c r="AA126" i="21"/>
  <c r="AH218" i="19"/>
  <c r="AM217" i="19"/>
  <c r="AH204" i="19"/>
  <c r="AM216" i="19"/>
  <c r="AN216" i="19" s="1"/>
  <c r="AJ218" i="19"/>
  <c r="AM215" i="19"/>
  <c r="AN215" i="19" s="1"/>
  <c r="AM201" i="19"/>
  <c r="AN201" i="19" s="1"/>
  <c r="AD218" i="19"/>
  <c r="Z218" i="19"/>
  <c r="AX210" i="19" s="1"/>
  <c r="AE204" i="19"/>
  <c r="AN217" i="19"/>
  <c r="AF204" i="19"/>
  <c r="AA208" i="19"/>
  <c r="AM202" i="19"/>
  <c r="AN202" i="19" s="1"/>
  <c r="AI218" i="19"/>
  <c r="AM203" i="19"/>
  <c r="AN203" i="19" s="1"/>
  <c r="AJ204" i="19"/>
  <c r="AN208" i="19"/>
  <c r="AK204" i="19"/>
  <c r="AI204" i="19"/>
  <c r="AD204" i="19"/>
  <c r="AL204" i="19"/>
  <c r="AG204" i="19"/>
  <c r="Z204" i="19"/>
  <c r="AX196" i="19" s="1"/>
  <c r="Z190" i="19"/>
  <c r="AX182" i="19" s="1"/>
  <c r="AA180" i="19"/>
  <c r="Z176" i="19"/>
  <c r="AX168" i="19" s="1"/>
  <c r="AA166" i="19"/>
  <c r="AA176" i="19" s="1"/>
  <c r="Z162" i="19"/>
  <c r="AX154" i="19" s="1"/>
  <c r="Z148" i="19"/>
  <c r="AX140" i="19" s="1"/>
  <c r="Z134" i="19"/>
  <c r="AX126" i="19" s="1"/>
  <c r="AA124" i="19"/>
  <c r="Z134" i="22"/>
  <c r="AX126" i="22" s="1"/>
  <c r="AA124" i="22"/>
  <c r="AL63" i="11"/>
  <c r="AK63" i="11"/>
  <c r="AJ63" i="11"/>
  <c r="AI63" i="11"/>
  <c r="AH63" i="11"/>
  <c r="AG63" i="11"/>
  <c r="AF63" i="11"/>
  <c r="AE63" i="11"/>
  <c r="AD63" i="11"/>
  <c r="Z63" i="11"/>
  <c r="AL62" i="11"/>
  <c r="AK62" i="11"/>
  <c r="AJ62" i="11"/>
  <c r="AI62" i="11"/>
  <c r="AH62" i="11"/>
  <c r="AG62" i="11"/>
  <c r="AF62" i="11"/>
  <c r="AE62" i="11"/>
  <c r="AD62" i="11"/>
  <c r="Z62" i="11"/>
  <c r="AL61" i="11"/>
  <c r="AK61" i="11"/>
  <c r="AJ61" i="11"/>
  <c r="AI61" i="11"/>
  <c r="AH61" i="11"/>
  <c r="AG61" i="11"/>
  <c r="AF61" i="11"/>
  <c r="AE61" i="11"/>
  <c r="AD61" i="11"/>
  <c r="Z61" i="11"/>
  <c r="Z60" i="11"/>
  <c r="Z59" i="11"/>
  <c r="Z58" i="11"/>
  <c r="Z57" i="11"/>
  <c r="Z56" i="11"/>
  <c r="Z55" i="11"/>
  <c r="AA55" i="11" s="1"/>
  <c r="AL54" i="11"/>
  <c r="AK54" i="11"/>
  <c r="AJ54" i="11"/>
  <c r="AI54" i="11"/>
  <c r="AH54" i="11"/>
  <c r="AG54" i="11"/>
  <c r="AF54" i="11"/>
  <c r="AE54" i="11"/>
  <c r="AD54" i="11"/>
  <c r="AC54" i="11"/>
  <c r="Z54" i="11"/>
  <c r="AA54" i="11" s="1"/>
  <c r="AD53" i="11"/>
  <c r="A53" i="11"/>
  <c r="AC53" i="11" s="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AX29" i="11" s="1"/>
  <c r="L36" i="11"/>
  <c r="K36" i="11"/>
  <c r="J36" i="11"/>
  <c r="I36" i="11"/>
  <c r="H36" i="11"/>
  <c r="G36" i="11"/>
  <c r="F36" i="11"/>
  <c r="E36" i="11"/>
  <c r="D36" i="11"/>
  <c r="C36" i="11"/>
  <c r="B36" i="11"/>
  <c r="AL35" i="11"/>
  <c r="AK35" i="11"/>
  <c r="AJ35" i="11"/>
  <c r="AI35" i="11"/>
  <c r="AH35" i="11"/>
  <c r="AG35" i="11"/>
  <c r="AF35" i="11"/>
  <c r="AE35" i="11"/>
  <c r="AD35" i="11"/>
  <c r="Z35" i="11"/>
  <c r="AL34" i="11"/>
  <c r="AK34" i="11"/>
  <c r="AJ34" i="11"/>
  <c r="AI34" i="11"/>
  <c r="AH34" i="11"/>
  <c r="AG34" i="11"/>
  <c r="AF34" i="11"/>
  <c r="AE34" i="11"/>
  <c r="AD34" i="11"/>
  <c r="Z34" i="11"/>
  <c r="AL33" i="11"/>
  <c r="AK33" i="11"/>
  <c r="AJ33" i="11"/>
  <c r="AI33" i="11"/>
  <c r="AH33" i="11"/>
  <c r="AG33" i="11"/>
  <c r="AF33" i="11"/>
  <c r="AE33" i="11"/>
  <c r="AD33" i="11"/>
  <c r="Z33" i="11"/>
  <c r="Z32" i="11"/>
  <c r="Z31" i="11"/>
  <c r="Z30" i="11"/>
  <c r="Z29" i="11"/>
  <c r="Z28" i="11"/>
  <c r="Z27" i="11"/>
  <c r="AA27" i="11" s="1"/>
  <c r="AL26" i="11"/>
  <c r="AK26" i="11"/>
  <c r="AJ26" i="11"/>
  <c r="AI26" i="11"/>
  <c r="AH26" i="11"/>
  <c r="AG26" i="11"/>
  <c r="AF26" i="11"/>
  <c r="AE26" i="11"/>
  <c r="AE36" i="11" s="1"/>
  <c r="AD26" i="11"/>
  <c r="AC26" i="11"/>
  <c r="Z26" i="11"/>
  <c r="AD25" i="11"/>
  <c r="A25" i="11"/>
  <c r="AC25" i="11" s="1"/>
  <c r="AA190" i="19" l="1"/>
  <c r="AA162" i="19"/>
  <c r="AA148" i="19"/>
  <c r="AA134" i="19"/>
  <c r="AA204" i="19"/>
  <c r="AA218" i="19"/>
  <c r="AH148" i="22"/>
  <c r="AF36" i="11"/>
  <c r="AA204" i="21"/>
  <c r="AA148" i="21"/>
  <c r="AA190" i="21"/>
  <c r="AA176" i="21"/>
  <c r="AL36" i="11"/>
  <c r="AA134" i="21"/>
  <c r="AA162" i="21"/>
  <c r="AA134" i="22"/>
  <c r="AG36" i="11"/>
  <c r="AA61" i="11"/>
  <c r="AU56" i="11"/>
  <c r="AA28" i="11"/>
  <c r="AP28" i="11"/>
  <c r="AA35" i="11"/>
  <c r="AW28" i="11"/>
  <c r="AA56" i="11"/>
  <c r="AP56" i="11"/>
  <c r="AA30" i="11"/>
  <c r="AR28" i="11"/>
  <c r="AA57" i="11"/>
  <c r="AQ56" i="11"/>
  <c r="AA63" i="11"/>
  <c r="AW56" i="11"/>
  <c r="AA33" i="11"/>
  <c r="AU28" i="11"/>
  <c r="AA34" i="11"/>
  <c r="AV28" i="11"/>
  <c r="AA29" i="11"/>
  <c r="AQ28" i="11"/>
  <c r="AA31" i="11"/>
  <c r="AS28" i="11"/>
  <c r="AM35" i="11"/>
  <c r="AN35" i="11" s="1"/>
  <c r="AA58" i="11"/>
  <c r="AR56" i="11"/>
  <c r="AA60" i="11"/>
  <c r="AT56" i="11"/>
  <c r="AA62" i="11"/>
  <c r="AV56" i="11"/>
  <c r="AK36" i="11"/>
  <c r="AA32" i="11"/>
  <c r="AT28" i="11"/>
  <c r="AA59" i="11"/>
  <c r="AS56" i="11"/>
  <c r="AM218" i="21"/>
  <c r="AN218" i="21"/>
  <c r="AM218" i="19"/>
  <c r="AN218" i="19"/>
  <c r="AN204" i="19"/>
  <c r="AM204" i="19"/>
  <c r="AJ36" i="11"/>
  <c r="AD36" i="11"/>
  <c r="AM63" i="11"/>
  <c r="AN63" i="11" s="1"/>
  <c r="AH36" i="11"/>
  <c r="AM34" i="11"/>
  <c r="AN34" i="11" s="1"/>
  <c r="AM61" i="11"/>
  <c r="AN61" i="11" s="1"/>
  <c r="AM54" i="11"/>
  <c r="AN54" i="11" s="1"/>
  <c r="AM62" i="11"/>
  <c r="AN62" i="11" s="1"/>
  <c r="AI36" i="11"/>
  <c r="Z36" i="11"/>
  <c r="AX28" i="11" s="1"/>
  <c r="AM33" i="11"/>
  <c r="AN33" i="11" s="1"/>
  <c r="AA26" i="11"/>
  <c r="AM26" i="11"/>
  <c r="Z99" i="18"/>
  <c r="AQ98" i="18" s="1"/>
  <c r="Y147" i="22"/>
  <c r="AL147" i="22" s="1"/>
  <c r="X147" i="22"/>
  <c r="W147" i="22"/>
  <c r="V147" i="22"/>
  <c r="U147" i="22"/>
  <c r="AK147" i="22" s="1"/>
  <c r="T147" i="22"/>
  <c r="S147" i="22"/>
  <c r="R147" i="22"/>
  <c r="Q147" i="22"/>
  <c r="P147" i="22"/>
  <c r="O147" i="22"/>
  <c r="N147" i="22"/>
  <c r="Y146" i="22"/>
  <c r="AL146" i="22" s="1"/>
  <c r="X146" i="22"/>
  <c r="W146" i="22"/>
  <c r="V146" i="22"/>
  <c r="U146" i="22"/>
  <c r="T146" i="22"/>
  <c r="S146" i="22"/>
  <c r="R146" i="22"/>
  <c r="Q146" i="22"/>
  <c r="P146" i="22"/>
  <c r="O146" i="22"/>
  <c r="N146" i="22"/>
  <c r="Y145" i="22"/>
  <c r="X145" i="22"/>
  <c r="W145" i="22"/>
  <c r="V145" i="22"/>
  <c r="U145" i="22"/>
  <c r="T145" i="22"/>
  <c r="S145" i="22"/>
  <c r="R145" i="22"/>
  <c r="Q145" i="22"/>
  <c r="P145" i="22"/>
  <c r="O145" i="22"/>
  <c r="N145" i="22"/>
  <c r="Y144" i="22"/>
  <c r="X144" i="22"/>
  <c r="W144" i="22"/>
  <c r="V144" i="22"/>
  <c r="U144" i="22"/>
  <c r="T144" i="22"/>
  <c r="S144" i="22"/>
  <c r="R144" i="22"/>
  <c r="Q144" i="22"/>
  <c r="P144" i="22"/>
  <c r="O144" i="22"/>
  <c r="N144" i="22"/>
  <c r="Y143" i="22"/>
  <c r="X143" i="22"/>
  <c r="W143" i="22"/>
  <c r="V143" i="22"/>
  <c r="U143" i="22"/>
  <c r="T143" i="22"/>
  <c r="S143" i="22"/>
  <c r="R143" i="22"/>
  <c r="Q143" i="22"/>
  <c r="P143" i="22"/>
  <c r="O143" i="22"/>
  <c r="N143" i="22"/>
  <c r="Y142" i="22"/>
  <c r="X142" i="22"/>
  <c r="W142" i="22"/>
  <c r="V142" i="22"/>
  <c r="U142" i="22"/>
  <c r="T142" i="22"/>
  <c r="S142" i="22"/>
  <c r="R142" i="22"/>
  <c r="Q142" i="22"/>
  <c r="P142" i="22"/>
  <c r="O142" i="22"/>
  <c r="N142" i="22"/>
  <c r="Y141" i="22"/>
  <c r="X141" i="22"/>
  <c r="W141" i="22"/>
  <c r="V141" i="22"/>
  <c r="U141" i="22"/>
  <c r="T141" i="22"/>
  <c r="S141" i="22"/>
  <c r="R141" i="22"/>
  <c r="Q141" i="22"/>
  <c r="P141" i="22"/>
  <c r="O141" i="22"/>
  <c r="N141" i="22"/>
  <c r="Y140" i="22"/>
  <c r="X140" i="22"/>
  <c r="W140" i="22"/>
  <c r="V140" i="22"/>
  <c r="U140" i="22"/>
  <c r="T140" i="22"/>
  <c r="S140" i="22"/>
  <c r="R140" i="22"/>
  <c r="Q140" i="22"/>
  <c r="P140" i="22"/>
  <c r="O140" i="22"/>
  <c r="N140" i="22"/>
  <c r="Y139" i="22"/>
  <c r="X139" i="22"/>
  <c r="W139" i="22"/>
  <c r="V139" i="22"/>
  <c r="U139" i="22"/>
  <c r="T139" i="22"/>
  <c r="S139" i="22"/>
  <c r="R139" i="22"/>
  <c r="Q139" i="22"/>
  <c r="P139" i="22"/>
  <c r="O139" i="22"/>
  <c r="N139" i="22"/>
  <c r="Y138" i="22"/>
  <c r="AL138" i="22" s="1"/>
  <c r="AL148" i="22" s="1"/>
  <c r="X138" i="22"/>
  <c r="W138" i="22"/>
  <c r="V138" i="22"/>
  <c r="U138" i="22"/>
  <c r="T138" i="22"/>
  <c r="S138" i="22"/>
  <c r="R138" i="22"/>
  <c r="Q138" i="22"/>
  <c r="P138" i="22"/>
  <c r="O138" i="22"/>
  <c r="N138" i="22"/>
  <c r="A137" i="22"/>
  <c r="Y120" i="22"/>
  <c r="X120" i="22"/>
  <c r="W120" i="22"/>
  <c r="V120" i="22"/>
  <c r="U120" i="22"/>
  <c r="T120" i="22"/>
  <c r="S120" i="22"/>
  <c r="R120" i="22"/>
  <c r="Q120" i="22"/>
  <c r="P120" i="22"/>
  <c r="O120" i="22"/>
  <c r="N120" i="22"/>
  <c r="M120" i="22"/>
  <c r="AX113" i="22" s="1"/>
  <c r="L120" i="22"/>
  <c r="K120" i="22"/>
  <c r="J120" i="22"/>
  <c r="I120" i="22"/>
  <c r="H120" i="22"/>
  <c r="G120" i="22"/>
  <c r="F120" i="22"/>
  <c r="E120" i="22"/>
  <c r="D120" i="22"/>
  <c r="C120" i="22"/>
  <c r="B120" i="22"/>
  <c r="Z119" i="22"/>
  <c r="Z118" i="22"/>
  <c r="Z117" i="22"/>
  <c r="Z116" i="22"/>
  <c r="Z115" i="22"/>
  <c r="Z114" i="22"/>
  <c r="Z113" i="22"/>
  <c r="Z112" i="22"/>
  <c r="Z111" i="22"/>
  <c r="AA111" i="22" s="1"/>
  <c r="AL110" i="22"/>
  <c r="AK110" i="22"/>
  <c r="AJ110" i="22"/>
  <c r="AI110" i="22"/>
  <c r="AH110" i="22"/>
  <c r="AG110" i="22"/>
  <c r="AF110" i="22"/>
  <c r="AE110" i="22"/>
  <c r="AD110" i="22"/>
  <c r="AC110" i="22"/>
  <c r="Z110" i="22"/>
  <c r="AD109" i="22"/>
  <c r="A109" i="22"/>
  <c r="AC109" i="22" s="1"/>
  <c r="Y106" i="22"/>
  <c r="X106" i="22"/>
  <c r="W106" i="22"/>
  <c r="V106" i="22"/>
  <c r="U106" i="22"/>
  <c r="T106" i="22"/>
  <c r="S106" i="22"/>
  <c r="R106" i="22"/>
  <c r="Q106" i="22"/>
  <c r="P106" i="22"/>
  <c r="O106" i="22"/>
  <c r="N106" i="22"/>
  <c r="M106" i="22"/>
  <c r="AX99" i="22" s="1"/>
  <c r="L106" i="22"/>
  <c r="K106" i="22"/>
  <c r="J106" i="22"/>
  <c r="I106" i="22"/>
  <c r="H106" i="22"/>
  <c r="G106" i="22"/>
  <c r="F106" i="22"/>
  <c r="E106" i="22"/>
  <c r="D106" i="22"/>
  <c r="C106" i="22"/>
  <c r="B106" i="22"/>
  <c r="AL105" i="22"/>
  <c r="AK105" i="22"/>
  <c r="AJ105" i="22"/>
  <c r="AI105" i="22"/>
  <c r="AH105" i="22"/>
  <c r="AG105" i="22"/>
  <c r="AF105" i="22"/>
  <c r="AE105" i="22"/>
  <c r="AD105" i="22"/>
  <c r="Z105" i="22"/>
  <c r="AL104" i="22"/>
  <c r="AK104" i="22"/>
  <c r="AJ104" i="22"/>
  <c r="AI104" i="22"/>
  <c r="AH104" i="22"/>
  <c r="AG104" i="22"/>
  <c r="AF104" i="22"/>
  <c r="AE104" i="22"/>
  <c r="AD104" i="22"/>
  <c r="Z104" i="22"/>
  <c r="AL103" i="22"/>
  <c r="AK103" i="22"/>
  <c r="AJ103" i="22"/>
  <c r="AI103" i="22"/>
  <c r="AH103" i="22"/>
  <c r="AG103" i="22"/>
  <c r="AF103" i="22"/>
  <c r="AE103" i="22"/>
  <c r="AD103" i="22"/>
  <c r="Z103" i="22"/>
  <c r="Z102" i="22"/>
  <c r="Z101" i="22"/>
  <c r="Z100" i="22"/>
  <c r="Z99" i="22"/>
  <c r="Z98" i="22"/>
  <c r="AP98" i="22" s="1"/>
  <c r="Z97" i="22"/>
  <c r="AA97" i="22" s="1"/>
  <c r="AL106" i="22"/>
  <c r="Z96" i="22"/>
  <c r="AA96" i="22" s="1"/>
  <c r="A95" i="22"/>
  <c r="Y92" i="22"/>
  <c r="X92" i="22"/>
  <c r="W92" i="22"/>
  <c r="V92" i="22"/>
  <c r="U92" i="22"/>
  <c r="T92" i="22"/>
  <c r="S92" i="22"/>
  <c r="R92" i="22"/>
  <c r="Q92" i="22"/>
  <c r="P92" i="22"/>
  <c r="O92" i="22"/>
  <c r="N92" i="22"/>
  <c r="M92" i="22"/>
  <c r="AX85" i="22" s="1"/>
  <c r="L92" i="22"/>
  <c r="K92" i="22"/>
  <c r="J92" i="22"/>
  <c r="I92" i="22"/>
  <c r="H92" i="22"/>
  <c r="G92" i="22"/>
  <c r="F92" i="22"/>
  <c r="E92" i="22"/>
  <c r="D92" i="22"/>
  <c r="C92" i="22"/>
  <c r="B92" i="22"/>
  <c r="Z91" i="22"/>
  <c r="Z90" i="22"/>
  <c r="Z89" i="22"/>
  <c r="Z88" i="22"/>
  <c r="Z87" i="22"/>
  <c r="Z86" i="22"/>
  <c r="Z85" i="22"/>
  <c r="Z84" i="22"/>
  <c r="Z83" i="22"/>
  <c r="AA83" i="22" s="1"/>
  <c r="Z82" i="22"/>
  <c r="A81" i="22"/>
  <c r="Y78" i="22"/>
  <c r="X78" i="22"/>
  <c r="W78" i="22"/>
  <c r="V78" i="22"/>
  <c r="U78" i="22"/>
  <c r="T78" i="22"/>
  <c r="S78" i="22"/>
  <c r="R78" i="22"/>
  <c r="Q78" i="22"/>
  <c r="P78" i="22"/>
  <c r="O78" i="22"/>
  <c r="N78" i="22"/>
  <c r="M78" i="22"/>
  <c r="AX71" i="22" s="1"/>
  <c r="L78" i="22"/>
  <c r="K78" i="22"/>
  <c r="J78" i="22"/>
  <c r="I78" i="22"/>
  <c r="H78" i="22"/>
  <c r="G78" i="22"/>
  <c r="F78" i="22"/>
  <c r="E78" i="22"/>
  <c r="D78" i="22"/>
  <c r="C78" i="22"/>
  <c r="B78" i="22"/>
  <c r="Z77" i="22"/>
  <c r="Z76" i="22"/>
  <c r="Z75" i="22"/>
  <c r="Z74" i="22"/>
  <c r="Z73" i="22"/>
  <c r="Z72" i="22"/>
  <c r="Z71" i="22"/>
  <c r="Z70" i="22"/>
  <c r="Z69" i="22"/>
  <c r="AA69" i="22" s="1"/>
  <c r="Z68" i="22"/>
  <c r="AA68" i="22" s="1"/>
  <c r="A67" i="22"/>
  <c r="Y64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AX57" i="22" s="1"/>
  <c r="L64" i="22"/>
  <c r="K64" i="22"/>
  <c r="J64" i="22"/>
  <c r="I64" i="22"/>
  <c r="H64" i="22"/>
  <c r="G64" i="22"/>
  <c r="F64" i="22"/>
  <c r="E64" i="22"/>
  <c r="D64" i="22"/>
  <c r="C64" i="22"/>
  <c r="B64" i="22"/>
  <c r="Z63" i="22"/>
  <c r="Z62" i="22"/>
  <c r="Z61" i="22"/>
  <c r="Z60" i="22"/>
  <c r="Z59" i="22"/>
  <c r="Z58" i="22"/>
  <c r="Z57" i="22"/>
  <c r="Z56" i="22"/>
  <c r="Z55" i="22"/>
  <c r="AA55" i="22" s="1"/>
  <c r="Z54" i="22"/>
  <c r="AA54" i="22" s="1"/>
  <c r="A53" i="22"/>
  <c r="Y50" i="22"/>
  <c r="X50" i="22"/>
  <c r="W50" i="22"/>
  <c r="V50" i="22"/>
  <c r="U50" i="22"/>
  <c r="T50" i="22"/>
  <c r="S50" i="22"/>
  <c r="R50" i="22"/>
  <c r="Q50" i="22"/>
  <c r="P50" i="22"/>
  <c r="O50" i="22"/>
  <c r="N50" i="22"/>
  <c r="M50" i="22"/>
  <c r="AX43" i="22" s="1"/>
  <c r="L50" i="22"/>
  <c r="K50" i="22"/>
  <c r="J50" i="22"/>
  <c r="I50" i="22"/>
  <c r="H50" i="22"/>
  <c r="G50" i="22"/>
  <c r="F50" i="22"/>
  <c r="E50" i="22"/>
  <c r="D50" i="22"/>
  <c r="C50" i="22"/>
  <c r="B50" i="22"/>
  <c r="Z49" i="22"/>
  <c r="Z48" i="22"/>
  <c r="Z47" i="22"/>
  <c r="Z46" i="22"/>
  <c r="Z45" i="22"/>
  <c r="Z44" i="22"/>
  <c r="Z43" i="22"/>
  <c r="Z42" i="22"/>
  <c r="Z41" i="22"/>
  <c r="AA41" i="22" s="1"/>
  <c r="Z40" i="22"/>
  <c r="A39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AX29" i="22" s="1"/>
  <c r="L36" i="22"/>
  <c r="K36" i="22"/>
  <c r="J36" i="22"/>
  <c r="I36" i="22"/>
  <c r="H36" i="22"/>
  <c r="G36" i="22"/>
  <c r="F36" i="22"/>
  <c r="E36" i="22"/>
  <c r="D36" i="22"/>
  <c r="C36" i="22"/>
  <c r="Z35" i="22"/>
  <c r="Z34" i="22"/>
  <c r="Z33" i="22"/>
  <c r="Z32" i="22"/>
  <c r="Z31" i="22"/>
  <c r="Z30" i="22"/>
  <c r="Z29" i="22"/>
  <c r="Z28" i="22"/>
  <c r="Z27" i="22"/>
  <c r="AA27" i="22" s="1"/>
  <c r="Z26" i="22"/>
  <c r="A25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AX15" i="22" s="1"/>
  <c r="L22" i="22"/>
  <c r="K22" i="22"/>
  <c r="J22" i="22"/>
  <c r="I22" i="22"/>
  <c r="H22" i="22"/>
  <c r="G22" i="22"/>
  <c r="F22" i="22"/>
  <c r="E22" i="22"/>
  <c r="D22" i="22"/>
  <c r="C22" i="22"/>
  <c r="B22" i="22"/>
  <c r="Z21" i="22"/>
  <c r="Z20" i="22"/>
  <c r="Z19" i="22"/>
  <c r="Z18" i="22"/>
  <c r="Z17" i="22"/>
  <c r="Z16" i="22"/>
  <c r="Z15" i="22"/>
  <c r="Z14" i="22"/>
  <c r="Z13" i="22"/>
  <c r="AA13" i="22" s="1"/>
  <c r="AA12" i="22"/>
  <c r="Z12" i="22"/>
  <c r="A11" i="22"/>
  <c r="AF231" i="21"/>
  <c r="AE231" i="21"/>
  <c r="Y231" i="21"/>
  <c r="AL231" i="21" s="1"/>
  <c r="X231" i="21"/>
  <c r="W231" i="21"/>
  <c r="V231" i="21"/>
  <c r="U231" i="21"/>
  <c r="T231" i="21"/>
  <c r="S231" i="21"/>
  <c r="R231" i="21"/>
  <c r="Q231" i="21"/>
  <c r="P231" i="21"/>
  <c r="O231" i="21"/>
  <c r="N231" i="21"/>
  <c r="AI231" i="21"/>
  <c r="AG231" i="21"/>
  <c r="AD231" i="21"/>
  <c r="AG230" i="21"/>
  <c r="AF230" i="21"/>
  <c r="Y230" i="21"/>
  <c r="AL230" i="21" s="1"/>
  <c r="X230" i="21"/>
  <c r="W230" i="21"/>
  <c r="V230" i="21"/>
  <c r="U230" i="21"/>
  <c r="AK230" i="21" s="1"/>
  <c r="T230" i="21"/>
  <c r="S230" i="21"/>
  <c r="R230" i="21"/>
  <c r="Q230" i="21"/>
  <c r="P230" i="21"/>
  <c r="O230" i="21"/>
  <c r="N230" i="21"/>
  <c r="AI230" i="21"/>
  <c r="AE230" i="21"/>
  <c r="AG229" i="21"/>
  <c r="Y229" i="21"/>
  <c r="AL229" i="21" s="1"/>
  <c r="X229" i="21"/>
  <c r="W229" i="21"/>
  <c r="V229" i="21"/>
  <c r="U229" i="21"/>
  <c r="T229" i="21"/>
  <c r="S229" i="21"/>
  <c r="R229" i="21"/>
  <c r="Q229" i="21"/>
  <c r="P229" i="21"/>
  <c r="O229" i="21"/>
  <c r="N229" i="21"/>
  <c r="AI229" i="21"/>
  <c r="AF229" i="21"/>
  <c r="AD229" i="21"/>
  <c r="Y228" i="21"/>
  <c r="AL228" i="21" s="1"/>
  <c r="X228" i="21"/>
  <c r="W228" i="21"/>
  <c r="V228" i="21"/>
  <c r="U228" i="21"/>
  <c r="T228" i="21"/>
  <c r="S228" i="21"/>
  <c r="R228" i="21"/>
  <c r="Q228" i="21"/>
  <c r="P228" i="21"/>
  <c r="O228" i="21"/>
  <c r="N228" i="21"/>
  <c r="AI228" i="21"/>
  <c r="AG228" i="21"/>
  <c r="AF228" i="21"/>
  <c r="AE228" i="21"/>
  <c r="AD228" i="21"/>
  <c r="Y227" i="21"/>
  <c r="AL227" i="21" s="1"/>
  <c r="X227" i="21"/>
  <c r="W227" i="21"/>
  <c r="V227" i="21"/>
  <c r="U227" i="21"/>
  <c r="T227" i="21"/>
  <c r="S227" i="21"/>
  <c r="R227" i="21"/>
  <c r="Q227" i="21"/>
  <c r="P227" i="21"/>
  <c r="O227" i="21"/>
  <c r="N227" i="21"/>
  <c r="AI227" i="21"/>
  <c r="AG227" i="21"/>
  <c r="AF227" i="21"/>
  <c r="AE227" i="21"/>
  <c r="AD227" i="21"/>
  <c r="Y226" i="21"/>
  <c r="AL226" i="21" s="1"/>
  <c r="X226" i="21"/>
  <c r="W226" i="21"/>
  <c r="V226" i="21"/>
  <c r="U226" i="21"/>
  <c r="T226" i="21"/>
  <c r="S226" i="21"/>
  <c r="R226" i="21"/>
  <c r="Q226" i="21"/>
  <c r="P226" i="21"/>
  <c r="O226" i="21"/>
  <c r="N226" i="21"/>
  <c r="AI226" i="21"/>
  <c r="AH226" i="21"/>
  <c r="AG226" i="21"/>
  <c r="AF226" i="21"/>
  <c r="AE226" i="21"/>
  <c r="AD226" i="21"/>
  <c r="AG225" i="21"/>
  <c r="Y225" i="21"/>
  <c r="AL225" i="21" s="1"/>
  <c r="X225" i="21"/>
  <c r="W225" i="21"/>
  <c r="V225" i="21"/>
  <c r="U225" i="21"/>
  <c r="T225" i="21"/>
  <c r="S225" i="21"/>
  <c r="R225" i="21"/>
  <c r="Q225" i="21"/>
  <c r="P225" i="21"/>
  <c r="O225" i="21"/>
  <c r="N225" i="21"/>
  <c r="AI225" i="21"/>
  <c r="AF225" i="21"/>
  <c r="AD225" i="21"/>
  <c r="AG224" i="21"/>
  <c r="AE224" i="21"/>
  <c r="Y224" i="21"/>
  <c r="AL224" i="21" s="1"/>
  <c r="X224" i="21"/>
  <c r="W224" i="21"/>
  <c r="V224" i="21"/>
  <c r="U224" i="21"/>
  <c r="T224" i="21"/>
  <c r="S224" i="21"/>
  <c r="R224" i="21"/>
  <c r="Q224" i="21"/>
  <c r="P224" i="21"/>
  <c r="O224" i="21"/>
  <c r="N224" i="21"/>
  <c r="AI224" i="21"/>
  <c r="AF224" i="21"/>
  <c r="AD224" i="21"/>
  <c r="Y223" i="21"/>
  <c r="AL223" i="21" s="1"/>
  <c r="X223" i="21"/>
  <c r="W223" i="21"/>
  <c r="V223" i="21"/>
  <c r="U223" i="21"/>
  <c r="T223" i="21"/>
  <c r="S223" i="21"/>
  <c r="R223" i="21"/>
  <c r="Q223" i="21"/>
  <c r="P223" i="21"/>
  <c r="O223" i="21"/>
  <c r="N223" i="21"/>
  <c r="AI223" i="21"/>
  <c r="AG223" i="21"/>
  <c r="AF223" i="21"/>
  <c r="AE223" i="21"/>
  <c r="AD223" i="21"/>
  <c r="AC222" i="21"/>
  <c r="Y222" i="21"/>
  <c r="AL222" i="21" s="1"/>
  <c r="X222" i="21"/>
  <c r="W222" i="21"/>
  <c r="V222" i="21"/>
  <c r="U222" i="21"/>
  <c r="T222" i="21"/>
  <c r="S222" i="21"/>
  <c r="R222" i="21"/>
  <c r="Q222" i="21"/>
  <c r="P222" i="21"/>
  <c r="O222" i="21"/>
  <c r="N222" i="21"/>
  <c r="AI222" i="21"/>
  <c r="AD221" i="21"/>
  <c r="A221" i="21"/>
  <c r="AC221" i="21" s="1"/>
  <c r="Y120" i="21"/>
  <c r="X120" i="21"/>
  <c r="W120" i="21"/>
  <c r="V120" i="21"/>
  <c r="U120" i="21"/>
  <c r="T120" i="21"/>
  <c r="S120" i="21"/>
  <c r="R120" i="21"/>
  <c r="Q120" i="21"/>
  <c r="P120" i="21"/>
  <c r="O120" i="21"/>
  <c r="N120" i="21"/>
  <c r="M120" i="21"/>
  <c r="AX113" i="21" s="1"/>
  <c r="L120" i="21"/>
  <c r="K120" i="21"/>
  <c r="J120" i="21"/>
  <c r="I120" i="21"/>
  <c r="H120" i="21"/>
  <c r="G120" i="21"/>
  <c r="F120" i="21"/>
  <c r="E120" i="21"/>
  <c r="D120" i="21"/>
  <c r="C120" i="21"/>
  <c r="B120" i="21"/>
  <c r="Z119" i="21"/>
  <c r="Z118" i="21"/>
  <c r="Z117" i="21"/>
  <c r="Z116" i="21"/>
  <c r="Z115" i="21"/>
  <c r="Z114" i="21"/>
  <c r="Z113" i="21"/>
  <c r="Z112" i="21"/>
  <c r="Z111" i="21"/>
  <c r="AA111" i="21" s="1"/>
  <c r="Z110" i="21"/>
  <c r="AA110" i="21" s="1"/>
  <c r="A109" i="21"/>
  <c r="Y106" i="21"/>
  <c r="X106" i="21"/>
  <c r="W106" i="21"/>
  <c r="V106" i="21"/>
  <c r="U106" i="21"/>
  <c r="T106" i="21"/>
  <c r="S106" i="21"/>
  <c r="R106" i="21"/>
  <c r="Q106" i="21"/>
  <c r="P106" i="21"/>
  <c r="O106" i="21"/>
  <c r="N106" i="21"/>
  <c r="M106" i="21"/>
  <c r="AX99" i="21" s="1"/>
  <c r="L106" i="21"/>
  <c r="K106" i="21"/>
  <c r="J106" i="21"/>
  <c r="I106" i="21"/>
  <c r="H106" i="21"/>
  <c r="G106" i="21"/>
  <c r="F106" i="21"/>
  <c r="E106" i="21"/>
  <c r="D106" i="21"/>
  <c r="C106" i="21"/>
  <c r="B106" i="21"/>
  <c r="Z105" i="21"/>
  <c r="Z104" i="21"/>
  <c r="Z103" i="21"/>
  <c r="Z102" i="21"/>
  <c r="Z101" i="21"/>
  <c r="Z100" i="21"/>
  <c r="Z99" i="21"/>
  <c r="Z98" i="21"/>
  <c r="Z97" i="21"/>
  <c r="AA97" i="21" s="1"/>
  <c r="Z96" i="21"/>
  <c r="A95" i="21"/>
  <c r="Y92" i="21"/>
  <c r="X92" i="21"/>
  <c r="W92" i="21"/>
  <c r="V92" i="21"/>
  <c r="U92" i="21"/>
  <c r="T92" i="21"/>
  <c r="S92" i="21"/>
  <c r="R92" i="21"/>
  <c r="Q92" i="21"/>
  <c r="P92" i="21"/>
  <c r="O92" i="21"/>
  <c r="N92" i="21"/>
  <c r="M92" i="21"/>
  <c r="AX85" i="21" s="1"/>
  <c r="L92" i="21"/>
  <c r="K92" i="21"/>
  <c r="J92" i="21"/>
  <c r="I92" i="21"/>
  <c r="H92" i="21"/>
  <c r="G92" i="21"/>
  <c r="F92" i="21"/>
  <c r="E92" i="21"/>
  <c r="D92" i="21"/>
  <c r="C92" i="21"/>
  <c r="B92" i="21"/>
  <c r="Z91" i="21"/>
  <c r="Z90" i="21"/>
  <c r="Z89" i="21"/>
  <c r="Z88" i="21"/>
  <c r="Z87" i="21"/>
  <c r="Z86" i="21"/>
  <c r="Z85" i="21"/>
  <c r="Z84" i="21"/>
  <c r="Z83" i="21"/>
  <c r="AA83" i="21" s="1"/>
  <c r="Z82" i="21"/>
  <c r="AA82" i="21" s="1"/>
  <c r="A81" i="21"/>
  <c r="Y78" i="21"/>
  <c r="X78" i="21"/>
  <c r="W78" i="21"/>
  <c r="V78" i="21"/>
  <c r="U78" i="21"/>
  <c r="T78" i="21"/>
  <c r="S78" i="21"/>
  <c r="R78" i="21"/>
  <c r="Q78" i="21"/>
  <c r="P78" i="21"/>
  <c r="O78" i="21"/>
  <c r="N78" i="21"/>
  <c r="M78" i="21"/>
  <c r="AX71" i="21" s="1"/>
  <c r="L78" i="21"/>
  <c r="K78" i="21"/>
  <c r="J78" i="21"/>
  <c r="I78" i="21"/>
  <c r="H78" i="21"/>
  <c r="G78" i="21"/>
  <c r="F78" i="21"/>
  <c r="E78" i="21"/>
  <c r="D78" i="21"/>
  <c r="C78" i="21"/>
  <c r="B78" i="21"/>
  <c r="Z77" i="21"/>
  <c r="Z76" i="21"/>
  <c r="Z75" i="21"/>
  <c r="Z74" i="21"/>
  <c r="Z73" i="21"/>
  <c r="Z72" i="21"/>
  <c r="Z71" i="21"/>
  <c r="Z70" i="21"/>
  <c r="Z69" i="21"/>
  <c r="Z68" i="21"/>
  <c r="AA68" i="21" s="1"/>
  <c r="A67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AX57" i="21" s="1"/>
  <c r="L64" i="21"/>
  <c r="K64" i="21"/>
  <c r="J64" i="21"/>
  <c r="I64" i="21"/>
  <c r="H64" i="21"/>
  <c r="G64" i="21"/>
  <c r="F64" i="21"/>
  <c r="E64" i="21"/>
  <c r="D64" i="21"/>
  <c r="C64" i="21"/>
  <c r="B64" i="21"/>
  <c r="Z63" i="21"/>
  <c r="Z62" i="21"/>
  <c r="Z61" i="21"/>
  <c r="Z60" i="21"/>
  <c r="Z59" i="21"/>
  <c r="Z58" i="21"/>
  <c r="Z57" i="21"/>
  <c r="Z56" i="21"/>
  <c r="Z55" i="21"/>
  <c r="AA55" i="21" s="1"/>
  <c r="Z54" i="21"/>
  <c r="A53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AX43" i="21" s="1"/>
  <c r="L50" i="21"/>
  <c r="K50" i="21"/>
  <c r="J50" i="21"/>
  <c r="I50" i="21"/>
  <c r="H50" i="21"/>
  <c r="G50" i="21"/>
  <c r="F50" i="21"/>
  <c r="E50" i="21"/>
  <c r="D50" i="21"/>
  <c r="C50" i="21"/>
  <c r="B50" i="21"/>
  <c r="Z49" i="21"/>
  <c r="Z48" i="21"/>
  <c r="Z47" i="21"/>
  <c r="Z46" i="21"/>
  <c r="Z45" i="21"/>
  <c r="Z44" i="21"/>
  <c r="Z43" i="21"/>
  <c r="Z42" i="21"/>
  <c r="AP42" i="21" s="1"/>
  <c r="Z41" i="21"/>
  <c r="AA41" i="21" s="1"/>
  <c r="Z40" i="21"/>
  <c r="AA40" i="21" s="1"/>
  <c r="A39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AX29" i="21" s="1"/>
  <c r="L36" i="21"/>
  <c r="K36" i="21"/>
  <c r="J36" i="21"/>
  <c r="I36" i="21"/>
  <c r="H36" i="21"/>
  <c r="G36" i="21"/>
  <c r="F36" i="21"/>
  <c r="E36" i="21"/>
  <c r="D36" i="21"/>
  <c r="C36" i="21"/>
  <c r="B36" i="21"/>
  <c r="Z35" i="21"/>
  <c r="Z34" i="21"/>
  <c r="Z33" i="21"/>
  <c r="Z32" i="21"/>
  <c r="Z31" i="21"/>
  <c r="Z30" i="21"/>
  <c r="Z29" i="21"/>
  <c r="Z28" i="21"/>
  <c r="Z27" i="21"/>
  <c r="AA27" i="21" s="1"/>
  <c r="Z26" i="21"/>
  <c r="A25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AX15" i="21" s="1"/>
  <c r="L22" i="21"/>
  <c r="K22" i="21"/>
  <c r="J22" i="21"/>
  <c r="I22" i="21"/>
  <c r="H22" i="21"/>
  <c r="G22" i="21"/>
  <c r="F22" i="21"/>
  <c r="E22" i="21"/>
  <c r="D22" i="21"/>
  <c r="C22" i="21"/>
  <c r="B22" i="21"/>
  <c r="Z21" i="21"/>
  <c r="Z20" i="21"/>
  <c r="Z19" i="21"/>
  <c r="Z18" i="21"/>
  <c r="Z17" i="21"/>
  <c r="Z16" i="21"/>
  <c r="Z15" i="21"/>
  <c r="Z14" i="21"/>
  <c r="AA13" i="21"/>
  <c r="Z13" i="21"/>
  <c r="Z12" i="21"/>
  <c r="AA12" i="21" s="1"/>
  <c r="A11" i="21"/>
  <c r="Y133" i="20"/>
  <c r="AL133" i="20" s="1"/>
  <c r="X133" i="20"/>
  <c r="W133" i="20"/>
  <c r="V133" i="20"/>
  <c r="U133" i="20"/>
  <c r="T133" i="20"/>
  <c r="S133" i="20"/>
  <c r="R133" i="20"/>
  <c r="Q133" i="20"/>
  <c r="P133" i="20"/>
  <c r="O133" i="20"/>
  <c r="N133" i="20"/>
  <c r="M133" i="20"/>
  <c r="L133" i="20"/>
  <c r="AI133" i="20" s="1"/>
  <c r="K133" i="20"/>
  <c r="J133" i="20"/>
  <c r="I133" i="20"/>
  <c r="H133" i="20"/>
  <c r="G133" i="20"/>
  <c r="F133" i="20"/>
  <c r="E133" i="20"/>
  <c r="AG133" i="20" s="1"/>
  <c r="D133" i="20"/>
  <c r="AF133" i="20" s="1"/>
  <c r="C133" i="20"/>
  <c r="AE133" i="20" s="1"/>
  <c r="B133" i="20"/>
  <c r="AD133" i="20" s="1"/>
  <c r="Y132" i="20"/>
  <c r="AL132" i="20" s="1"/>
  <c r="X132" i="20"/>
  <c r="W132" i="20"/>
  <c r="V132" i="20"/>
  <c r="U132" i="20"/>
  <c r="T132" i="20"/>
  <c r="S132" i="20"/>
  <c r="R132" i="20"/>
  <c r="Q132" i="20"/>
  <c r="P132" i="20"/>
  <c r="O132" i="20"/>
  <c r="N132" i="20"/>
  <c r="M132" i="20"/>
  <c r="L132" i="20"/>
  <c r="AI132" i="20" s="1"/>
  <c r="K132" i="20"/>
  <c r="J132" i="20"/>
  <c r="I132" i="20"/>
  <c r="H132" i="20"/>
  <c r="G132" i="20"/>
  <c r="F132" i="20"/>
  <c r="E132" i="20"/>
  <c r="AG132" i="20" s="1"/>
  <c r="D132" i="20"/>
  <c r="AF132" i="20" s="1"/>
  <c r="C132" i="20"/>
  <c r="B132" i="20"/>
  <c r="AD132" i="20" s="1"/>
  <c r="Y131" i="20"/>
  <c r="X131" i="20"/>
  <c r="W131" i="20"/>
  <c r="V131" i="20"/>
  <c r="U131" i="20"/>
  <c r="T131" i="20"/>
  <c r="S131" i="20"/>
  <c r="R131" i="20"/>
  <c r="Q131" i="20"/>
  <c r="P131" i="20"/>
  <c r="O131" i="20"/>
  <c r="N131" i="20"/>
  <c r="M131" i="20"/>
  <c r="L131" i="20"/>
  <c r="K131" i="20"/>
  <c r="J131" i="20"/>
  <c r="I131" i="20"/>
  <c r="H131" i="20"/>
  <c r="G131" i="20"/>
  <c r="F131" i="20"/>
  <c r="E131" i="20"/>
  <c r="D131" i="20"/>
  <c r="C131" i="20"/>
  <c r="B131" i="20"/>
  <c r="Y130" i="20"/>
  <c r="X130" i="20"/>
  <c r="W130" i="20"/>
  <c r="V130" i="20"/>
  <c r="U130" i="20"/>
  <c r="T130" i="20"/>
  <c r="S130" i="20"/>
  <c r="R130" i="20"/>
  <c r="Q130" i="20"/>
  <c r="P130" i="20"/>
  <c r="O130" i="20"/>
  <c r="N130" i="20"/>
  <c r="M130" i="20"/>
  <c r="L130" i="20"/>
  <c r="K130" i="20"/>
  <c r="J130" i="20"/>
  <c r="I130" i="20"/>
  <c r="H130" i="20"/>
  <c r="G130" i="20"/>
  <c r="F130" i="20"/>
  <c r="E130" i="20"/>
  <c r="D130" i="20"/>
  <c r="C130" i="20"/>
  <c r="B130" i="20"/>
  <c r="Y129" i="20"/>
  <c r="X129" i="20"/>
  <c r="W129" i="20"/>
  <c r="V129" i="20"/>
  <c r="U129" i="20"/>
  <c r="T129" i="20"/>
  <c r="S129" i="20"/>
  <c r="R129" i="20"/>
  <c r="Q129" i="20"/>
  <c r="P129" i="20"/>
  <c r="O129" i="20"/>
  <c r="N129" i="20"/>
  <c r="M129" i="20"/>
  <c r="L129" i="20"/>
  <c r="K129" i="20"/>
  <c r="J129" i="20"/>
  <c r="I129" i="20"/>
  <c r="H129" i="20"/>
  <c r="G129" i="20"/>
  <c r="F129" i="20"/>
  <c r="E129" i="20"/>
  <c r="D129" i="20"/>
  <c r="B129" i="20"/>
  <c r="Y128" i="20"/>
  <c r="X128" i="20"/>
  <c r="W128" i="20"/>
  <c r="V128" i="20"/>
  <c r="U128" i="20"/>
  <c r="T128" i="20"/>
  <c r="S128" i="20"/>
  <c r="R128" i="20"/>
  <c r="Q128" i="20"/>
  <c r="P128" i="20"/>
  <c r="O128" i="20"/>
  <c r="N128" i="20"/>
  <c r="M128" i="20"/>
  <c r="L128" i="20"/>
  <c r="K128" i="20"/>
  <c r="J128" i="20"/>
  <c r="I128" i="20"/>
  <c r="H128" i="20"/>
  <c r="G128" i="20"/>
  <c r="F128" i="20"/>
  <c r="E128" i="20"/>
  <c r="D128" i="20"/>
  <c r="C128" i="20"/>
  <c r="B128" i="20"/>
  <c r="Y127" i="20"/>
  <c r="X127" i="20"/>
  <c r="W127" i="20"/>
  <c r="V127" i="20"/>
  <c r="U127" i="20"/>
  <c r="T127" i="20"/>
  <c r="S127" i="20"/>
  <c r="R127" i="20"/>
  <c r="Q127" i="20"/>
  <c r="P127" i="20"/>
  <c r="O127" i="20"/>
  <c r="N127" i="20"/>
  <c r="M127" i="20"/>
  <c r="L127" i="20"/>
  <c r="K127" i="20"/>
  <c r="J127" i="20"/>
  <c r="I127" i="20"/>
  <c r="H127" i="20"/>
  <c r="G127" i="20"/>
  <c r="F127" i="20"/>
  <c r="E127" i="20"/>
  <c r="D127" i="20"/>
  <c r="C127" i="20"/>
  <c r="B127" i="20"/>
  <c r="Y126" i="20"/>
  <c r="X126" i="20"/>
  <c r="W126" i="20"/>
  <c r="V126" i="20"/>
  <c r="U126" i="20"/>
  <c r="T126" i="20"/>
  <c r="S126" i="20"/>
  <c r="R126" i="20"/>
  <c r="Q126" i="20"/>
  <c r="P126" i="20"/>
  <c r="O126" i="20"/>
  <c r="N126" i="20"/>
  <c r="M126" i="20"/>
  <c r="L126" i="20"/>
  <c r="K126" i="20"/>
  <c r="J126" i="20"/>
  <c r="I126" i="20"/>
  <c r="H126" i="20"/>
  <c r="G126" i="20"/>
  <c r="F126" i="20"/>
  <c r="E126" i="20"/>
  <c r="D126" i="20"/>
  <c r="C126" i="20"/>
  <c r="B126" i="20"/>
  <c r="Y125" i="20"/>
  <c r="X125" i="20"/>
  <c r="W125" i="20"/>
  <c r="V125" i="20"/>
  <c r="U125" i="20"/>
  <c r="T125" i="20"/>
  <c r="S125" i="20"/>
  <c r="R125" i="20"/>
  <c r="Q125" i="20"/>
  <c r="P125" i="20"/>
  <c r="O125" i="20"/>
  <c r="N125" i="20"/>
  <c r="M125" i="20"/>
  <c r="L125" i="20"/>
  <c r="K125" i="20"/>
  <c r="J125" i="20"/>
  <c r="I125" i="20"/>
  <c r="H125" i="20"/>
  <c r="G125" i="20"/>
  <c r="F125" i="20"/>
  <c r="E125" i="20"/>
  <c r="D125" i="20"/>
  <c r="C125" i="20"/>
  <c r="B125" i="20"/>
  <c r="Y124" i="20"/>
  <c r="X124" i="20"/>
  <c r="W124" i="20"/>
  <c r="V124" i="20"/>
  <c r="U124" i="20"/>
  <c r="AK124" i="20" s="1"/>
  <c r="T124" i="20"/>
  <c r="S124" i="20"/>
  <c r="R124" i="20"/>
  <c r="Q124" i="20"/>
  <c r="P124" i="20"/>
  <c r="O124" i="20"/>
  <c r="N124" i="20"/>
  <c r="M124" i="20"/>
  <c r="L124" i="20"/>
  <c r="AI124" i="20" s="1"/>
  <c r="K124" i="20"/>
  <c r="J124" i="20"/>
  <c r="I124" i="20"/>
  <c r="H124" i="20"/>
  <c r="G124" i="20"/>
  <c r="F124" i="20"/>
  <c r="E124" i="20"/>
  <c r="AG124" i="20" s="1"/>
  <c r="D124" i="20"/>
  <c r="AF124" i="20" s="1"/>
  <c r="C124" i="20"/>
  <c r="AE124" i="20" s="1"/>
  <c r="B124" i="20"/>
  <c r="AD124" i="20" s="1"/>
  <c r="A123" i="20"/>
  <c r="Y120" i="20"/>
  <c r="X120" i="20"/>
  <c r="W120" i="20"/>
  <c r="V120" i="20"/>
  <c r="U120" i="20"/>
  <c r="T120" i="20"/>
  <c r="S120" i="20"/>
  <c r="R120" i="20"/>
  <c r="Q120" i="20"/>
  <c r="P120" i="20"/>
  <c r="O120" i="20"/>
  <c r="N120" i="20"/>
  <c r="M120" i="20"/>
  <c r="L120" i="20"/>
  <c r="K120" i="20"/>
  <c r="J120" i="20"/>
  <c r="I120" i="20"/>
  <c r="H120" i="20"/>
  <c r="G120" i="20"/>
  <c r="F120" i="20"/>
  <c r="E120" i="20"/>
  <c r="D120" i="20"/>
  <c r="C120" i="20"/>
  <c r="B120" i="20"/>
  <c r="Z119" i="20"/>
  <c r="AA119" i="20" s="1"/>
  <c r="Z118" i="20"/>
  <c r="AA118" i="20" s="1"/>
  <c r="Z117" i="20"/>
  <c r="AA117" i="20" s="1"/>
  <c r="Z116" i="20"/>
  <c r="AA116" i="20" s="1"/>
  <c r="Z115" i="20"/>
  <c r="AA115" i="20" s="1"/>
  <c r="Z114" i="20"/>
  <c r="AA114" i="20" s="1"/>
  <c r="Z113" i="20"/>
  <c r="AA113" i="20" s="1"/>
  <c r="Z112" i="20"/>
  <c r="AA112" i="20" s="1"/>
  <c r="Z111" i="20"/>
  <c r="AA111" i="20" s="1"/>
  <c r="Z110" i="20"/>
  <c r="A109" i="20"/>
  <c r="Y106" i="20"/>
  <c r="X106" i="20"/>
  <c r="W106" i="20"/>
  <c r="V106" i="20"/>
  <c r="U106" i="20"/>
  <c r="T106" i="20"/>
  <c r="S106" i="20"/>
  <c r="R106" i="20"/>
  <c r="Q106" i="20"/>
  <c r="P106" i="20"/>
  <c r="O106" i="20"/>
  <c r="N106" i="20"/>
  <c r="M106" i="20"/>
  <c r="AX99" i="20" s="1"/>
  <c r="L106" i="20"/>
  <c r="K106" i="20"/>
  <c r="J106" i="20"/>
  <c r="I106" i="20"/>
  <c r="H106" i="20"/>
  <c r="G106" i="20"/>
  <c r="F106" i="20"/>
  <c r="E106" i="20"/>
  <c r="D106" i="20"/>
  <c r="C106" i="20"/>
  <c r="B106" i="20"/>
  <c r="Z105" i="20"/>
  <c r="Z104" i="20"/>
  <c r="Z103" i="20"/>
  <c r="Z102" i="20"/>
  <c r="Z101" i="20"/>
  <c r="Z100" i="20"/>
  <c r="Z99" i="20"/>
  <c r="Z98" i="20"/>
  <c r="Z97" i="20"/>
  <c r="AA97" i="20" s="1"/>
  <c r="Z96" i="20"/>
  <c r="AA96" i="20" s="1"/>
  <c r="A95" i="20"/>
  <c r="Y92" i="20"/>
  <c r="X92" i="20"/>
  <c r="W92" i="20"/>
  <c r="V92" i="20"/>
  <c r="U92" i="20"/>
  <c r="T92" i="20"/>
  <c r="S92" i="20"/>
  <c r="R92" i="20"/>
  <c r="Q92" i="20"/>
  <c r="P92" i="20"/>
  <c r="O92" i="20"/>
  <c r="N92" i="20"/>
  <c r="M92" i="20"/>
  <c r="AX85" i="20" s="1"/>
  <c r="L92" i="20"/>
  <c r="K92" i="20"/>
  <c r="J92" i="20"/>
  <c r="I92" i="20"/>
  <c r="H92" i="20"/>
  <c r="G92" i="20"/>
  <c r="F92" i="20"/>
  <c r="E92" i="20"/>
  <c r="D92" i="20"/>
  <c r="C92" i="20"/>
  <c r="B92" i="20"/>
  <c r="Z91" i="20"/>
  <c r="Z90" i="20"/>
  <c r="AV84" i="20" s="1"/>
  <c r="Z89" i="20"/>
  <c r="Z88" i="20"/>
  <c r="Z87" i="20"/>
  <c r="Z86" i="20"/>
  <c r="Z85" i="20"/>
  <c r="Z84" i="20"/>
  <c r="Z83" i="20"/>
  <c r="AA83" i="20" s="1"/>
  <c r="Z82" i="20"/>
  <c r="A81" i="20"/>
  <c r="Y78" i="20"/>
  <c r="X78" i="20"/>
  <c r="W78" i="20"/>
  <c r="V78" i="20"/>
  <c r="U78" i="20"/>
  <c r="T78" i="20"/>
  <c r="S78" i="20"/>
  <c r="R78" i="20"/>
  <c r="Q78" i="20"/>
  <c r="P78" i="20"/>
  <c r="O78" i="20"/>
  <c r="N78" i="20"/>
  <c r="M78" i="20"/>
  <c r="AX71" i="20" s="1"/>
  <c r="L78" i="20"/>
  <c r="K78" i="20"/>
  <c r="J78" i="20"/>
  <c r="I78" i="20"/>
  <c r="H78" i="20"/>
  <c r="G78" i="20"/>
  <c r="F78" i="20"/>
  <c r="E78" i="20"/>
  <c r="D78" i="20"/>
  <c r="C78" i="20"/>
  <c r="B78" i="20"/>
  <c r="Z77" i="20"/>
  <c r="Z76" i="20"/>
  <c r="Z75" i="20"/>
  <c r="Z74" i="20"/>
  <c r="Z73" i="20"/>
  <c r="Z72" i="20"/>
  <c r="Z71" i="20"/>
  <c r="Z70" i="20"/>
  <c r="Z69" i="20"/>
  <c r="AA69" i="20" s="1"/>
  <c r="Z68" i="20"/>
  <c r="AA68" i="20" s="1"/>
  <c r="A67" i="20"/>
  <c r="Y64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AX57" i="20" s="1"/>
  <c r="L64" i="20"/>
  <c r="K64" i="20"/>
  <c r="J64" i="20"/>
  <c r="I64" i="20"/>
  <c r="H64" i="20"/>
  <c r="G64" i="20"/>
  <c r="F64" i="20"/>
  <c r="E64" i="20"/>
  <c r="D64" i="20"/>
  <c r="C64" i="20"/>
  <c r="B64" i="20"/>
  <c r="Z63" i="20"/>
  <c r="Z62" i="20"/>
  <c r="Z61" i="20"/>
  <c r="Z60" i="20"/>
  <c r="Z59" i="20"/>
  <c r="Z58" i="20"/>
  <c r="Z57" i="20"/>
  <c r="AQ56" i="20" s="1"/>
  <c r="Z56" i="20"/>
  <c r="Z55" i="20"/>
  <c r="AA55" i="20" s="1"/>
  <c r="Z54" i="20"/>
  <c r="AA54" i="20" s="1"/>
  <c r="A53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AX43" i="20" s="1"/>
  <c r="L50" i="20"/>
  <c r="K50" i="20"/>
  <c r="J50" i="20"/>
  <c r="I50" i="20"/>
  <c r="H50" i="20"/>
  <c r="G50" i="20"/>
  <c r="F50" i="20"/>
  <c r="E50" i="20"/>
  <c r="D50" i="20"/>
  <c r="C50" i="20"/>
  <c r="B50" i="20"/>
  <c r="Z49" i="20"/>
  <c r="AW42" i="20" s="1"/>
  <c r="Z48" i="20"/>
  <c r="Z47" i="20"/>
  <c r="Z46" i="20"/>
  <c r="Z45" i="20"/>
  <c r="Z44" i="20"/>
  <c r="Z43" i="20"/>
  <c r="Z42" i="20"/>
  <c r="Z41" i="20"/>
  <c r="AA41" i="20" s="1"/>
  <c r="Z40" i="20"/>
  <c r="AA40" i="20" s="1"/>
  <c r="A39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AX29" i="20" s="1"/>
  <c r="L36" i="20"/>
  <c r="K36" i="20"/>
  <c r="J36" i="20"/>
  <c r="I36" i="20"/>
  <c r="H36" i="20"/>
  <c r="G36" i="20"/>
  <c r="F36" i="20"/>
  <c r="E36" i="20"/>
  <c r="D36" i="20"/>
  <c r="C36" i="20"/>
  <c r="B36" i="20"/>
  <c r="Z35" i="20"/>
  <c r="Z34" i="20"/>
  <c r="Z33" i="20"/>
  <c r="Z32" i="20"/>
  <c r="Z31" i="20"/>
  <c r="Z30" i="20"/>
  <c r="Z29" i="20"/>
  <c r="Z28" i="20"/>
  <c r="Z27" i="20"/>
  <c r="AA27" i="20" s="1"/>
  <c r="Z26" i="20"/>
  <c r="A25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AX15" i="20" s="1"/>
  <c r="L22" i="20"/>
  <c r="K22" i="20"/>
  <c r="J22" i="20"/>
  <c r="I22" i="20"/>
  <c r="H22" i="20"/>
  <c r="G22" i="20"/>
  <c r="F22" i="20"/>
  <c r="E22" i="20"/>
  <c r="D22" i="20"/>
  <c r="C22" i="20"/>
  <c r="B22" i="20"/>
  <c r="Z21" i="20"/>
  <c r="Z20" i="20"/>
  <c r="Z19" i="20"/>
  <c r="Z18" i="20"/>
  <c r="Z17" i="20"/>
  <c r="Z16" i="20"/>
  <c r="Z15" i="20"/>
  <c r="Z14" i="20"/>
  <c r="AA13" i="20"/>
  <c r="Z13" i="20"/>
  <c r="AA12" i="20"/>
  <c r="Z12" i="20"/>
  <c r="A11" i="20"/>
  <c r="Y231" i="19"/>
  <c r="AL231" i="19" s="1"/>
  <c r="X231" i="19"/>
  <c r="W231" i="19"/>
  <c r="V231" i="19"/>
  <c r="U231" i="19"/>
  <c r="T231" i="19"/>
  <c r="S231" i="19"/>
  <c r="R231" i="19"/>
  <c r="Q231" i="19"/>
  <c r="P231" i="19"/>
  <c r="O231" i="19"/>
  <c r="N231" i="19"/>
  <c r="AI231" i="19"/>
  <c r="E231" i="19"/>
  <c r="AG231" i="19" s="1"/>
  <c r="D231" i="19"/>
  <c r="AF231" i="19" s="1"/>
  <c r="AD231" i="19"/>
  <c r="Y230" i="19"/>
  <c r="AL230" i="19" s="1"/>
  <c r="X230" i="19"/>
  <c r="W230" i="19"/>
  <c r="V230" i="19"/>
  <c r="U230" i="19"/>
  <c r="T230" i="19"/>
  <c r="S230" i="19"/>
  <c r="R230" i="19"/>
  <c r="Q230" i="19"/>
  <c r="P230" i="19"/>
  <c r="O230" i="19"/>
  <c r="N230" i="19"/>
  <c r="AI230" i="19"/>
  <c r="E230" i="19"/>
  <c r="AG230" i="19" s="1"/>
  <c r="AE230" i="19"/>
  <c r="AD230" i="19"/>
  <c r="Y229" i="19"/>
  <c r="AL229" i="19" s="1"/>
  <c r="X229" i="19"/>
  <c r="W229" i="19"/>
  <c r="V229" i="19"/>
  <c r="U229" i="19"/>
  <c r="T229" i="19"/>
  <c r="S229" i="19"/>
  <c r="R229" i="19"/>
  <c r="Q229" i="19"/>
  <c r="P229" i="19"/>
  <c r="O229" i="19"/>
  <c r="N229" i="19"/>
  <c r="AI229" i="19"/>
  <c r="E229" i="19"/>
  <c r="AG229" i="19" s="1"/>
  <c r="AF229" i="19"/>
  <c r="AE229" i="19"/>
  <c r="Y228" i="19"/>
  <c r="AL228" i="19" s="1"/>
  <c r="X228" i="19"/>
  <c r="W228" i="19"/>
  <c r="V228" i="19"/>
  <c r="U228" i="19"/>
  <c r="T228" i="19"/>
  <c r="S228" i="19"/>
  <c r="R228" i="19"/>
  <c r="Q228" i="19"/>
  <c r="P228" i="19"/>
  <c r="O228" i="19"/>
  <c r="N228" i="19"/>
  <c r="AI228" i="19"/>
  <c r="E228" i="19"/>
  <c r="AG228" i="19" s="1"/>
  <c r="AF228" i="19"/>
  <c r="AE228" i="19"/>
  <c r="Y227" i="19"/>
  <c r="AL227" i="19" s="1"/>
  <c r="X227" i="19"/>
  <c r="W227" i="19"/>
  <c r="V227" i="19"/>
  <c r="U227" i="19"/>
  <c r="T227" i="19"/>
  <c r="S227" i="19"/>
  <c r="R227" i="19"/>
  <c r="Q227" i="19"/>
  <c r="P227" i="19"/>
  <c r="O227" i="19"/>
  <c r="N227" i="19"/>
  <c r="AI227" i="19"/>
  <c r="E227" i="19"/>
  <c r="AG227" i="19" s="1"/>
  <c r="AF227" i="19"/>
  <c r="AD227" i="19"/>
  <c r="Y226" i="19"/>
  <c r="AL226" i="19" s="1"/>
  <c r="X226" i="19"/>
  <c r="W226" i="19"/>
  <c r="V226" i="19"/>
  <c r="U226" i="19"/>
  <c r="T226" i="19"/>
  <c r="S226" i="19"/>
  <c r="R226" i="19"/>
  <c r="Q226" i="19"/>
  <c r="P226" i="19"/>
  <c r="O226" i="19"/>
  <c r="N226" i="19"/>
  <c r="AI226" i="19"/>
  <c r="AG226" i="19"/>
  <c r="AE226" i="19"/>
  <c r="AD226" i="19"/>
  <c r="Y225" i="19"/>
  <c r="AL225" i="19" s="1"/>
  <c r="X225" i="19"/>
  <c r="W225" i="19"/>
  <c r="V225" i="19"/>
  <c r="U225" i="19"/>
  <c r="T225" i="19"/>
  <c r="S225" i="19"/>
  <c r="R225" i="19"/>
  <c r="Q225" i="19"/>
  <c r="P225" i="19"/>
  <c r="O225" i="19"/>
  <c r="N225" i="19"/>
  <c r="AI225" i="19"/>
  <c r="E225" i="19"/>
  <c r="AF225" i="19"/>
  <c r="AE225" i="19"/>
  <c r="AD225" i="19"/>
  <c r="Y224" i="19"/>
  <c r="AL224" i="19" s="1"/>
  <c r="X224" i="19"/>
  <c r="W224" i="19"/>
  <c r="V224" i="19"/>
  <c r="U224" i="19"/>
  <c r="T224" i="19"/>
  <c r="S224" i="19"/>
  <c r="R224" i="19"/>
  <c r="Q224" i="19"/>
  <c r="P224" i="19"/>
  <c r="O224" i="19"/>
  <c r="N224" i="19"/>
  <c r="AI224" i="19"/>
  <c r="AG224" i="19"/>
  <c r="AF224" i="19"/>
  <c r="AE224" i="19"/>
  <c r="AD224" i="19"/>
  <c r="Y223" i="19"/>
  <c r="AL223" i="19" s="1"/>
  <c r="X223" i="19"/>
  <c r="W223" i="19"/>
  <c r="V223" i="19"/>
  <c r="U223" i="19"/>
  <c r="T223" i="19"/>
  <c r="S223" i="19"/>
  <c r="R223" i="19"/>
  <c r="Q223" i="19"/>
  <c r="P223" i="19"/>
  <c r="O223" i="19"/>
  <c r="N223" i="19"/>
  <c r="AI223" i="19"/>
  <c r="E223" i="19"/>
  <c r="AG223" i="19" s="1"/>
  <c r="AF223" i="19"/>
  <c r="AD223" i="19"/>
  <c r="AC222" i="19"/>
  <c r="Y222" i="19"/>
  <c r="AL222" i="19" s="1"/>
  <c r="X222" i="19"/>
  <c r="W222" i="19"/>
  <c r="V222" i="19"/>
  <c r="U222" i="19"/>
  <c r="T222" i="19"/>
  <c r="S222" i="19"/>
  <c r="R222" i="19"/>
  <c r="Q222" i="19"/>
  <c r="P222" i="19"/>
  <c r="O222" i="19"/>
  <c r="N222" i="19"/>
  <c r="M222" i="19"/>
  <c r="L222" i="19"/>
  <c r="AI222" i="19" s="1"/>
  <c r="K222" i="19"/>
  <c r="J222" i="19"/>
  <c r="I222" i="19"/>
  <c r="H222" i="19"/>
  <c r="G222" i="19"/>
  <c r="F222" i="19"/>
  <c r="E222" i="19"/>
  <c r="D222" i="19"/>
  <c r="AF222" i="19" s="1"/>
  <c r="C222" i="19"/>
  <c r="AE222" i="19" s="1"/>
  <c r="B222" i="19"/>
  <c r="AD222" i="19" s="1"/>
  <c r="AD221" i="19"/>
  <c r="A221" i="19"/>
  <c r="AC221" i="19" s="1"/>
  <c r="Y120" i="19"/>
  <c r="X120" i="19"/>
  <c r="W120" i="19"/>
  <c r="V120" i="19"/>
  <c r="U120" i="19"/>
  <c r="T120" i="19"/>
  <c r="S120" i="19"/>
  <c r="R120" i="19"/>
  <c r="Q120" i="19"/>
  <c r="P120" i="19"/>
  <c r="O120" i="19"/>
  <c r="N120" i="19"/>
  <c r="M120" i="19"/>
  <c r="AX113" i="19" s="1"/>
  <c r="L120" i="19"/>
  <c r="K120" i="19"/>
  <c r="J120" i="19"/>
  <c r="I120" i="19"/>
  <c r="H120" i="19"/>
  <c r="G120" i="19"/>
  <c r="F120" i="19"/>
  <c r="E120" i="19"/>
  <c r="D120" i="19"/>
  <c r="C120" i="19"/>
  <c r="B120" i="19"/>
  <c r="Z119" i="19"/>
  <c r="Z118" i="19"/>
  <c r="Z117" i="19"/>
  <c r="Z116" i="19"/>
  <c r="Z115" i="19"/>
  <c r="Z114" i="19"/>
  <c r="Z113" i="19"/>
  <c r="Z112" i="19"/>
  <c r="Z111" i="19"/>
  <c r="AA111" i="19" s="1"/>
  <c r="AL110" i="19"/>
  <c r="AK110" i="19"/>
  <c r="AJ110" i="19"/>
  <c r="AI110" i="19"/>
  <c r="AH110" i="19"/>
  <c r="AG110" i="19"/>
  <c r="AF110" i="19"/>
  <c r="AE110" i="19"/>
  <c r="AD110" i="19"/>
  <c r="AC110" i="19"/>
  <c r="Z110" i="19"/>
  <c r="AD109" i="19"/>
  <c r="A109" i="19"/>
  <c r="AC109" i="19" s="1"/>
  <c r="Y106" i="19"/>
  <c r="X106" i="19"/>
  <c r="W106" i="19"/>
  <c r="V106" i="19"/>
  <c r="U106" i="19"/>
  <c r="T106" i="19"/>
  <c r="S106" i="19"/>
  <c r="R106" i="19"/>
  <c r="Q106" i="19"/>
  <c r="P106" i="19"/>
  <c r="O106" i="19"/>
  <c r="N106" i="19"/>
  <c r="M106" i="19"/>
  <c r="AX99" i="19" s="1"/>
  <c r="L106" i="19"/>
  <c r="K106" i="19"/>
  <c r="J106" i="19"/>
  <c r="I106" i="19"/>
  <c r="H106" i="19"/>
  <c r="G106" i="19"/>
  <c r="F106" i="19"/>
  <c r="E106" i="19"/>
  <c r="D106" i="19"/>
  <c r="C106" i="19"/>
  <c r="B106" i="19"/>
  <c r="AL105" i="19"/>
  <c r="AK105" i="19"/>
  <c r="AJ105" i="19"/>
  <c r="AI105" i="19"/>
  <c r="AH105" i="19"/>
  <c r="AG105" i="19"/>
  <c r="AF105" i="19"/>
  <c r="AE105" i="19"/>
  <c r="AD105" i="19"/>
  <c r="Z105" i="19"/>
  <c r="AL104" i="19"/>
  <c r="AK104" i="19"/>
  <c r="AJ104" i="19"/>
  <c r="AI104" i="19"/>
  <c r="AH104" i="19"/>
  <c r="AG104" i="19"/>
  <c r="AF104" i="19"/>
  <c r="AE104" i="19"/>
  <c r="AD104" i="19"/>
  <c r="Z104" i="19"/>
  <c r="AL103" i="19"/>
  <c r="AK103" i="19"/>
  <c r="AJ103" i="19"/>
  <c r="AI103" i="19"/>
  <c r="AH103" i="19"/>
  <c r="AG103" i="19"/>
  <c r="AF103" i="19"/>
  <c r="AE103" i="19"/>
  <c r="AD103" i="19"/>
  <c r="Z103" i="19"/>
  <c r="Z102" i="19"/>
  <c r="Z101" i="19"/>
  <c r="Z100" i="19"/>
  <c r="Z99" i="19"/>
  <c r="Z98" i="19"/>
  <c r="Z97" i="19"/>
  <c r="AA97" i="19" s="1"/>
  <c r="Z96" i="19"/>
  <c r="AA96" i="19" s="1"/>
  <c r="A95" i="19"/>
  <c r="Y92" i="19"/>
  <c r="X92" i="19"/>
  <c r="W92" i="19"/>
  <c r="V92" i="19"/>
  <c r="U92" i="19"/>
  <c r="T92" i="19"/>
  <c r="S92" i="19"/>
  <c r="R92" i="19"/>
  <c r="Q92" i="19"/>
  <c r="P92" i="19"/>
  <c r="O92" i="19"/>
  <c r="N92" i="19"/>
  <c r="M92" i="19"/>
  <c r="AX85" i="19" s="1"/>
  <c r="L92" i="19"/>
  <c r="K92" i="19"/>
  <c r="J92" i="19"/>
  <c r="I92" i="19"/>
  <c r="H92" i="19"/>
  <c r="G92" i="19"/>
  <c r="F92" i="19"/>
  <c r="E92" i="19"/>
  <c r="D92" i="19"/>
  <c r="C92" i="19"/>
  <c r="B92" i="19"/>
  <c r="Z91" i="19"/>
  <c r="Z90" i="19"/>
  <c r="Z89" i="19"/>
  <c r="Z88" i="19"/>
  <c r="Z87" i="19"/>
  <c r="Z86" i="19"/>
  <c r="Z85" i="19"/>
  <c r="Z84" i="19"/>
  <c r="Z83" i="19"/>
  <c r="AA83" i="19" s="1"/>
  <c r="Z82" i="19"/>
  <c r="A81" i="19"/>
  <c r="Y78" i="19"/>
  <c r="X78" i="19"/>
  <c r="W78" i="19"/>
  <c r="V78" i="19"/>
  <c r="U78" i="19"/>
  <c r="T78" i="19"/>
  <c r="S78" i="19"/>
  <c r="R78" i="19"/>
  <c r="Q78" i="19"/>
  <c r="P78" i="19"/>
  <c r="O78" i="19"/>
  <c r="N78" i="19"/>
  <c r="M78" i="19"/>
  <c r="AX71" i="19" s="1"/>
  <c r="L78" i="19"/>
  <c r="K78" i="19"/>
  <c r="J78" i="19"/>
  <c r="I78" i="19"/>
  <c r="H78" i="19"/>
  <c r="G78" i="19"/>
  <c r="F78" i="19"/>
  <c r="E78" i="19"/>
  <c r="D78" i="19"/>
  <c r="C78" i="19"/>
  <c r="B78" i="19"/>
  <c r="Z77" i="19"/>
  <c r="Z76" i="19"/>
  <c r="Z75" i="19"/>
  <c r="Z74" i="19"/>
  <c r="Z73" i="19"/>
  <c r="Z72" i="19"/>
  <c r="Z71" i="19"/>
  <c r="Z70" i="19"/>
  <c r="Z69" i="19"/>
  <c r="AA69" i="19" s="1"/>
  <c r="Z68" i="19"/>
  <c r="AA68" i="19" s="1"/>
  <c r="A67" i="19"/>
  <c r="Y64" i="19"/>
  <c r="X64" i="19"/>
  <c r="W64" i="19"/>
  <c r="V64" i="19"/>
  <c r="U64" i="19"/>
  <c r="T64" i="19"/>
  <c r="S64" i="19"/>
  <c r="R64" i="19"/>
  <c r="Q64" i="19"/>
  <c r="P64" i="19"/>
  <c r="O64" i="19"/>
  <c r="N64" i="19"/>
  <c r="M64" i="19"/>
  <c r="AX57" i="19" s="1"/>
  <c r="L64" i="19"/>
  <c r="K64" i="19"/>
  <c r="J64" i="19"/>
  <c r="I64" i="19"/>
  <c r="H64" i="19"/>
  <c r="G64" i="19"/>
  <c r="F64" i="19"/>
  <c r="E64" i="19"/>
  <c r="D64" i="19"/>
  <c r="C64" i="19"/>
  <c r="B64" i="19"/>
  <c r="Z63" i="19"/>
  <c r="Z62" i="19"/>
  <c r="Z61" i="19"/>
  <c r="Z60" i="19"/>
  <c r="Z59" i="19"/>
  <c r="Z58" i="19"/>
  <c r="Z57" i="19"/>
  <c r="Z56" i="19"/>
  <c r="Z55" i="19"/>
  <c r="AA55" i="19" s="1"/>
  <c r="Z54" i="19"/>
  <c r="AA54" i="19" s="1"/>
  <c r="A53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AX43" i="19" s="1"/>
  <c r="L50" i="19"/>
  <c r="K50" i="19"/>
  <c r="J50" i="19"/>
  <c r="I50" i="19"/>
  <c r="H50" i="19"/>
  <c r="G50" i="19"/>
  <c r="F50" i="19"/>
  <c r="E50" i="19"/>
  <c r="D50" i="19"/>
  <c r="C50" i="19"/>
  <c r="B50" i="19"/>
  <c r="Z49" i="19"/>
  <c r="Z48" i="19"/>
  <c r="Z47" i="19"/>
  <c r="Z46" i="19"/>
  <c r="Z45" i="19"/>
  <c r="Z44" i="19"/>
  <c r="Z43" i="19"/>
  <c r="Z42" i="19"/>
  <c r="Z41" i="19"/>
  <c r="Z40" i="19"/>
  <c r="AA40" i="19" s="1"/>
  <c r="A39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AX29" i="19" s="1"/>
  <c r="L36" i="19"/>
  <c r="K36" i="19"/>
  <c r="J36" i="19"/>
  <c r="I36" i="19"/>
  <c r="H36" i="19"/>
  <c r="G36" i="19"/>
  <c r="F36" i="19"/>
  <c r="E36" i="19"/>
  <c r="D36" i="19"/>
  <c r="C36" i="19"/>
  <c r="B36" i="19"/>
  <c r="Z35" i="19"/>
  <c r="Z34" i="19"/>
  <c r="Z33" i="19"/>
  <c r="Z32" i="19"/>
  <c r="Z31" i="19"/>
  <c r="Z30" i="19"/>
  <c r="Z29" i="19"/>
  <c r="Z28" i="19"/>
  <c r="Z27" i="19"/>
  <c r="AA27" i="19" s="1"/>
  <c r="Z26" i="19"/>
  <c r="AA26" i="19" s="1"/>
  <c r="A25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AX15" i="19" s="1"/>
  <c r="L22" i="19"/>
  <c r="K22" i="19"/>
  <c r="J22" i="19"/>
  <c r="I22" i="19"/>
  <c r="H22" i="19"/>
  <c r="G22" i="19"/>
  <c r="F22" i="19"/>
  <c r="E22" i="19"/>
  <c r="D22" i="19"/>
  <c r="C22" i="19"/>
  <c r="B22" i="19"/>
  <c r="Z21" i="19"/>
  <c r="Z20" i="19"/>
  <c r="Z19" i="19"/>
  <c r="Z18" i="19"/>
  <c r="Z17" i="19"/>
  <c r="Z16" i="19"/>
  <c r="Z15" i="19"/>
  <c r="Z14" i="19"/>
  <c r="Z13" i="19"/>
  <c r="AA13" i="19" s="1"/>
  <c r="Z12" i="19"/>
  <c r="A11" i="19"/>
  <c r="AJ124" i="20" l="1"/>
  <c r="AH124" i="20"/>
  <c r="AK224" i="21"/>
  <c r="AK225" i="21"/>
  <c r="AA16" i="21"/>
  <c r="AR14" i="21"/>
  <c r="AA74" i="21"/>
  <c r="AT70" i="21"/>
  <c r="AA18" i="21"/>
  <c r="AT14" i="21"/>
  <c r="AA29" i="21"/>
  <c r="AQ28" i="21"/>
  <c r="AA48" i="21"/>
  <c r="AV42" i="21"/>
  <c r="AA58" i="21"/>
  <c r="AR56" i="21"/>
  <c r="AA76" i="21"/>
  <c r="AV70" i="21"/>
  <c r="AA87" i="21"/>
  <c r="AS84" i="21"/>
  <c r="AA98" i="21"/>
  <c r="AP98" i="21"/>
  <c r="AA117" i="21"/>
  <c r="AU112" i="21"/>
  <c r="P232" i="21"/>
  <c r="AA35" i="21"/>
  <c r="AW28" i="21"/>
  <c r="AA56" i="21"/>
  <c r="AP56" i="21"/>
  <c r="AA116" i="21"/>
  <c r="AT112" i="21"/>
  <c r="AA19" i="21"/>
  <c r="AU14" i="21"/>
  <c r="AA30" i="21"/>
  <c r="AR28" i="21"/>
  <c r="AA49" i="21"/>
  <c r="AW42" i="21"/>
  <c r="AA59" i="21"/>
  <c r="AS56" i="21"/>
  <c r="AA77" i="21"/>
  <c r="AW70" i="21"/>
  <c r="AA88" i="21"/>
  <c r="AT84" i="21"/>
  <c r="AA99" i="21"/>
  <c r="AQ98" i="21"/>
  <c r="AA118" i="21"/>
  <c r="AV112" i="21"/>
  <c r="AA115" i="21"/>
  <c r="AS112" i="21"/>
  <c r="AA28" i="21"/>
  <c r="AP28" i="21"/>
  <c r="AA57" i="21"/>
  <c r="AQ56" i="21"/>
  <c r="AA20" i="21"/>
  <c r="AV14" i="21"/>
  <c r="AA31" i="21"/>
  <c r="AS28" i="21"/>
  <c r="AA60" i="21"/>
  <c r="AT56" i="21"/>
  <c r="AA70" i="21"/>
  <c r="AP70" i="21"/>
  <c r="AA89" i="21"/>
  <c r="AU84" i="21"/>
  <c r="AA100" i="21"/>
  <c r="AR98" i="21"/>
  <c r="AA119" i="21"/>
  <c r="AW112" i="21"/>
  <c r="AA46" i="21"/>
  <c r="AT42" i="21"/>
  <c r="AA104" i="21"/>
  <c r="AV98" i="21"/>
  <c r="AA86" i="21"/>
  <c r="AR84" i="21"/>
  <c r="AA105" i="21"/>
  <c r="AW98" i="21"/>
  <c r="AA21" i="21"/>
  <c r="AW14" i="21"/>
  <c r="AA32" i="21"/>
  <c r="AT28" i="21"/>
  <c r="AA43" i="21"/>
  <c r="AQ42" i="21"/>
  <c r="AA61" i="21"/>
  <c r="AU56" i="21"/>
  <c r="AA71" i="21"/>
  <c r="AQ70" i="21"/>
  <c r="AA90" i="21"/>
  <c r="AV84" i="21"/>
  <c r="AA101" i="21"/>
  <c r="AS98" i="21"/>
  <c r="AA112" i="21"/>
  <c r="AP112" i="21"/>
  <c r="AA75" i="21"/>
  <c r="AU70" i="21"/>
  <c r="AA14" i="21"/>
  <c r="AP14" i="21"/>
  <c r="AA33" i="21"/>
  <c r="AU28" i="21"/>
  <c r="AA44" i="21"/>
  <c r="AR42" i="21"/>
  <c r="AA62" i="21"/>
  <c r="AV56" i="21"/>
  <c r="AA72" i="21"/>
  <c r="AR70" i="21"/>
  <c r="AA91" i="21"/>
  <c r="AW84" i="21"/>
  <c r="AA102" i="21"/>
  <c r="AT98" i="21"/>
  <c r="AA113" i="21"/>
  <c r="AQ112" i="21"/>
  <c r="T232" i="21"/>
  <c r="T234" i="21" s="1"/>
  <c r="AK228" i="21"/>
  <c r="AA85" i="21"/>
  <c r="AQ84" i="21"/>
  <c r="AA17" i="21"/>
  <c r="AS14" i="21"/>
  <c r="AA47" i="21"/>
  <c r="AU42" i="21"/>
  <c r="AA15" i="21"/>
  <c r="AQ14" i="21"/>
  <c r="AA34" i="21"/>
  <c r="AV28" i="21"/>
  <c r="AA45" i="21"/>
  <c r="AS42" i="21"/>
  <c r="AA63" i="21"/>
  <c r="AW56" i="21"/>
  <c r="AA73" i="21"/>
  <c r="AS70" i="21"/>
  <c r="AA84" i="21"/>
  <c r="AP84" i="21"/>
  <c r="AA103" i="21"/>
  <c r="AU98" i="21"/>
  <c r="AA114" i="21"/>
  <c r="AR112" i="21"/>
  <c r="AA16" i="19"/>
  <c r="AR14" i="19"/>
  <c r="AA119" i="19"/>
  <c r="AW112" i="19"/>
  <c r="AG225" i="19"/>
  <c r="Z225" i="19"/>
  <c r="AA17" i="19"/>
  <c r="AS14" i="19"/>
  <c r="AA28" i="19"/>
  <c r="AP28" i="19"/>
  <c r="AA47" i="19"/>
  <c r="AU42" i="19"/>
  <c r="AA58" i="19"/>
  <c r="AR56" i="19"/>
  <c r="AA77" i="19"/>
  <c r="AW70" i="19"/>
  <c r="AA88" i="19"/>
  <c r="AT84" i="19"/>
  <c r="AA99" i="19"/>
  <c r="AA106" i="19" s="1"/>
  <c r="AQ98" i="19"/>
  <c r="AA105" i="19"/>
  <c r="AW98" i="19"/>
  <c r="AA112" i="19"/>
  <c r="AP112" i="19"/>
  <c r="AA87" i="19"/>
  <c r="AS84" i="19"/>
  <c r="AA19" i="19"/>
  <c r="AU14" i="19"/>
  <c r="AA30" i="19"/>
  <c r="AR28" i="19"/>
  <c r="AA49" i="19"/>
  <c r="AW42" i="19"/>
  <c r="AA60" i="19"/>
  <c r="AT56" i="19"/>
  <c r="AA71" i="19"/>
  <c r="AQ70" i="19"/>
  <c r="AA90" i="19"/>
  <c r="AV84" i="19"/>
  <c r="AA101" i="19"/>
  <c r="AS98" i="19"/>
  <c r="AA114" i="19"/>
  <c r="AR112" i="19"/>
  <c r="AA57" i="19"/>
  <c r="AQ56" i="19"/>
  <c r="AA18" i="19"/>
  <c r="AT14" i="19"/>
  <c r="AA59" i="19"/>
  <c r="AS56" i="19"/>
  <c r="AA70" i="19"/>
  <c r="AP70" i="19"/>
  <c r="AA89" i="19"/>
  <c r="AU84" i="19"/>
  <c r="AA100" i="19"/>
  <c r="AR98" i="19"/>
  <c r="AA113" i="19"/>
  <c r="AQ112" i="19"/>
  <c r="Z226" i="19"/>
  <c r="AA226" i="19" s="1"/>
  <c r="AA20" i="19"/>
  <c r="AV14" i="19"/>
  <c r="AA31" i="19"/>
  <c r="AS28" i="19"/>
  <c r="AA42" i="19"/>
  <c r="AP42" i="19"/>
  <c r="AA61" i="19"/>
  <c r="AU56" i="19"/>
  <c r="AA72" i="19"/>
  <c r="AR70" i="19"/>
  <c r="AA91" i="19"/>
  <c r="AW84" i="19"/>
  <c r="AA102" i="19"/>
  <c r="AT98" i="19"/>
  <c r="AA115" i="19"/>
  <c r="AS112" i="19"/>
  <c r="AA46" i="19"/>
  <c r="AT42" i="19"/>
  <c r="AA29" i="19"/>
  <c r="AQ28" i="19"/>
  <c r="AA21" i="19"/>
  <c r="AW14" i="19"/>
  <c r="AA32" i="19"/>
  <c r="AT28" i="19"/>
  <c r="AA43" i="19"/>
  <c r="AQ42" i="19"/>
  <c r="AA62" i="19"/>
  <c r="AV56" i="19"/>
  <c r="AA73" i="19"/>
  <c r="AS70" i="19"/>
  <c r="AA84" i="19"/>
  <c r="AP84" i="19"/>
  <c r="AA103" i="19"/>
  <c r="AU98" i="19"/>
  <c r="AA116" i="19"/>
  <c r="AT112" i="19"/>
  <c r="AA76" i="19"/>
  <c r="AV70" i="19"/>
  <c r="AA98" i="19"/>
  <c r="AP98" i="19"/>
  <c r="AA48" i="19"/>
  <c r="AV42" i="19"/>
  <c r="AA14" i="19"/>
  <c r="AP14" i="19"/>
  <c r="AA33" i="19"/>
  <c r="AU28" i="19"/>
  <c r="AA44" i="19"/>
  <c r="AR42" i="19"/>
  <c r="AA63" i="19"/>
  <c r="AW56" i="19"/>
  <c r="AA74" i="19"/>
  <c r="AT70" i="19"/>
  <c r="AA85" i="19"/>
  <c r="AQ84" i="19"/>
  <c r="AA117" i="19"/>
  <c r="AU112" i="19"/>
  <c r="AA35" i="19"/>
  <c r="AW28" i="19"/>
  <c r="AA15" i="19"/>
  <c r="AQ14" i="19"/>
  <c r="AA34" i="19"/>
  <c r="AV28" i="19"/>
  <c r="AA45" i="19"/>
  <c r="AS42" i="19"/>
  <c r="AA56" i="19"/>
  <c r="AP56" i="19"/>
  <c r="AA75" i="19"/>
  <c r="AU70" i="19"/>
  <c r="AA86" i="19"/>
  <c r="AR84" i="19"/>
  <c r="AA104" i="19"/>
  <c r="AV98" i="19"/>
  <c r="AA118" i="19"/>
  <c r="AV112" i="19"/>
  <c r="AA28" i="20"/>
  <c r="AP28" i="20"/>
  <c r="AA45" i="20"/>
  <c r="AS42" i="20"/>
  <c r="AA61" i="20"/>
  <c r="AU56" i="20"/>
  <c r="AA70" i="20"/>
  <c r="AP70" i="20"/>
  <c r="AA89" i="20"/>
  <c r="AU84" i="20"/>
  <c r="AA105" i="20"/>
  <c r="AW98" i="20"/>
  <c r="AA17" i="20"/>
  <c r="AS14" i="20"/>
  <c r="AA46" i="20"/>
  <c r="AT42" i="20"/>
  <c r="AA62" i="20"/>
  <c r="AV56" i="20"/>
  <c r="AA98" i="20"/>
  <c r="AP98" i="20"/>
  <c r="AA56" i="20"/>
  <c r="AP56" i="20"/>
  <c r="AA20" i="20"/>
  <c r="AV14" i="20"/>
  <c r="AA100" i="20"/>
  <c r="AR98" i="20"/>
  <c r="AA21" i="20"/>
  <c r="AW14" i="20"/>
  <c r="AA32" i="20"/>
  <c r="AT28" i="20"/>
  <c r="AA57" i="20"/>
  <c r="AA64" i="20" s="1"/>
  <c r="AA74" i="20"/>
  <c r="AT70" i="20"/>
  <c r="AA85" i="20"/>
  <c r="AQ84" i="20"/>
  <c r="AA101" i="20"/>
  <c r="AS98" i="20"/>
  <c r="Q134" i="20"/>
  <c r="Q136" i="20" s="1"/>
  <c r="Y134" i="20"/>
  <c r="Y136" i="20" s="1"/>
  <c r="AL124" i="20"/>
  <c r="AM124" i="20" s="1"/>
  <c r="AN124" i="20" s="1"/>
  <c r="AA90" i="20"/>
  <c r="AA73" i="20"/>
  <c r="AS70" i="20"/>
  <c r="AA84" i="20"/>
  <c r="AP84" i="20"/>
  <c r="AA14" i="20"/>
  <c r="AP14" i="20"/>
  <c r="AA33" i="20"/>
  <c r="AU28" i="20"/>
  <c r="AA42" i="20"/>
  <c r="AP42" i="20"/>
  <c r="AA49" i="20"/>
  <c r="AA58" i="20"/>
  <c r="AR56" i="20"/>
  <c r="AA75" i="20"/>
  <c r="AU70" i="20"/>
  <c r="AA86" i="20"/>
  <c r="AR84" i="20"/>
  <c r="AA102" i="20"/>
  <c r="AT98" i="20"/>
  <c r="AA18" i="20"/>
  <c r="AT14" i="20"/>
  <c r="AA29" i="20"/>
  <c r="AQ28" i="20"/>
  <c r="AA71" i="20"/>
  <c r="AQ70" i="20"/>
  <c r="AA19" i="20"/>
  <c r="AU14" i="20"/>
  <c r="AA30" i="20"/>
  <c r="AR28" i="20"/>
  <c r="AA47" i="20"/>
  <c r="AU42" i="20"/>
  <c r="AA63" i="20"/>
  <c r="AW56" i="20"/>
  <c r="AA72" i="20"/>
  <c r="AR70" i="20"/>
  <c r="AA99" i="20"/>
  <c r="AQ98" i="20"/>
  <c r="AA48" i="20"/>
  <c r="AV42" i="20"/>
  <c r="AA91" i="20"/>
  <c r="AW84" i="20"/>
  <c r="AA15" i="20"/>
  <c r="AQ14" i="20"/>
  <c r="AA34" i="20"/>
  <c r="AV28" i="20"/>
  <c r="AA43" i="20"/>
  <c r="AA50" i="20" s="1"/>
  <c r="AQ42" i="20"/>
  <c r="AA59" i="20"/>
  <c r="AS56" i="20"/>
  <c r="AA76" i="20"/>
  <c r="AV70" i="20"/>
  <c r="AA87" i="20"/>
  <c r="AS84" i="20"/>
  <c r="AA103" i="20"/>
  <c r="AU98" i="20"/>
  <c r="AA31" i="20"/>
  <c r="AS28" i="20"/>
  <c r="AA16" i="20"/>
  <c r="AR14" i="20"/>
  <c r="AA35" i="20"/>
  <c r="AW28" i="20"/>
  <c r="AA44" i="20"/>
  <c r="AR42" i="20"/>
  <c r="AA60" i="20"/>
  <c r="AT56" i="20"/>
  <c r="AA77" i="20"/>
  <c r="AW70" i="20"/>
  <c r="AA88" i="20"/>
  <c r="AT84" i="20"/>
  <c r="AA104" i="20"/>
  <c r="AA106" i="20" s="1"/>
  <c r="AV98" i="20"/>
  <c r="AK133" i="20"/>
  <c r="AA62" i="22"/>
  <c r="AV56" i="22"/>
  <c r="AA84" i="22"/>
  <c r="AP84" i="22"/>
  <c r="AA102" i="22"/>
  <c r="AT98" i="22"/>
  <c r="AA115" i="22"/>
  <c r="AS112" i="22"/>
  <c r="AA14" i="22"/>
  <c r="AP14" i="22"/>
  <c r="AA44" i="22"/>
  <c r="AR42" i="22"/>
  <c r="AA85" i="22"/>
  <c r="AQ84" i="22"/>
  <c r="AA116" i="22"/>
  <c r="AT112" i="22"/>
  <c r="AA86" i="22"/>
  <c r="AR84" i="22"/>
  <c r="Z141" i="22"/>
  <c r="AA141" i="22" s="1"/>
  <c r="Z145" i="22"/>
  <c r="AA16" i="22"/>
  <c r="AR14" i="22"/>
  <c r="AA57" i="22"/>
  <c r="AQ56" i="22"/>
  <c r="AA17" i="22"/>
  <c r="AS14" i="22"/>
  <c r="AA35" i="22"/>
  <c r="AW28" i="22"/>
  <c r="AA47" i="22"/>
  <c r="AU42" i="22"/>
  <c r="AA58" i="22"/>
  <c r="AR56" i="22"/>
  <c r="AA77" i="22"/>
  <c r="AW70" i="22"/>
  <c r="AA88" i="22"/>
  <c r="AT84" i="22"/>
  <c r="AA119" i="22"/>
  <c r="AW112" i="22"/>
  <c r="AA75" i="22"/>
  <c r="AU70" i="22"/>
  <c r="Z139" i="22"/>
  <c r="AA139" i="22" s="1"/>
  <c r="Z143" i="22"/>
  <c r="Z147" i="22"/>
  <c r="AA147" i="22" s="1"/>
  <c r="AJ147" i="22"/>
  <c r="AM147" i="22" s="1"/>
  <c r="AN147" i="22" s="1"/>
  <c r="AA46" i="22"/>
  <c r="AT42" i="22"/>
  <c r="AA87" i="22"/>
  <c r="AS84" i="22"/>
  <c r="AA18" i="22"/>
  <c r="AT14" i="22"/>
  <c r="AA28" i="22"/>
  <c r="AP28" i="22"/>
  <c r="AA48" i="22"/>
  <c r="AV42" i="22"/>
  <c r="AA59" i="22"/>
  <c r="AS56" i="22"/>
  <c r="AA70" i="22"/>
  <c r="AP70" i="22"/>
  <c r="AA89" i="22"/>
  <c r="AU84" i="22"/>
  <c r="AA99" i="22"/>
  <c r="AQ98" i="22"/>
  <c r="AA105" i="22"/>
  <c r="AW98" i="22"/>
  <c r="AA112" i="22"/>
  <c r="AP112" i="22"/>
  <c r="AK138" i="22"/>
  <c r="AK146" i="22"/>
  <c r="AA21" i="22"/>
  <c r="AW14" i="22"/>
  <c r="AA31" i="22"/>
  <c r="AS28" i="22"/>
  <c r="AA43" i="22"/>
  <c r="AQ42" i="22"/>
  <c r="AA73" i="22"/>
  <c r="AS70" i="22"/>
  <c r="AA32" i="22"/>
  <c r="AT28" i="22"/>
  <c r="AA63" i="22"/>
  <c r="AW56" i="22"/>
  <c r="AA103" i="22"/>
  <c r="AU98" i="22"/>
  <c r="AA56" i="22"/>
  <c r="AA64" i="22" s="1"/>
  <c r="AP56" i="22"/>
  <c r="AA34" i="22"/>
  <c r="AV28" i="22"/>
  <c r="AA19" i="22"/>
  <c r="AU14" i="22"/>
  <c r="AA29" i="22"/>
  <c r="AQ28" i="22"/>
  <c r="AA49" i="22"/>
  <c r="AW42" i="22"/>
  <c r="AA60" i="22"/>
  <c r="AT56" i="22"/>
  <c r="AA71" i="22"/>
  <c r="AQ70" i="22"/>
  <c r="AA90" i="22"/>
  <c r="AV84" i="22"/>
  <c r="AA100" i="22"/>
  <c r="AR98" i="22"/>
  <c r="AA113" i="22"/>
  <c r="AQ112" i="22"/>
  <c r="AJ138" i="22"/>
  <c r="Z138" i="22"/>
  <c r="Z140" i="22"/>
  <c r="Z142" i="22"/>
  <c r="AA142" i="22" s="1"/>
  <c r="Z144" i="22"/>
  <c r="AA144" i="22" s="1"/>
  <c r="AJ146" i="22"/>
  <c r="Z146" i="22"/>
  <c r="AA74" i="22"/>
  <c r="AT70" i="22"/>
  <c r="AA15" i="22"/>
  <c r="AQ14" i="22"/>
  <c r="AA33" i="22"/>
  <c r="AU28" i="22"/>
  <c r="AA45" i="22"/>
  <c r="AS42" i="22"/>
  <c r="AA117" i="22"/>
  <c r="AU112" i="22"/>
  <c r="AA76" i="22"/>
  <c r="AV70" i="22"/>
  <c r="AA104" i="22"/>
  <c r="AV98" i="22"/>
  <c r="AA118" i="22"/>
  <c r="AV112" i="22"/>
  <c r="AA20" i="22"/>
  <c r="AV14" i="22"/>
  <c r="AA30" i="22"/>
  <c r="AR28" i="22"/>
  <c r="AA42" i="22"/>
  <c r="AP42" i="22"/>
  <c r="AA61" i="22"/>
  <c r="AU56" i="22"/>
  <c r="AA72" i="22"/>
  <c r="AR70" i="22"/>
  <c r="AA91" i="22"/>
  <c r="AW84" i="22"/>
  <c r="AA101" i="22"/>
  <c r="AS98" i="22"/>
  <c r="AA114" i="22"/>
  <c r="AR112" i="22"/>
  <c r="AA36" i="11"/>
  <c r="AK227" i="21"/>
  <c r="AK232" i="21" s="1"/>
  <c r="AH230" i="21"/>
  <c r="G232" i="21"/>
  <c r="G234" i="21" s="1"/>
  <c r="O232" i="21"/>
  <c r="W232" i="21"/>
  <c r="W234" i="21" s="1"/>
  <c r="AJ231" i="21"/>
  <c r="AK231" i="21"/>
  <c r="AK229" i="21"/>
  <c r="AI232" i="21"/>
  <c r="AI234" i="21" s="1"/>
  <c r="AJ222" i="21"/>
  <c r="E232" i="21"/>
  <c r="E234" i="21" s="1"/>
  <c r="U232" i="21"/>
  <c r="AK222" i="21"/>
  <c r="AJ224" i="21"/>
  <c r="H232" i="21"/>
  <c r="H234" i="21" s="1"/>
  <c r="X232" i="21"/>
  <c r="AJ228" i="21"/>
  <c r="AH231" i="21"/>
  <c r="AK223" i="21"/>
  <c r="Q232" i="21"/>
  <c r="J232" i="21"/>
  <c r="J234" i="21" s="1"/>
  <c r="R232" i="21"/>
  <c r="R234" i="21" s="1"/>
  <c r="F232" i="21"/>
  <c r="F234" i="21" s="1"/>
  <c r="N232" i="21"/>
  <c r="N234" i="21" s="1"/>
  <c r="V232" i="21"/>
  <c r="V234" i="21" s="1"/>
  <c r="AJ223" i="21"/>
  <c r="I232" i="21"/>
  <c r="I234" i="21" s="1"/>
  <c r="AJ229" i="21"/>
  <c r="K232" i="21"/>
  <c r="K234" i="21" s="1"/>
  <c r="S232" i="21"/>
  <c r="S234" i="21" s="1"/>
  <c r="AG222" i="21"/>
  <c r="AG232" i="21" s="1"/>
  <c r="AH225" i="21"/>
  <c r="AH228" i="21"/>
  <c r="AH229" i="21"/>
  <c r="AJ230" i="21"/>
  <c r="AK227" i="19"/>
  <c r="AH230" i="19"/>
  <c r="AH223" i="19"/>
  <c r="AK223" i="19"/>
  <c r="AH226" i="19"/>
  <c r="T232" i="19"/>
  <c r="T234" i="19" s="1"/>
  <c r="AG106" i="19"/>
  <c r="AK230" i="19"/>
  <c r="F232" i="19"/>
  <c r="F234" i="19" s="1"/>
  <c r="N232" i="19"/>
  <c r="N234" i="19" s="1"/>
  <c r="V232" i="19"/>
  <c r="V234" i="19" s="1"/>
  <c r="AJ227" i="19"/>
  <c r="AJ224" i="19"/>
  <c r="AK224" i="19"/>
  <c r="K232" i="19"/>
  <c r="K234" i="19" s="1"/>
  <c r="S232" i="19"/>
  <c r="S234" i="19" s="1"/>
  <c r="AK231" i="19"/>
  <c r="AL106" i="19"/>
  <c r="AH231" i="19"/>
  <c r="AH106" i="19"/>
  <c r="AI106" i="19"/>
  <c r="AJ223" i="19"/>
  <c r="AM110" i="19"/>
  <c r="AN110" i="19" s="1"/>
  <c r="J232" i="19"/>
  <c r="J234" i="19" s="1"/>
  <c r="R232" i="19"/>
  <c r="R234" i="19" s="1"/>
  <c r="AK226" i="19"/>
  <c r="AJ229" i="19"/>
  <c r="AK229" i="19"/>
  <c r="I134" i="20"/>
  <c r="I136" i="20" s="1"/>
  <c r="H134" i="20"/>
  <c r="H136" i="20" s="1"/>
  <c r="P134" i="20"/>
  <c r="P136" i="20" s="1"/>
  <c r="X134" i="20"/>
  <c r="Z126" i="20"/>
  <c r="AA126" i="20" s="1"/>
  <c r="R134" i="20"/>
  <c r="T134" i="20"/>
  <c r="AH132" i="20"/>
  <c r="Z124" i="20"/>
  <c r="AA124" i="20" s="1"/>
  <c r="K134" i="20"/>
  <c r="K136" i="20" s="1"/>
  <c r="S134" i="20"/>
  <c r="S136" i="20" s="1"/>
  <c r="AJ133" i="20"/>
  <c r="AD106" i="22"/>
  <c r="AH106" i="22"/>
  <c r="F150" i="22"/>
  <c r="N148" i="22"/>
  <c r="N150" i="22" s="1"/>
  <c r="V148" i="22"/>
  <c r="G150" i="22"/>
  <c r="AG106" i="22"/>
  <c r="I150" i="22"/>
  <c r="Q148" i="22"/>
  <c r="Q150" i="22" s="1"/>
  <c r="Y148" i="22"/>
  <c r="AE106" i="22"/>
  <c r="W148" i="22"/>
  <c r="P148" i="22"/>
  <c r="P150" i="22" s="1"/>
  <c r="AM104" i="22"/>
  <c r="AN104" i="22" s="1"/>
  <c r="AM110" i="22"/>
  <c r="J148" i="22"/>
  <c r="J150" i="22" s="1"/>
  <c r="R148" i="22"/>
  <c r="R150" i="22" s="1"/>
  <c r="T148" i="22"/>
  <c r="T150" i="22" s="1"/>
  <c r="AF106" i="22"/>
  <c r="X148" i="22"/>
  <c r="X150" i="22" s="1"/>
  <c r="AI106" i="22"/>
  <c r="AA138" i="22"/>
  <c r="K148" i="22"/>
  <c r="K150" i="22" s="1"/>
  <c r="S148" i="22"/>
  <c r="S150" i="22" s="1"/>
  <c r="O148" i="22"/>
  <c r="O150" i="22" s="1"/>
  <c r="H150" i="22"/>
  <c r="AM105" i="22"/>
  <c r="AN105" i="22" s="1"/>
  <c r="Z50" i="22"/>
  <c r="AX42" i="22" s="1"/>
  <c r="AK106" i="22"/>
  <c r="E148" i="22"/>
  <c r="E150" i="22" s="1"/>
  <c r="AM36" i="11"/>
  <c r="AN26" i="11"/>
  <c r="AN36" i="11" s="1"/>
  <c r="D150" i="22"/>
  <c r="Z36" i="22"/>
  <c r="AX28" i="22" s="1"/>
  <c r="Z120" i="22"/>
  <c r="AX112" i="22" s="1"/>
  <c r="AJ106" i="22"/>
  <c r="AM103" i="22"/>
  <c r="AN103" i="22" s="1"/>
  <c r="Z106" i="22"/>
  <c r="AX98" i="22" s="1"/>
  <c r="Z92" i="22"/>
  <c r="AX84" i="22" s="1"/>
  <c r="Z78" i="22"/>
  <c r="AX70" i="22" s="1"/>
  <c r="AA143" i="22"/>
  <c r="Z22" i="22"/>
  <c r="AX14" i="22" s="1"/>
  <c r="AA146" i="22"/>
  <c r="Z64" i="21"/>
  <c r="AX56" i="21" s="1"/>
  <c r="Z50" i="21"/>
  <c r="AX42" i="21" s="1"/>
  <c r="Z230" i="21"/>
  <c r="AA230" i="21" s="1"/>
  <c r="M232" i="21"/>
  <c r="M234" i="21" s="1"/>
  <c r="Z229" i="21"/>
  <c r="AA229" i="21" s="1"/>
  <c r="Z22" i="21"/>
  <c r="AX14" i="21" s="1"/>
  <c r="AJ227" i="21"/>
  <c r="B232" i="21"/>
  <c r="Z36" i="21"/>
  <c r="AX28" i="21" s="1"/>
  <c r="Z120" i="21"/>
  <c r="AX112" i="21" s="1"/>
  <c r="D232" i="21"/>
  <c r="D234" i="21" s="1"/>
  <c r="Z227" i="21"/>
  <c r="AA227" i="21" s="1"/>
  <c r="AE229" i="21"/>
  <c r="Z64" i="20"/>
  <c r="AX56" i="20" s="1"/>
  <c r="Z22" i="20"/>
  <c r="AX14" i="20" s="1"/>
  <c r="B134" i="20"/>
  <c r="Z128" i="20"/>
  <c r="AA128" i="20" s="1"/>
  <c r="AM104" i="19"/>
  <c r="AN104" i="19" s="1"/>
  <c r="AM105" i="19"/>
  <c r="AN105" i="19" s="1"/>
  <c r="AJ228" i="19"/>
  <c r="AA225" i="19"/>
  <c r="B232" i="19"/>
  <c r="Z228" i="19"/>
  <c r="AA228" i="19" s="1"/>
  <c r="Z229" i="19"/>
  <c r="AA229" i="19" s="1"/>
  <c r="D232" i="19"/>
  <c r="D234" i="19" s="1"/>
  <c r="C232" i="19"/>
  <c r="C234" i="19" s="1"/>
  <c r="W150" i="22"/>
  <c r="AN110" i="22"/>
  <c r="Y150" i="22"/>
  <c r="V150" i="22"/>
  <c r="AA140" i="22"/>
  <c r="B148" i="22"/>
  <c r="AA26" i="22"/>
  <c r="Z64" i="22"/>
  <c r="AX56" i="22" s="1"/>
  <c r="AA145" i="22"/>
  <c r="AA98" i="22"/>
  <c r="AA110" i="22"/>
  <c r="AA120" i="22" s="1"/>
  <c r="U148" i="22"/>
  <c r="AA40" i="22"/>
  <c r="AA82" i="22"/>
  <c r="X234" i="21"/>
  <c r="U234" i="21"/>
  <c r="P234" i="21"/>
  <c r="Z224" i="21"/>
  <c r="AA224" i="21" s="1"/>
  <c r="AA42" i="21"/>
  <c r="AA54" i="21"/>
  <c r="Z223" i="21"/>
  <c r="AA223" i="21" s="1"/>
  <c r="AH224" i="21"/>
  <c r="AM224" i="21" s="1"/>
  <c r="AN224" i="21" s="1"/>
  <c r="Z226" i="21"/>
  <c r="AA226" i="21" s="1"/>
  <c r="Z231" i="21"/>
  <c r="AA231" i="21" s="1"/>
  <c r="AH222" i="21"/>
  <c r="AL232" i="21"/>
  <c r="O234" i="21"/>
  <c r="AD230" i="21"/>
  <c r="Z78" i="21"/>
  <c r="AX70" i="21" s="1"/>
  <c r="AA69" i="21"/>
  <c r="AA92" i="21"/>
  <c r="Z106" i="21"/>
  <c r="AX98" i="21" s="1"/>
  <c r="AJ225" i="21"/>
  <c r="AJ226" i="21"/>
  <c r="AM226" i="21" s="1"/>
  <c r="AN226" i="21" s="1"/>
  <c r="AK226" i="21"/>
  <c r="Z228" i="21"/>
  <c r="AA228" i="21" s="1"/>
  <c r="Z222" i="21"/>
  <c r="C232" i="21"/>
  <c r="AE222" i="21"/>
  <c r="Q234" i="21"/>
  <c r="Z225" i="21"/>
  <c r="AA225" i="21" s="1"/>
  <c r="AE225" i="21"/>
  <c r="AH227" i="21"/>
  <c r="Z92" i="21"/>
  <c r="AX84" i="21" s="1"/>
  <c r="AA96" i="21"/>
  <c r="AA106" i="21" s="1"/>
  <c r="AD222" i="21"/>
  <c r="AA26" i="21"/>
  <c r="AA36" i="21" s="1"/>
  <c r="AH223" i="21"/>
  <c r="Y232" i="21"/>
  <c r="AF222" i="21"/>
  <c r="AF232" i="21" s="1"/>
  <c r="L232" i="21"/>
  <c r="T136" i="20"/>
  <c r="AI134" i="20"/>
  <c r="AF134" i="20"/>
  <c r="Z129" i="20"/>
  <c r="AA129" i="20" s="1"/>
  <c r="J134" i="20"/>
  <c r="Z36" i="20"/>
  <c r="AX28" i="20" s="1"/>
  <c r="AA26" i="20"/>
  <c r="L134" i="20"/>
  <c r="Z92" i="20"/>
  <c r="AX84" i="20" s="1"/>
  <c r="E134" i="20"/>
  <c r="AG134" i="20"/>
  <c r="M134" i="20"/>
  <c r="U134" i="20"/>
  <c r="AH133" i="20"/>
  <c r="AM133" i="20" s="1"/>
  <c r="AN133" i="20" s="1"/>
  <c r="R136" i="20"/>
  <c r="D134" i="20"/>
  <c r="F134" i="20"/>
  <c r="N134" i="20"/>
  <c r="V134" i="20"/>
  <c r="Z127" i="20"/>
  <c r="AA127" i="20" s="1"/>
  <c r="Z132" i="20"/>
  <c r="AA132" i="20" s="1"/>
  <c r="Z106" i="20"/>
  <c r="AX98" i="20" s="1"/>
  <c r="Z50" i="20"/>
  <c r="AX42" i="20" s="1"/>
  <c r="Z131" i="20"/>
  <c r="AA131" i="20" s="1"/>
  <c r="Z78" i="20"/>
  <c r="AX70" i="20" s="1"/>
  <c r="G134" i="20"/>
  <c r="O134" i="20"/>
  <c r="W134" i="20"/>
  <c r="Z120" i="20"/>
  <c r="AA110" i="20"/>
  <c r="AA120" i="20" s="1"/>
  <c r="X136" i="20"/>
  <c r="AJ132" i="20"/>
  <c r="AK132" i="20"/>
  <c r="AE132" i="20"/>
  <c r="C134" i="20"/>
  <c r="Z125" i="20"/>
  <c r="AA125" i="20" s="1"/>
  <c r="Z133" i="20"/>
  <c r="AA133" i="20" s="1"/>
  <c r="Z130" i="20"/>
  <c r="AA130" i="20" s="1"/>
  <c r="AA82" i="20"/>
  <c r="AI232" i="19"/>
  <c r="Z230" i="19"/>
  <c r="AA230" i="19" s="1"/>
  <c r="AF230" i="19"/>
  <c r="Z36" i="19"/>
  <c r="AX28" i="19" s="1"/>
  <c r="E232" i="19"/>
  <c r="AG222" i="19"/>
  <c r="AG232" i="19" s="1"/>
  <c r="AJ222" i="19"/>
  <c r="M232" i="19"/>
  <c r="AK222" i="19"/>
  <c r="U232" i="19"/>
  <c r="AH227" i="19"/>
  <c r="AD229" i="19"/>
  <c r="AJ230" i="19"/>
  <c r="Z64" i="19"/>
  <c r="AX56" i="19" s="1"/>
  <c r="AK106" i="19"/>
  <c r="H232" i="19"/>
  <c r="P232" i="19"/>
  <c r="X232" i="19"/>
  <c r="AE231" i="19"/>
  <c r="Z231" i="19"/>
  <c r="AA231" i="19" s="1"/>
  <c r="AF226" i="19"/>
  <c r="AD228" i="19"/>
  <c r="W232" i="19"/>
  <c r="Z224" i="19"/>
  <c r="AA224" i="19" s="1"/>
  <c r="AM103" i="19"/>
  <c r="AN103" i="19" s="1"/>
  <c r="Z120" i="19"/>
  <c r="AX112" i="19" s="1"/>
  <c r="I232" i="19"/>
  <c r="Q232" i="19"/>
  <c r="Y232" i="19"/>
  <c r="AJ225" i="19"/>
  <c r="AK225" i="19"/>
  <c r="AK228" i="19"/>
  <c r="AH222" i="19"/>
  <c r="Z78" i="19"/>
  <c r="AX70" i="19" s="1"/>
  <c r="AJ106" i="19"/>
  <c r="O232" i="19"/>
  <c r="Z22" i="19"/>
  <c r="AX14" i="19" s="1"/>
  <c r="AA12" i="19"/>
  <c r="AE106" i="19"/>
  <c r="AD106" i="19"/>
  <c r="AE223" i="19"/>
  <c r="Z223" i="19"/>
  <c r="AA223" i="19" s="1"/>
  <c r="AH225" i="19"/>
  <c r="AJ226" i="19"/>
  <c r="Z227" i="19"/>
  <c r="AA227" i="19" s="1"/>
  <c r="AE227" i="19"/>
  <c r="AH228" i="19"/>
  <c r="AH229" i="19"/>
  <c r="AJ231" i="19"/>
  <c r="Z92" i="19"/>
  <c r="AX84" i="19" s="1"/>
  <c r="AA82" i="19"/>
  <c r="G232" i="19"/>
  <c r="AL232" i="19"/>
  <c r="Z50" i="19"/>
  <c r="AX42" i="19" s="1"/>
  <c r="AA41" i="19"/>
  <c r="AF106" i="19"/>
  <c r="Z222" i="19"/>
  <c r="AH224" i="19"/>
  <c r="Z106" i="19"/>
  <c r="AX98" i="19" s="1"/>
  <c r="L232" i="19"/>
  <c r="AA110" i="19"/>
  <c r="AA36" i="19" l="1"/>
  <c r="AA64" i="19"/>
  <c r="AA78" i="19"/>
  <c r="AA78" i="20"/>
  <c r="AA22" i="20"/>
  <c r="AA22" i="22"/>
  <c r="Z148" i="22"/>
  <c r="AA106" i="22"/>
  <c r="AA78" i="22"/>
  <c r="AA120" i="21"/>
  <c r="AA22" i="21"/>
  <c r="AM230" i="21"/>
  <c r="AN230" i="21" s="1"/>
  <c r="AA78" i="21"/>
  <c r="AM223" i="21"/>
  <c r="AN223" i="21" s="1"/>
  <c r="AA64" i="21"/>
  <c r="AA50" i="21"/>
  <c r="AA92" i="19"/>
  <c r="AA50" i="19"/>
  <c r="AA120" i="19"/>
  <c r="AA22" i="19"/>
  <c r="AL134" i="20"/>
  <c r="AL136" i="20" s="1"/>
  <c r="AA92" i="20"/>
  <c r="AA36" i="20"/>
  <c r="AA92" i="22"/>
  <c r="AM146" i="22"/>
  <c r="AN146" i="22" s="1"/>
  <c r="AA36" i="22"/>
  <c r="AK148" i="22"/>
  <c r="AJ148" i="22"/>
  <c r="AM138" i="22"/>
  <c r="AA50" i="22"/>
  <c r="AM231" i="21"/>
  <c r="AN231" i="21" s="1"/>
  <c r="AM228" i="21"/>
  <c r="AN228" i="21" s="1"/>
  <c r="AM229" i="21"/>
  <c r="AN229" i="21" s="1"/>
  <c r="AM224" i="19"/>
  <c r="AN224" i="19" s="1"/>
  <c r="AM223" i="19"/>
  <c r="AN223" i="19" s="1"/>
  <c r="AA148" i="22"/>
  <c r="AM229" i="19"/>
  <c r="AN229" i="19" s="1"/>
  <c r="AF232" i="19"/>
  <c r="AF234" i="19" s="1"/>
  <c r="AM227" i="19"/>
  <c r="AN227" i="19" s="1"/>
  <c r="AM106" i="22"/>
  <c r="Z150" i="22"/>
  <c r="AM227" i="21"/>
  <c r="AN227" i="21" s="1"/>
  <c r="AJ232" i="21"/>
  <c r="AJ234" i="21" s="1"/>
  <c r="AM225" i="21"/>
  <c r="AN225" i="21" s="1"/>
  <c r="AD134" i="20"/>
  <c r="AA134" i="20"/>
  <c r="Z134" i="20"/>
  <c r="Y135" i="20" s="1"/>
  <c r="AM228" i="19"/>
  <c r="AN228" i="19" s="1"/>
  <c r="AM225" i="19"/>
  <c r="AN225" i="19" s="1"/>
  <c r="AE232" i="19"/>
  <c r="AE234" i="19" s="1"/>
  <c r="U150" i="22"/>
  <c r="M150" i="22"/>
  <c r="C150" i="22"/>
  <c r="AN106" i="22"/>
  <c r="L150" i="22"/>
  <c r="AD232" i="21"/>
  <c r="AL234" i="21"/>
  <c r="AH232" i="21"/>
  <c r="L234" i="21"/>
  <c r="AK234" i="21"/>
  <c r="Y234" i="21"/>
  <c r="AF234" i="21"/>
  <c r="C234" i="21"/>
  <c r="AE232" i="21"/>
  <c r="AM222" i="21"/>
  <c r="Z232" i="21"/>
  <c r="Y233" i="21" s="1"/>
  <c r="AA222" i="21"/>
  <c r="AA232" i="21" s="1"/>
  <c r="AG234" i="21"/>
  <c r="F136" i="20"/>
  <c r="C136" i="20"/>
  <c r="W136" i="20"/>
  <c r="U136" i="20"/>
  <c r="D136" i="20"/>
  <c r="J136" i="20"/>
  <c r="AM132" i="20"/>
  <c r="AN132" i="20" s="1"/>
  <c r="O136" i="20"/>
  <c r="AK134" i="20"/>
  <c r="AF136" i="20"/>
  <c r="AJ134" i="20"/>
  <c r="AI136" i="20"/>
  <c r="V136" i="20"/>
  <c r="AG136" i="20"/>
  <c r="L136" i="20"/>
  <c r="AE134" i="20"/>
  <c r="G136" i="20"/>
  <c r="M136" i="20"/>
  <c r="AH134" i="20"/>
  <c r="N136" i="20"/>
  <c r="E136" i="20"/>
  <c r="AJ232" i="19"/>
  <c r="Y234" i="19"/>
  <c r="AG234" i="19"/>
  <c r="E234" i="19"/>
  <c r="I234" i="19"/>
  <c r="X234" i="19"/>
  <c r="AI234" i="19"/>
  <c r="AD232" i="19"/>
  <c r="W234" i="19"/>
  <c r="P234" i="19"/>
  <c r="AM226" i="19"/>
  <c r="AN226" i="19" s="1"/>
  <c r="Q234" i="19"/>
  <c r="H234" i="19"/>
  <c r="U234" i="19"/>
  <c r="AM222" i="19"/>
  <c r="AM106" i="19"/>
  <c r="AN106" i="19"/>
  <c r="AL234" i="19"/>
  <c r="AH232" i="19"/>
  <c r="AM230" i="19"/>
  <c r="AN230" i="19" s="1"/>
  <c r="AA222" i="19"/>
  <c r="AA232" i="19" s="1"/>
  <c r="Z232" i="19"/>
  <c r="X233" i="19" s="1"/>
  <c r="O234" i="19"/>
  <c r="AK232" i="19"/>
  <c r="L234" i="19"/>
  <c r="G234" i="19"/>
  <c r="AM231" i="19"/>
  <c r="AN231" i="19" s="1"/>
  <c r="M234" i="19"/>
  <c r="Y133" i="18"/>
  <c r="AL133" i="18" s="1"/>
  <c r="X133" i="18"/>
  <c r="W133" i="18"/>
  <c r="V133" i="18"/>
  <c r="U133" i="18"/>
  <c r="T133" i="18"/>
  <c r="S133" i="18"/>
  <c r="R133" i="18"/>
  <c r="Q133" i="18"/>
  <c r="P133" i="18"/>
  <c r="O133" i="18"/>
  <c r="N133" i="18"/>
  <c r="M133" i="18"/>
  <c r="L133" i="18"/>
  <c r="AI133" i="18" s="1"/>
  <c r="K133" i="18"/>
  <c r="J133" i="18"/>
  <c r="I133" i="18"/>
  <c r="H133" i="18"/>
  <c r="G133" i="18"/>
  <c r="F133" i="18"/>
  <c r="E133" i="18"/>
  <c r="AG133" i="18" s="1"/>
  <c r="D133" i="18"/>
  <c r="AF133" i="18" s="1"/>
  <c r="C133" i="18"/>
  <c r="AE133" i="18" s="1"/>
  <c r="B133" i="18"/>
  <c r="AD133" i="18" s="1"/>
  <c r="Y132" i="18"/>
  <c r="AL132" i="18" s="1"/>
  <c r="X132" i="18"/>
  <c r="W132" i="18"/>
  <c r="V132" i="18"/>
  <c r="U132" i="18"/>
  <c r="T132" i="18"/>
  <c r="S132" i="18"/>
  <c r="R132" i="18"/>
  <c r="Q132" i="18"/>
  <c r="P132" i="18"/>
  <c r="O132" i="18"/>
  <c r="N132" i="18"/>
  <c r="M132" i="18"/>
  <c r="L132" i="18"/>
  <c r="AI132" i="18" s="1"/>
  <c r="K132" i="18"/>
  <c r="J132" i="18"/>
  <c r="I132" i="18"/>
  <c r="H132" i="18"/>
  <c r="G132" i="18"/>
  <c r="F132" i="18"/>
  <c r="E132" i="18"/>
  <c r="AG132" i="18" s="1"/>
  <c r="D132" i="18"/>
  <c r="AF132" i="18" s="1"/>
  <c r="C132" i="18"/>
  <c r="AE132" i="18" s="1"/>
  <c r="B132" i="18"/>
  <c r="Y131" i="18"/>
  <c r="AL131" i="18" s="1"/>
  <c r="X131" i="18"/>
  <c r="W131" i="18"/>
  <c r="V131" i="18"/>
  <c r="U131" i="18"/>
  <c r="T131" i="18"/>
  <c r="S131" i="18"/>
  <c r="R131" i="18"/>
  <c r="Q131" i="18"/>
  <c r="P131" i="18"/>
  <c r="O131" i="18"/>
  <c r="N131" i="18"/>
  <c r="M131" i="18"/>
  <c r="L131" i="18"/>
  <c r="AI131" i="18" s="1"/>
  <c r="K131" i="18"/>
  <c r="J131" i="18"/>
  <c r="I131" i="18"/>
  <c r="H131" i="18"/>
  <c r="G131" i="18"/>
  <c r="F131" i="18"/>
  <c r="E131" i="18"/>
  <c r="AG131" i="18" s="1"/>
  <c r="D131" i="18"/>
  <c r="AF131" i="18" s="1"/>
  <c r="C131" i="18"/>
  <c r="AE131" i="18" s="1"/>
  <c r="B131" i="18"/>
  <c r="AD131" i="18" s="1"/>
  <c r="Y130" i="18"/>
  <c r="AL130" i="18" s="1"/>
  <c r="X130" i="18"/>
  <c r="W130" i="18"/>
  <c r="V130" i="18"/>
  <c r="U130" i="18"/>
  <c r="T130" i="18"/>
  <c r="S130" i="18"/>
  <c r="R130" i="18"/>
  <c r="Q130" i="18"/>
  <c r="P130" i="18"/>
  <c r="O130" i="18"/>
  <c r="N130" i="18"/>
  <c r="M130" i="18"/>
  <c r="L130" i="18"/>
  <c r="AI130" i="18" s="1"/>
  <c r="K130" i="18"/>
  <c r="J130" i="18"/>
  <c r="I130" i="18"/>
  <c r="H130" i="18"/>
  <c r="G130" i="18"/>
  <c r="F130" i="18"/>
  <c r="E130" i="18"/>
  <c r="AG130" i="18" s="1"/>
  <c r="D130" i="18"/>
  <c r="AF130" i="18" s="1"/>
  <c r="C130" i="18"/>
  <c r="B130" i="18"/>
  <c r="AD130" i="18" s="1"/>
  <c r="Y129" i="18"/>
  <c r="AL129" i="18" s="1"/>
  <c r="X129" i="18"/>
  <c r="W129" i="18"/>
  <c r="V129" i="18"/>
  <c r="U129" i="18"/>
  <c r="T129" i="18"/>
  <c r="S129" i="18"/>
  <c r="R129" i="18"/>
  <c r="Q129" i="18"/>
  <c r="P129" i="18"/>
  <c r="O129" i="18"/>
  <c r="N129" i="18"/>
  <c r="M129" i="18"/>
  <c r="L129" i="18"/>
  <c r="AI129" i="18" s="1"/>
  <c r="K129" i="18"/>
  <c r="J129" i="18"/>
  <c r="I129" i="18"/>
  <c r="H129" i="18"/>
  <c r="G129" i="18"/>
  <c r="F129" i="18"/>
  <c r="E129" i="18"/>
  <c r="AG129" i="18" s="1"/>
  <c r="D129" i="18"/>
  <c r="AF129" i="18" s="1"/>
  <c r="AE129" i="18"/>
  <c r="B129" i="18"/>
  <c r="AD129" i="18" s="1"/>
  <c r="Y128" i="18"/>
  <c r="AL128" i="18" s="1"/>
  <c r="X128" i="18"/>
  <c r="W128" i="18"/>
  <c r="V128" i="18"/>
  <c r="U128" i="18"/>
  <c r="T128" i="18"/>
  <c r="S128" i="18"/>
  <c r="R128" i="18"/>
  <c r="Q128" i="18"/>
  <c r="P128" i="18"/>
  <c r="O128" i="18"/>
  <c r="N128" i="18"/>
  <c r="M128" i="18"/>
  <c r="L128" i="18"/>
  <c r="AI128" i="18" s="1"/>
  <c r="K128" i="18"/>
  <c r="J128" i="18"/>
  <c r="I128" i="18"/>
  <c r="H128" i="18"/>
  <c r="G128" i="18"/>
  <c r="F128" i="18"/>
  <c r="E128" i="18"/>
  <c r="AG128" i="18" s="1"/>
  <c r="D128" i="18"/>
  <c r="AF128" i="18" s="1"/>
  <c r="C128" i="18"/>
  <c r="AE128" i="18" s="1"/>
  <c r="B128" i="18"/>
  <c r="AD128" i="18" s="1"/>
  <c r="Y127" i="18"/>
  <c r="AL127" i="18" s="1"/>
  <c r="X127" i="18"/>
  <c r="W127" i="18"/>
  <c r="V127" i="18"/>
  <c r="U127" i="18"/>
  <c r="T127" i="18"/>
  <c r="S127" i="18"/>
  <c r="R127" i="18"/>
  <c r="Q127" i="18"/>
  <c r="P127" i="18"/>
  <c r="O127" i="18"/>
  <c r="N127" i="18"/>
  <c r="M127" i="18"/>
  <c r="L127" i="18"/>
  <c r="AI127" i="18" s="1"/>
  <c r="K127" i="18"/>
  <c r="J127" i="18"/>
  <c r="I127" i="18"/>
  <c r="H127" i="18"/>
  <c r="G127" i="18"/>
  <c r="F127" i="18"/>
  <c r="E127" i="18"/>
  <c r="AG127" i="18" s="1"/>
  <c r="D127" i="18"/>
  <c r="AF127" i="18" s="1"/>
  <c r="C127" i="18"/>
  <c r="AE127" i="18" s="1"/>
  <c r="B127" i="18"/>
  <c r="AD127" i="18" s="1"/>
  <c r="Y126" i="18"/>
  <c r="AL126" i="18" s="1"/>
  <c r="X126" i="18"/>
  <c r="W126" i="18"/>
  <c r="V126" i="18"/>
  <c r="U126" i="18"/>
  <c r="T126" i="18"/>
  <c r="S126" i="18"/>
  <c r="R126" i="18"/>
  <c r="Q126" i="18"/>
  <c r="P126" i="18"/>
  <c r="O126" i="18"/>
  <c r="N126" i="18"/>
  <c r="M126" i="18"/>
  <c r="L126" i="18"/>
  <c r="AI126" i="18" s="1"/>
  <c r="K126" i="18"/>
  <c r="J126" i="18"/>
  <c r="I126" i="18"/>
  <c r="H126" i="18"/>
  <c r="G126" i="18"/>
  <c r="F126" i="18"/>
  <c r="E126" i="18"/>
  <c r="AG126" i="18" s="1"/>
  <c r="D126" i="18"/>
  <c r="AF126" i="18" s="1"/>
  <c r="C126" i="18"/>
  <c r="AE126" i="18" s="1"/>
  <c r="B126" i="18"/>
  <c r="AD126" i="18" s="1"/>
  <c r="Y125" i="18"/>
  <c r="AL125" i="18" s="1"/>
  <c r="X125" i="18"/>
  <c r="W125" i="18"/>
  <c r="V125" i="18"/>
  <c r="U125" i="18"/>
  <c r="T125" i="18"/>
  <c r="S125" i="18"/>
  <c r="R125" i="18"/>
  <c r="Q125" i="18"/>
  <c r="P125" i="18"/>
  <c r="O125" i="18"/>
  <c r="N125" i="18"/>
  <c r="M125" i="18"/>
  <c r="L125" i="18"/>
  <c r="AI125" i="18" s="1"/>
  <c r="K125" i="18"/>
  <c r="J125" i="18"/>
  <c r="I125" i="18"/>
  <c r="H125" i="18"/>
  <c r="G125" i="18"/>
  <c r="F125" i="18"/>
  <c r="E125" i="18"/>
  <c r="D125" i="18"/>
  <c r="AF125" i="18" s="1"/>
  <c r="C125" i="18"/>
  <c r="B125" i="18"/>
  <c r="AD125" i="18" s="1"/>
  <c r="AC124" i="18"/>
  <c r="Y124" i="18"/>
  <c r="AL124" i="18" s="1"/>
  <c r="X124" i="18"/>
  <c r="W124" i="18"/>
  <c r="V124" i="18"/>
  <c r="U124" i="18"/>
  <c r="T124" i="18"/>
  <c r="S124" i="18"/>
  <c r="R124" i="18"/>
  <c r="Q124" i="18"/>
  <c r="P124" i="18"/>
  <c r="O124" i="18"/>
  <c r="N124" i="18"/>
  <c r="M124" i="18"/>
  <c r="L124" i="18"/>
  <c r="AI124" i="18" s="1"/>
  <c r="K124" i="18"/>
  <c r="J124" i="18"/>
  <c r="I124" i="18"/>
  <c r="H124" i="18"/>
  <c r="G124" i="18"/>
  <c r="F124" i="18"/>
  <c r="E124" i="18"/>
  <c r="AG124" i="18" s="1"/>
  <c r="D124" i="18"/>
  <c r="C124" i="18"/>
  <c r="B124" i="18"/>
  <c r="AD123" i="18"/>
  <c r="A123" i="18"/>
  <c r="AC123" i="18" s="1"/>
  <c r="Y120" i="18"/>
  <c r="X120" i="18"/>
  <c r="W120" i="18"/>
  <c r="V120" i="18"/>
  <c r="U120" i="18"/>
  <c r="T120" i="18"/>
  <c r="S120" i="18"/>
  <c r="R120" i="18"/>
  <c r="Q120" i="18"/>
  <c r="P120" i="18"/>
  <c r="O120" i="18"/>
  <c r="N120" i="18"/>
  <c r="M120" i="18"/>
  <c r="L120" i="18"/>
  <c r="K120" i="18"/>
  <c r="J120" i="18"/>
  <c r="I120" i="18"/>
  <c r="H120" i="18"/>
  <c r="G120" i="18"/>
  <c r="F120" i="18"/>
  <c r="E120" i="18"/>
  <c r="D120" i="18"/>
  <c r="C120" i="18"/>
  <c r="B120" i="18"/>
  <c r="AL119" i="18"/>
  <c r="AK119" i="18"/>
  <c r="AJ119" i="18"/>
  <c r="AI119" i="18"/>
  <c r="AH119" i="18"/>
  <c r="AG119" i="18"/>
  <c r="AF119" i="18"/>
  <c r="AE119" i="18"/>
  <c r="AD119" i="18"/>
  <c r="AA119" i="18"/>
  <c r="Z119" i="18"/>
  <c r="AL118" i="18"/>
  <c r="AK118" i="18"/>
  <c r="AJ118" i="18"/>
  <c r="AI118" i="18"/>
  <c r="AH118" i="18"/>
  <c r="AG118" i="18"/>
  <c r="AF118" i="18"/>
  <c r="AE118" i="18"/>
  <c r="AD118" i="18"/>
  <c r="Z118" i="18"/>
  <c r="AA118" i="18" s="1"/>
  <c r="AL117" i="18"/>
  <c r="AK117" i="18"/>
  <c r="AJ117" i="18"/>
  <c r="AI117" i="18"/>
  <c r="AH117" i="18"/>
  <c r="AG117" i="18"/>
  <c r="AF117" i="18"/>
  <c r="AE117" i="18"/>
  <c r="AD117" i="18"/>
  <c r="Z117" i="18"/>
  <c r="AA117" i="18" s="1"/>
  <c r="AL116" i="18"/>
  <c r="AK116" i="18"/>
  <c r="AJ116" i="18"/>
  <c r="AI116" i="18"/>
  <c r="AH116" i="18"/>
  <c r="AG116" i="18"/>
  <c r="AF116" i="18"/>
  <c r="AE116" i="18"/>
  <c r="AD116" i="18"/>
  <c r="Z116" i="18"/>
  <c r="AA116" i="18" s="1"/>
  <c r="AL115" i="18"/>
  <c r="AK115" i="18"/>
  <c r="AJ115" i="18"/>
  <c r="AI115" i="18"/>
  <c r="AH115" i="18"/>
  <c r="AG115" i="18"/>
  <c r="AF115" i="18"/>
  <c r="AE115" i="18"/>
  <c r="AD115" i="18"/>
  <c r="AA115" i="18"/>
  <c r="Z115" i="18"/>
  <c r="AL114" i="18"/>
  <c r="AK114" i="18"/>
  <c r="AJ114" i="18"/>
  <c r="AI114" i="18"/>
  <c r="AH114" i="18"/>
  <c r="AG114" i="18"/>
  <c r="AF114" i="18"/>
  <c r="AE114" i="18"/>
  <c r="AD114" i="18"/>
  <c r="Z114" i="18"/>
  <c r="AA114" i="18" s="1"/>
  <c r="AL113" i="18"/>
  <c r="AK113" i="18"/>
  <c r="AJ113" i="18"/>
  <c r="AI113" i="18"/>
  <c r="AH113" i="18"/>
  <c r="AG113" i="18"/>
  <c r="AF113" i="18"/>
  <c r="AE113" i="18"/>
  <c r="AD113" i="18"/>
  <c r="Z113" i="18"/>
  <c r="AA113" i="18" s="1"/>
  <c r="AL112" i="18"/>
  <c r="AK112" i="18"/>
  <c r="AJ112" i="18"/>
  <c r="AI112" i="18"/>
  <c r="AH112" i="18"/>
  <c r="AG112" i="18"/>
  <c r="AF112" i="18"/>
  <c r="AE112" i="18"/>
  <c r="AD112" i="18"/>
  <c r="Z112" i="18"/>
  <c r="AA112" i="18" s="1"/>
  <c r="AL111" i="18"/>
  <c r="AK111" i="18"/>
  <c r="AJ111" i="18"/>
  <c r="AI111" i="18"/>
  <c r="AH111" i="18"/>
  <c r="AG111" i="18"/>
  <c r="AF111" i="18"/>
  <c r="AE111" i="18"/>
  <c r="AD111" i="18"/>
  <c r="Z111" i="18"/>
  <c r="AA111" i="18" s="1"/>
  <c r="AL110" i="18"/>
  <c r="AK110" i="18"/>
  <c r="AJ110" i="18"/>
  <c r="AI110" i="18"/>
  <c r="AH110" i="18"/>
  <c r="AG110" i="18"/>
  <c r="AF110" i="18"/>
  <c r="AE110" i="18"/>
  <c r="AD110" i="18"/>
  <c r="AC110" i="18"/>
  <c r="AA110" i="18"/>
  <c r="Z110" i="18"/>
  <c r="AD109" i="18"/>
  <c r="A109" i="18"/>
  <c r="AC109" i="18" s="1"/>
  <c r="Y106" i="18"/>
  <c r="X106" i="18"/>
  <c r="W106" i="18"/>
  <c r="V106" i="18"/>
  <c r="U106" i="18"/>
  <c r="T106" i="18"/>
  <c r="S106" i="18"/>
  <c r="R106" i="18"/>
  <c r="Q106" i="18"/>
  <c r="P106" i="18"/>
  <c r="O106" i="18"/>
  <c r="N106" i="18"/>
  <c r="M106" i="18"/>
  <c r="AX99" i="18" s="1"/>
  <c r="L106" i="18"/>
  <c r="K106" i="18"/>
  <c r="J106" i="18"/>
  <c r="I106" i="18"/>
  <c r="H106" i="18"/>
  <c r="G106" i="18"/>
  <c r="F106" i="18"/>
  <c r="E106" i="18"/>
  <c r="D106" i="18"/>
  <c r="C106" i="18"/>
  <c r="B106" i="18"/>
  <c r="AL105" i="18"/>
  <c r="AK105" i="18"/>
  <c r="AJ105" i="18"/>
  <c r="AI105" i="18"/>
  <c r="AH105" i="18"/>
  <c r="AG105" i="18"/>
  <c r="AF105" i="18"/>
  <c r="AE105" i="18"/>
  <c r="AD105" i="18"/>
  <c r="Z105" i="18"/>
  <c r="AL104" i="18"/>
  <c r="AK104" i="18"/>
  <c r="AJ104" i="18"/>
  <c r="AI104" i="18"/>
  <c r="AH104" i="18"/>
  <c r="AG104" i="18"/>
  <c r="AF104" i="18"/>
  <c r="AE104" i="18"/>
  <c r="AD104" i="18"/>
  <c r="Z104" i="18"/>
  <c r="AL103" i="18"/>
  <c r="AK103" i="18"/>
  <c r="AJ103" i="18"/>
  <c r="AI103" i="18"/>
  <c r="AH103" i="18"/>
  <c r="AG103" i="18"/>
  <c r="AF103" i="18"/>
  <c r="AE103" i="18"/>
  <c r="AD103" i="18"/>
  <c r="Z103" i="18"/>
  <c r="Z102" i="18"/>
  <c r="Z101" i="18"/>
  <c r="Z100" i="18"/>
  <c r="AA99" i="18"/>
  <c r="Z98" i="18"/>
  <c r="AP98" i="18" s="1"/>
  <c r="Z97" i="18"/>
  <c r="AA97" i="18" s="1"/>
  <c r="AL96" i="18"/>
  <c r="AK96" i="18"/>
  <c r="AJ96" i="18"/>
  <c r="AI96" i="18"/>
  <c r="AH96" i="18"/>
  <c r="AG96" i="18"/>
  <c r="AF96" i="18"/>
  <c r="AE96" i="18"/>
  <c r="AD96" i="18"/>
  <c r="AC96" i="18"/>
  <c r="Z96" i="18"/>
  <c r="AD95" i="18"/>
  <c r="AC95" i="18"/>
  <c r="A95" i="18"/>
  <c r="Y92" i="18"/>
  <c r="X92" i="18"/>
  <c r="W92" i="18"/>
  <c r="V92" i="18"/>
  <c r="U92" i="18"/>
  <c r="T92" i="18"/>
  <c r="S92" i="18"/>
  <c r="R92" i="18"/>
  <c r="Q92" i="18"/>
  <c r="P92" i="18"/>
  <c r="O92" i="18"/>
  <c r="N92" i="18"/>
  <c r="M92" i="18"/>
  <c r="AX85" i="18" s="1"/>
  <c r="L92" i="18"/>
  <c r="K92" i="18"/>
  <c r="J92" i="18"/>
  <c r="I92" i="18"/>
  <c r="H92" i="18"/>
  <c r="G92" i="18"/>
  <c r="F92" i="18"/>
  <c r="E92" i="18"/>
  <c r="D92" i="18"/>
  <c r="C92" i="18"/>
  <c r="B92" i="18"/>
  <c r="AL91" i="18"/>
  <c r="AK91" i="18"/>
  <c r="AJ91" i="18"/>
  <c r="AI91" i="18"/>
  <c r="AH91" i="18"/>
  <c r="AG91" i="18"/>
  <c r="AF91" i="18"/>
  <c r="AE91" i="18"/>
  <c r="AD91" i="18"/>
  <c r="Z91" i="18"/>
  <c r="AL90" i="18"/>
  <c r="AK90" i="18"/>
  <c r="AJ90" i="18"/>
  <c r="AI90" i="18"/>
  <c r="AH90" i="18"/>
  <c r="AG90" i="18"/>
  <c r="AF90" i="18"/>
  <c r="AE90" i="18"/>
  <c r="AD90" i="18"/>
  <c r="Z90" i="18"/>
  <c r="AL89" i="18"/>
  <c r="AK89" i="18"/>
  <c r="AJ89" i="18"/>
  <c r="AI89" i="18"/>
  <c r="AH89" i="18"/>
  <c r="AG89" i="18"/>
  <c r="AF89" i="18"/>
  <c r="AE89" i="18"/>
  <c r="AD89" i="18"/>
  <c r="Z89" i="18"/>
  <c r="Z88" i="18"/>
  <c r="Z87" i="18"/>
  <c r="Z86" i="18"/>
  <c r="Z85" i="18"/>
  <c r="Z84" i="18"/>
  <c r="Z83" i="18"/>
  <c r="AA83" i="18" s="1"/>
  <c r="AL82" i="18"/>
  <c r="AK82" i="18"/>
  <c r="AJ82" i="18"/>
  <c r="AI82" i="18"/>
  <c r="AH82" i="18"/>
  <c r="AG82" i="18"/>
  <c r="AF82" i="18"/>
  <c r="AE82" i="18"/>
  <c r="AD82" i="18"/>
  <c r="AC82" i="18"/>
  <c r="Z82" i="18"/>
  <c r="AA82" i="18" s="1"/>
  <c r="AD81" i="18"/>
  <c r="A81" i="18"/>
  <c r="AC81" i="18" s="1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AX71" i="18" s="1"/>
  <c r="L78" i="18"/>
  <c r="K78" i="18"/>
  <c r="J78" i="18"/>
  <c r="I78" i="18"/>
  <c r="H78" i="18"/>
  <c r="G78" i="18"/>
  <c r="F78" i="18"/>
  <c r="E78" i="18"/>
  <c r="D78" i="18"/>
  <c r="C78" i="18"/>
  <c r="B78" i="18"/>
  <c r="AL77" i="18"/>
  <c r="AK77" i="18"/>
  <c r="AJ77" i="18"/>
  <c r="AI77" i="18"/>
  <c r="AH77" i="18"/>
  <c r="AG77" i="18"/>
  <c r="AF77" i="18"/>
  <c r="AE77" i="18"/>
  <c r="AD77" i="18"/>
  <c r="Z77" i="18"/>
  <c r="AL76" i="18"/>
  <c r="AK76" i="18"/>
  <c r="AJ76" i="18"/>
  <c r="AI76" i="18"/>
  <c r="AH76" i="18"/>
  <c r="AG76" i="18"/>
  <c r="AF76" i="18"/>
  <c r="AE76" i="18"/>
  <c r="AD76" i="18"/>
  <c r="Z76" i="18"/>
  <c r="AL75" i="18"/>
  <c r="AK75" i="18"/>
  <c r="AJ75" i="18"/>
  <c r="AI75" i="18"/>
  <c r="AH75" i="18"/>
  <c r="AG75" i="18"/>
  <c r="AF75" i="18"/>
  <c r="AE75" i="18"/>
  <c r="AD75" i="18"/>
  <c r="Z75" i="18"/>
  <c r="Z74" i="18"/>
  <c r="Z73" i="18"/>
  <c r="Z72" i="18"/>
  <c r="Z71" i="18"/>
  <c r="Z70" i="18"/>
  <c r="Z69" i="18"/>
  <c r="AL68" i="18"/>
  <c r="AK68" i="18"/>
  <c r="AJ68" i="18"/>
  <c r="AI68" i="18"/>
  <c r="AH68" i="18"/>
  <c r="AG68" i="18"/>
  <c r="AF68" i="18"/>
  <c r="AE68" i="18"/>
  <c r="AD68" i="18"/>
  <c r="AC68" i="18"/>
  <c r="Z68" i="18"/>
  <c r="AA68" i="18" s="1"/>
  <c r="AD67" i="18"/>
  <c r="A67" i="18"/>
  <c r="AC67" i="18" s="1"/>
  <c r="Y64" i="18"/>
  <c r="X64" i="18"/>
  <c r="W64" i="18"/>
  <c r="V64" i="18"/>
  <c r="U64" i="18"/>
  <c r="T64" i="18"/>
  <c r="S64" i="18"/>
  <c r="R64" i="18"/>
  <c r="Q64" i="18"/>
  <c r="P64" i="18"/>
  <c r="O64" i="18"/>
  <c r="N64" i="18"/>
  <c r="M64" i="18"/>
  <c r="AX57" i="18" s="1"/>
  <c r="L64" i="18"/>
  <c r="K64" i="18"/>
  <c r="J64" i="18"/>
  <c r="I64" i="18"/>
  <c r="H64" i="18"/>
  <c r="G64" i="18"/>
  <c r="F64" i="18"/>
  <c r="E64" i="18"/>
  <c r="D64" i="18"/>
  <c r="C64" i="18"/>
  <c r="B64" i="18"/>
  <c r="AL63" i="18"/>
  <c r="AK63" i="18"/>
  <c r="AJ63" i="18"/>
  <c r="AI63" i="18"/>
  <c r="AH63" i="18"/>
  <c r="AG63" i="18"/>
  <c r="AF63" i="18"/>
  <c r="AE63" i="18"/>
  <c r="AD63" i="18"/>
  <c r="Z63" i="18"/>
  <c r="AL62" i="18"/>
  <c r="AK62" i="18"/>
  <c r="AJ62" i="18"/>
  <c r="AI62" i="18"/>
  <c r="AH62" i="18"/>
  <c r="AG62" i="18"/>
  <c r="AF62" i="18"/>
  <c r="AE62" i="18"/>
  <c r="AD62" i="18"/>
  <c r="Z62" i="18"/>
  <c r="AL61" i="18"/>
  <c r="AK61" i="18"/>
  <c r="AJ61" i="18"/>
  <c r="AI61" i="18"/>
  <c r="AH61" i="18"/>
  <c r="AG61" i="18"/>
  <c r="AF61" i="18"/>
  <c r="AE61" i="18"/>
  <c r="AD61" i="18"/>
  <c r="Z61" i="18"/>
  <c r="Z60" i="18"/>
  <c r="Z59" i="18"/>
  <c r="Z58" i="18"/>
  <c r="Z57" i="18"/>
  <c r="Z56" i="18"/>
  <c r="Z55" i="18"/>
  <c r="AA55" i="18" s="1"/>
  <c r="AL54" i="18"/>
  <c r="AK54" i="18"/>
  <c r="AJ54" i="18"/>
  <c r="AI54" i="18"/>
  <c r="AH54" i="18"/>
  <c r="AG54" i="18"/>
  <c r="AF54" i="18"/>
  <c r="AE54" i="18"/>
  <c r="AD54" i="18"/>
  <c r="AC54" i="18"/>
  <c r="Z54" i="18"/>
  <c r="AA54" i="18" s="1"/>
  <c r="AD53" i="18"/>
  <c r="A53" i="18"/>
  <c r="AC53" i="18" s="1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AX43" i="18" s="1"/>
  <c r="L50" i="18"/>
  <c r="K50" i="18"/>
  <c r="J50" i="18"/>
  <c r="I50" i="18"/>
  <c r="H50" i="18"/>
  <c r="G50" i="18"/>
  <c r="F50" i="18"/>
  <c r="E50" i="18"/>
  <c r="D50" i="18"/>
  <c r="C50" i="18"/>
  <c r="B50" i="18"/>
  <c r="AL49" i="18"/>
  <c r="AK49" i="18"/>
  <c r="AJ49" i="18"/>
  <c r="AI49" i="18"/>
  <c r="AH49" i="18"/>
  <c r="AG49" i="18"/>
  <c r="AF49" i="18"/>
  <c r="AE49" i="18"/>
  <c r="AD49" i="18"/>
  <c r="Z49" i="18"/>
  <c r="AL48" i="18"/>
  <c r="AK48" i="18"/>
  <c r="AJ48" i="18"/>
  <c r="AI48" i="18"/>
  <c r="AH48" i="18"/>
  <c r="AG48" i="18"/>
  <c r="AF48" i="18"/>
  <c r="AE48" i="18"/>
  <c r="AD48" i="18"/>
  <c r="Z48" i="18"/>
  <c r="AL47" i="18"/>
  <c r="AK47" i="18"/>
  <c r="AJ47" i="18"/>
  <c r="AI47" i="18"/>
  <c r="AH47" i="18"/>
  <c r="AG47" i="18"/>
  <c r="AF47" i="18"/>
  <c r="AE47" i="18"/>
  <c r="AD47" i="18"/>
  <c r="Z47" i="18"/>
  <c r="Z46" i="18"/>
  <c r="Z45" i="18"/>
  <c r="Z44" i="18"/>
  <c r="Z43" i="18"/>
  <c r="Z42" i="18"/>
  <c r="Z41" i="18"/>
  <c r="AA41" i="18" s="1"/>
  <c r="AL40" i="18"/>
  <c r="AK40" i="18"/>
  <c r="AJ40" i="18"/>
  <c r="AI40" i="18"/>
  <c r="AH40" i="18"/>
  <c r="AG40" i="18"/>
  <c r="AF40" i="18"/>
  <c r="AE40" i="18"/>
  <c r="AD40" i="18"/>
  <c r="AC40" i="18"/>
  <c r="Z40" i="18"/>
  <c r="AD39" i="18"/>
  <c r="A39" i="18"/>
  <c r="AC39" i="18" s="1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AX29" i="18" s="1"/>
  <c r="L36" i="18"/>
  <c r="K36" i="18"/>
  <c r="J36" i="18"/>
  <c r="I36" i="18"/>
  <c r="H36" i="18"/>
  <c r="G36" i="18"/>
  <c r="F36" i="18"/>
  <c r="E36" i="18"/>
  <c r="D36" i="18"/>
  <c r="C36" i="18"/>
  <c r="B36" i="18"/>
  <c r="AL35" i="18"/>
  <c r="AK35" i="18"/>
  <c r="AJ35" i="18"/>
  <c r="AI35" i="18"/>
  <c r="AH35" i="18"/>
  <c r="AG35" i="18"/>
  <c r="AF35" i="18"/>
  <c r="AE35" i="18"/>
  <c r="AD35" i="18"/>
  <c r="Z35" i="18"/>
  <c r="Z34" i="18"/>
  <c r="Z33" i="18"/>
  <c r="Z32" i="18"/>
  <c r="Z31" i="18"/>
  <c r="Z30" i="18"/>
  <c r="Z29" i="18"/>
  <c r="Z28" i="18"/>
  <c r="Z27" i="18"/>
  <c r="AL26" i="18"/>
  <c r="AK26" i="18"/>
  <c r="AJ26" i="18"/>
  <c r="AI26" i="18"/>
  <c r="AH26" i="18"/>
  <c r="AG26" i="18"/>
  <c r="AF26" i="18"/>
  <c r="AE26" i="18"/>
  <c r="AD26" i="18"/>
  <c r="AC26" i="18"/>
  <c r="Z26" i="18"/>
  <c r="AA26" i="18" s="1"/>
  <c r="A25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AX15" i="18" s="1"/>
  <c r="L22" i="18"/>
  <c r="K22" i="18"/>
  <c r="J22" i="18"/>
  <c r="I22" i="18"/>
  <c r="H22" i="18"/>
  <c r="G22" i="18"/>
  <c r="F22" i="18"/>
  <c r="E22" i="18"/>
  <c r="D22" i="18"/>
  <c r="C22" i="18"/>
  <c r="B22" i="18"/>
  <c r="Z21" i="18"/>
  <c r="Z20" i="18"/>
  <c r="Z19" i="18"/>
  <c r="Z18" i="18"/>
  <c r="Z17" i="18"/>
  <c r="Z16" i="18"/>
  <c r="Z15" i="18"/>
  <c r="Z14" i="18"/>
  <c r="Z13" i="18"/>
  <c r="AA13" i="18" s="1"/>
  <c r="AA12" i="18"/>
  <c r="Z12" i="18"/>
  <c r="A11" i="18"/>
  <c r="A81" i="11"/>
  <c r="A95" i="11"/>
  <c r="A109" i="11"/>
  <c r="AC109" i="11" s="1"/>
  <c r="Y133" i="11"/>
  <c r="AL133" i="11" s="1"/>
  <c r="X133" i="11"/>
  <c r="W133" i="11"/>
  <c r="V133" i="11"/>
  <c r="U133" i="11"/>
  <c r="T133" i="11"/>
  <c r="S133" i="11"/>
  <c r="R133" i="11"/>
  <c r="Q133" i="11"/>
  <c r="P133" i="11"/>
  <c r="O133" i="11"/>
  <c r="N133" i="11"/>
  <c r="M133" i="11"/>
  <c r="L133" i="11"/>
  <c r="AI133" i="11" s="1"/>
  <c r="K133" i="11"/>
  <c r="J133" i="11"/>
  <c r="I133" i="11"/>
  <c r="H133" i="11"/>
  <c r="G133" i="11"/>
  <c r="F133" i="11"/>
  <c r="E133" i="11"/>
  <c r="AG133" i="11" s="1"/>
  <c r="D133" i="11"/>
  <c r="AF133" i="11" s="1"/>
  <c r="C133" i="11"/>
  <c r="AE133" i="11" s="1"/>
  <c r="B133" i="11"/>
  <c r="AD133" i="11" s="1"/>
  <c r="Y132" i="11"/>
  <c r="AL132" i="11" s="1"/>
  <c r="X132" i="11"/>
  <c r="W132" i="11"/>
  <c r="V132" i="11"/>
  <c r="U132" i="11"/>
  <c r="T132" i="11"/>
  <c r="S132" i="11"/>
  <c r="R132" i="11"/>
  <c r="Q132" i="11"/>
  <c r="P132" i="11"/>
  <c r="O132" i="11"/>
  <c r="N132" i="11"/>
  <c r="M132" i="11"/>
  <c r="L132" i="11"/>
  <c r="AI132" i="11" s="1"/>
  <c r="K132" i="11"/>
  <c r="J132" i="11"/>
  <c r="I132" i="11"/>
  <c r="H132" i="11"/>
  <c r="G132" i="11"/>
  <c r="F132" i="11"/>
  <c r="E132" i="11"/>
  <c r="AG132" i="11" s="1"/>
  <c r="D132" i="11"/>
  <c r="AF132" i="11" s="1"/>
  <c r="C132" i="11"/>
  <c r="AE132" i="11" s="1"/>
  <c r="B132" i="11"/>
  <c r="AD132" i="11" s="1"/>
  <c r="Y131" i="11"/>
  <c r="AL131" i="11" s="1"/>
  <c r="X131" i="11"/>
  <c r="W131" i="11"/>
  <c r="V131" i="11"/>
  <c r="U131" i="11"/>
  <c r="T131" i="11"/>
  <c r="S131" i="11"/>
  <c r="R131" i="11"/>
  <c r="Q131" i="11"/>
  <c r="P131" i="11"/>
  <c r="O131" i="11"/>
  <c r="N131" i="11"/>
  <c r="M131" i="11"/>
  <c r="L131" i="11"/>
  <c r="AI131" i="11" s="1"/>
  <c r="K131" i="11"/>
  <c r="J131" i="11"/>
  <c r="I131" i="11"/>
  <c r="H131" i="11"/>
  <c r="G131" i="11"/>
  <c r="F131" i="11"/>
  <c r="E131" i="11"/>
  <c r="AG131" i="11" s="1"/>
  <c r="D131" i="11"/>
  <c r="AF131" i="11" s="1"/>
  <c r="C131" i="11"/>
  <c r="AE131" i="11" s="1"/>
  <c r="B131" i="11"/>
  <c r="AD131" i="11" s="1"/>
  <c r="Y130" i="11"/>
  <c r="AL130" i="11" s="1"/>
  <c r="X130" i="11"/>
  <c r="W130" i="11"/>
  <c r="V130" i="11"/>
  <c r="U130" i="11"/>
  <c r="T130" i="11"/>
  <c r="S130" i="11"/>
  <c r="R130" i="11"/>
  <c r="Q130" i="11"/>
  <c r="P130" i="11"/>
  <c r="O130" i="11"/>
  <c r="N130" i="11"/>
  <c r="M130" i="11"/>
  <c r="L130" i="11"/>
  <c r="AI130" i="11" s="1"/>
  <c r="K130" i="11"/>
  <c r="J130" i="11"/>
  <c r="I130" i="11"/>
  <c r="H130" i="11"/>
  <c r="G130" i="11"/>
  <c r="F130" i="11"/>
  <c r="E130" i="11"/>
  <c r="AG130" i="11" s="1"/>
  <c r="D130" i="11"/>
  <c r="AF130" i="11" s="1"/>
  <c r="C130" i="11"/>
  <c r="AE130" i="11" s="1"/>
  <c r="B130" i="11"/>
  <c r="AD130" i="11" s="1"/>
  <c r="Y129" i="11"/>
  <c r="AL129" i="11" s="1"/>
  <c r="X129" i="11"/>
  <c r="W129" i="11"/>
  <c r="V129" i="11"/>
  <c r="U129" i="11"/>
  <c r="T129" i="11"/>
  <c r="S129" i="11"/>
  <c r="R129" i="11"/>
  <c r="Q129" i="11"/>
  <c r="P129" i="11"/>
  <c r="O129" i="11"/>
  <c r="N129" i="11"/>
  <c r="M129" i="11"/>
  <c r="L129" i="11"/>
  <c r="AI129" i="11" s="1"/>
  <c r="K129" i="11"/>
  <c r="J129" i="11"/>
  <c r="I129" i="11"/>
  <c r="H129" i="11"/>
  <c r="E129" i="11"/>
  <c r="AG129" i="11" s="1"/>
  <c r="AF129" i="11"/>
  <c r="B129" i="11"/>
  <c r="AD129" i="11" s="1"/>
  <c r="Y128" i="11"/>
  <c r="AL128" i="11" s="1"/>
  <c r="X128" i="11"/>
  <c r="W128" i="11"/>
  <c r="V128" i="11"/>
  <c r="U128" i="11"/>
  <c r="T128" i="11"/>
  <c r="S128" i="11"/>
  <c r="R128" i="11"/>
  <c r="Q128" i="11"/>
  <c r="P128" i="11"/>
  <c r="O128" i="11"/>
  <c r="N128" i="11"/>
  <c r="M128" i="11"/>
  <c r="L128" i="11"/>
  <c r="AI128" i="11" s="1"/>
  <c r="K128" i="11"/>
  <c r="J128" i="11"/>
  <c r="I128" i="11"/>
  <c r="H128" i="11"/>
  <c r="G128" i="11"/>
  <c r="F128" i="11"/>
  <c r="E128" i="11"/>
  <c r="AG128" i="11" s="1"/>
  <c r="D128" i="11"/>
  <c r="AF128" i="11" s="1"/>
  <c r="C128" i="11"/>
  <c r="AE128" i="11" s="1"/>
  <c r="B128" i="11"/>
  <c r="Y127" i="11"/>
  <c r="AL127" i="11" s="1"/>
  <c r="X127" i="11"/>
  <c r="W127" i="11"/>
  <c r="V127" i="11"/>
  <c r="U127" i="11"/>
  <c r="T127" i="11"/>
  <c r="S127" i="11"/>
  <c r="R127" i="11"/>
  <c r="Q127" i="11"/>
  <c r="P127" i="11"/>
  <c r="O127" i="11"/>
  <c r="N127" i="11"/>
  <c r="M127" i="11"/>
  <c r="L127" i="11"/>
  <c r="AI127" i="11" s="1"/>
  <c r="K127" i="11"/>
  <c r="J127" i="11"/>
  <c r="I127" i="11"/>
  <c r="H127" i="11"/>
  <c r="G127" i="11"/>
  <c r="F127" i="11"/>
  <c r="E127" i="11"/>
  <c r="AG127" i="11" s="1"/>
  <c r="D127" i="11"/>
  <c r="AF127" i="11" s="1"/>
  <c r="C127" i="11"/>
  <c r="AE127" i="11" s="1"/>
  <c r="B127" i="11"/>
  <c r="AD127" i="11" s="1"/>
  <c r="Y126" i="11"/>
  <c r="AL126" i="11" s="1"/>
  <c r="X126" i="11"/>
  <c r="W126" i="11"/>
  <c r="V126" i="11"/>
  <c r="U126" i="11"/>
  <c r="T126" i="11"/>
  <c r="S126" i="11"/>
  <c r="R126" i="11"/>
  <c r="Q126" i="11"/>
  <c r="P126" i="11"/>
  <c r="O126" i="11"/>
  <c r="N126" i="11"/>
  <c r="M126" i="11"/>
  <c r="L126" i="11"/>
  <c r="AI126" i="11" s="1"/>
  <c r="K126" i="11"/>
  <c r="J126" i="11"/>
  <c r="I126" i="11"/>
  <c r="H126" i="11"/>
  <c r="G126" i="11"/>
  <c r="F126" i="11"/>
  <c r="E126" i="11"/>
  <c r="AG126" i="11" s="1"/>
  <c r="D126" i="11"/>
  <c r="AF126" i="11" s="1"/>
  <c r="C126" i="11"/>
  <c r="AE126" i="11" s="1"/>
  <c r="B126" i="11"/>
  <c r="AD126" i="11" s="1"/>
  <c r="Y125" i="11"/>
  <c r="AL125" i="11" s="1"/>
  <c r="X125" i="11"/>
  <c r="W125" i="11"/>
  <c r="V125" i="11"/>
  <c r="U125" i="11"/>
  <c r="T125" i="11"/>
  <c r="S125" i="11"/>
  <c r="R125" i="11"/>
  <c r="Q125" i="11"/>
  <c r="P125" i="11"/>
  <c r="O125" i="11"/>
  <c r="N125" i="11"/>
  <c r="M125" i="11"/>
  <c r="L125" i="11"/>
  <c r="AI125" i="11" s="1"/>
  <c r="K125" i="11"/>
  <c r="J125" i="11"/>
  <c r="I125" i="11"/>
  <c r="H125" i="11"/>
  <c r="G125" i="11"/>
  <c r="F125" i="11"/>
  <c r="E125" i="11"/>
  <c r="AG125" i="11" s="1"/>
  <c r="D125" i="11"/>
  <c r="AF125" i="11" s="1"/>
  <c r="C125" i="11"/>
  <c r="AE125" i="11" s="1"/>
  <c r="B125" i="11"/>
  <c r="AD125" i="11" s="1"/>
  <c r="AC124" i="11"/>
  <c r="Y124" i="11"/>
  <c r="AL124" i="11" s="1"/>
  <c r="X124" i="11"/>
  <c r="W124" i="11"/>
  <c r="V124" i="11"/>
  <c r="U124" i="11"/>
  <c r="T124" i="11"/>
  <c r="S124" i="11"/>
  <c r="R124" i="11"/>
  <c r="Q124" i="11"/>
  <c r="P124" i="11"/>
  <c r="O124" i="11"/>
  <c r="N124" i="11"/>
  <c r="M124" i="11"/>
  <c r="L124" i="11"/>
  <c r="AI124" i="11" s="1"/>
  <c r="K124" i="11"/>
  <c r="J124" i="11"/>
  <c r="I124" i="11"/>
  <c r="H124" i="11"/>
  <c r="G124" i="11"/>
  <c r="F124" i="11"/>
  <c r="E124" i="11"/>
  <c r="D124" i="11"/>
  <c r="AF124" i="11" s="1"/>
  <c r="C124" i="11"/>
  <c r="AE124" i="11" s="1"/>
  <c r="B124" i="11"/>
  <c r="AD124" i="11" s="1"/>
  <c r="AD123" i="11"/>
  <c r="A123" i="11"/>
  <c r="AC123" i="11" s="1"/>
  <c r="Y120" i="11"/>
  <c r="X120" i="11"/>
  <c r="W120" i="11"/>
  <c r="V120" i="11"/>
  <c r="U120" i="11"/>
  <c r="T120" i="11"/>
  <c r="S120" i="11"/>
  <c r="R120" i="11"/>
  <c r="Q120" i="11"/>
  <c r="P120" i="11"/>
  <c r="O120" i="11"/>
  <c r="N120" i="11"/>
  <c r="M120" i="11"/>
  <c r="L120" i="11"/>
  <c r="K120" i="11"/>
  <c r="J120" i="11"/>
  <c r="I120" i="11"/>
  <c r="H120" i="11"/>
  <c r="G120" i="11"/>
  <c r="F120" i="11"/>
  <c r="E120" i="11"/>
  <c r="D120" i="11"/>
  <c r="C120" i="11"/>
  <c r="B120" i="11"/>
  <c r="AL119" i="11"/>
  <c r="AK119" i="11"/>
  <c r="AJ119" i="11"/>
  <c r="AI119" i="11"/>
  <c r="AH119" i="11"/>
  <c r="AG119" i="11"/>
  <c r="AF119" i="11"/>
  <c r="AE119" i="11"/>
  <c r="AD119" i="11"/>
  <c r="Z119" i="11"/>
  <c r="AA119" i="11" s="1"/>
  <c r="AL118" i="11"/>
  <c r="AK118" i="11"/>
  <c r="AJ118" i="11"/>
  <c r="AI118" i="11"/>
  <c r="AH118" i="11"/>
  <c r="AG118" i="11"/>
  <c r="AF118" i="11"/>
  <c r="AE118" i="11"/>
  <c r="AD118" i="11"/>
  <c r="Z118" i="11"/>
  <c r="AA118" i="11" s="1"/>
  <c r="AL117" i="11"/>
  <c r="AK117" i="11"/>
  <c r="AJ117" i="11"/>
  <c r="AI117" i="11"/>
  <c r="AH117" i="11"/>
  <c r="AG117" i="11"/>
  <c r="AF117" i="11"/>
  <c r="AE117" i="11"/>
  <c r="AD117" i="11"/>
  <c r="Z117" i="11"/>
  <c r="AA117" i="11" s="1"/>
  <c r="AL116" i="11"/>
  <c r="AK116" i="11"/>
  <c r="AJ116" i="11"/>
  <c r="AI116" i="11"/>
  <c r="AH116" i="11"/>
  <c r="AG116" i="11"/>
  <c r="AF116" i="11"/>
  <c r="AE116" i="11"/>
  <c r="AD116" i="11"/>
  <c r="Z116" i="11"/>
  <c r="AA116" i="11" s="1"/>
  <c r="AL115" i="11"/>
  <c r="AK115" i="11"/>
  <c r="AJ115" i="11"/>
  <c r="AI115" i="11"/>
  <c r="AH115" i="11"/>
  <c r="AG115" i="11"/>
  <c r="AF115" i="11"/>
  <c r="AE115" i="11"/>
  <c r="AD115" i="11"/>
  <c r="Z115" i="11"/>
  <c r="AA115" i="11" s="1"/>
  <c r="AL114" i="11"/>
  <c r="AK114" i="11"/>
  <c r="AJ114" i="11"/>
  <c r="AI114" i="11"/>
  <c r="AH114" i="11"/>
  <c r="AG114" i="11"/>
  <c r="AF114" i="11"/>
  <c r="AE114" i="11"/>
  <c r="AD114" i="11"/>
  <c r="Z114" i="11"/>
  <c r="AA114" i="11" s="1"/>
  <c r="AL113" i="11"/>
  <c r="AK113" i="11"/>
  <c r="AJ113" i="11"/>
  <c r="AI113" i="11"/>
  <c r="AH113" i="11"/>
  <c r="AG113" i="11"/>
  <c r="AF113" i="11"/>
  <c r="AE113" i="11"/>
  <c r="AD113" i="11"/>
  <c r="Z113" i="11"/>
  <c r="AA113" i="11" s="1"/>
  <c r="AL112" i="11"/>
  <c r="AK112" i="11"/>
  <c r="AJ112" i="11"/>
  <c r="AI112" i="11"/>
  <c r="AH112" i="11"/>
  <c r="AG112" i="11"/>
  <c r="AF112" i="11"/>
  <c r="AE112" i="11"/>
  <c r="AD112" i="11"/>
  <c r="Z112" i="11"/>
  <c r="AA112" i="11" s="1"/>
  <c r="AL111" i="11"/>
  <c r="AK111" i="11"/>
  <c r="AJ111" i="11"/>
  <c r="AI111" i="11"/>
  <c r="AH111" i="11"/>
  <c r="AG111" i="11"/>
  <c r="AF111" i="11"/>
  <c r="AE111" i="11"/>
  <c r="AD111" i="11"/>
  <c r="Z111" i="11"/>
  <c r="AA111" i="11" s="1"/>
  <c r="AL110" i="11"/>
  <c r="AK110" i="11"/>
  <c r="AJ110" i="11"/>
  <c r="AI110" i="11"/>
  <c r="AH110" i="11"/>
  <c r="AG110" i="11"/>
  <c r="AF110" i="11"/>
  <c r="AE110" i="11"/>
  <c r="AD110" i="11"/>
  <c r="AC110" i="11"/>
  <c r="Z110" i="11"/>
  <c r="AD109" i="11"/>
  <c r="Y106" i="11"/>
  <c r="X106" i="11"/>
  <c r="W106" i="11"/>
  <c r="V106" i="11"/>
  <c r="U106" i="11"/>
  <c r="T106" i="11"/>
  <c r="S106" i="11"/>
  <c r="R106" i="11"/>
  <c r="Q106" i="11"/>
  <c r="P106" i="11"/>
  <c r="O106" i="11"/>
  <c r="N106" i="11"/>
  <c r="M106" i="11"/>
  <c r="AX99" i="11" s="1"/>
  <c r="L106" i="11"/>
  <c r="K106" i="11"/>
  <c r="J106" i="11"/>
  <c r="I106" i="11"/>
  <c r="H106" i="11"/>
  <c r="G106" i="11"/>
  <c r="F106" i="11"/>
  <c r="E106" i="11"/>
  <c r="D106" i="11"/>
  <c r="C106" i="11"/>
  <c r="B106" i="11"/>
  <c r="AL105" i="11"/>
  <c r="AK105" i="11"/>
  <c r="AJ105" i="11"/>
  <c r="AI105" i="11"/>
  <c r="AH105" i="11"/>
  <c r="AG105" i="11"/>
  <c r="AF105" i="11"/>
  <c r="AE105" i="11"/>
  <c r="AD105" i="11"/>
  <c r="Z105" i="11"/>
  <c r="AL104" i="11"/>
  <c r="AK104" i="11"/>
  <c r="AJ104" i="11"/>
  <c r="AI104" i="11"/>
  <c r="AH104" i="11"/>
  <c r="AG104" i="11"/>
  <c r="AF104" i="11"/>
  <c r="AE104" i="11"/>
  <c r="AD104" i="11"/>
  <c r="Z104" i="11"/>
  <c r="AL103" i="11"/>
  <c r="AK103" i="11"/>
  <c r="AJ103" i="11"/>
  <c r="AI103" i="11"/>
  <c r="AH103" i="11"/>
  <c r="AG103" i="11"/>
  <c r="AF103" i="11"/>
  <c r="AE103" i="11"/>
  <c r="AD103" i="11"/>
  <c r="Z103" i="11"/>
  <c r="Z102" i="11"/>
  <c r="Z101" i="11"/>
  <c r="Z100" i="11"/>
  <c r="Z99" i="11"/>
  <c r="Z98" i="11"/>
  <c r="Z97" i="11"/>
  <c r="AA97" i="11" s="1"/>
  <c r="AL96" i="11"/>
  <c r="AK96" i="11"/>
  <c r="AJ96" i="11"/>
  <c r="AI96" i="11"/>
  <c r="AH96" i="11"/>
  <c r="AG96" i="11"/>
  <c r="AF96" i="11"/>
  <c r="AE96" i="11"/>
  <c r="AD96" i="11"/>
  <c r="AC96" i="11"/>
  <c r="Z96" i="11"/>
  <c r="AD95" i="11"/>
  <c r="AC95" i="11"/>
  <c r="Y92" i="11"/>
  <c r="X92" i="11"/>
  <c r="W92" i="11"/>
  <c r="V92" i="11"/>
  <c r="U92" i="11"/>
  <c r="T92" i="11"/>
  <c r="S92" i="11"/>
  <c r="R92" i="11"/>
  <c r="Q92" i="11"/>
  <c r="P92" i="11"/>
  <c r="O92" i="11"/>
  <c r="N92" i="11"/>
  <c r="M92" i="11"/>
  <c r="AX85" i="11" s="1"/>
  <c r="L92" i="11"/>
  <c r="K92" i="11"/>
  <c r="J92" i="11"/>
  <c r="I92" i="11"/>
  <c r="H92" i="11"/>
  <c r="G92" i="11"/>
  <c r="F92" i="11"/>
  <c r="E92" i="11"/>
  <c r="D92" i="11"/>
  <c r="C92" i="11"/>
  <c r="B92" i="11"/>
  <c r="AL91" i="11"/>
  <c r="AK91" i="11"/>
  <c r="AJ91" i="11"/>
  <c r="AI91" i="11"/>
  <c r="AH91" i="11"/>
  <c r="AG91" i="11"/>
  <c r="AF91" i="11"/>
  <c r="AE91" i="11"/>
  <c r="AD91" i="11"/>
  <c r="Z91" i="11"/>
  <c r="AL90" i="11"/>
  <c r="AK90" i="11"/>
  <c r="AJ90" i="11"/>
  <c r="AI90" i="11"/>
  <c r="AH90" i="11"/>
  <c r="AG90" i="11"/>
  <c r="AF90" i="11"/>
  <c r="AE90" i="11"/>
  <c r="AD90" i="11"/>
  <c r="Z90" i="11"/>
  <c r="AL89" i="11"/>
  <c r="AK89" i="11"/>
  <c r="AJ89" i="11"/>
  <c r="AI89" i="11"/>
  <c r="AH89" i="11"/>
  <c r="AG89" i="11"/>
  <c r="AF89" i="11"/>
  <c r="AE89" i="11"/>
  <c r="AD89" i="11"/>
  <c r="Z89" i="11"/>
  <c r="Z88" i="11"/>
  <c r="Z87" i="11"/>
  <c r="Z86" i="11"/>
  <c r="Z85" i="11"/>
  <c r="Z84" i="11"/>
  <c r="AP84" i="11" s="1"/>
  <c r="Z83" i="11"/>
  <c r="AA83" i="11" s="1"/>
  <c r="AL82" i="11"/>
  <c r="AK82" i="11"/>
  <c r="AJ82" i="11"/>
  <c r="AI82" i="11"/>
  <c r="AH82" i="11"/>
  <c r="AG82" i="11"/>
  <c r="AF82" i="11"/>
  <c r="AE82" i="11"/>
  <c r="AD82" i="11"/>
  <c r="AC82" i="11"/>
  <c r="Z82" i="11"/>
  <c r="AA82" i="11" s="1"/>
  <c r="AD81" i="11"/>
  <c r="AC81" i="11"/>
  <c r="Y78" i="11"/>
  <c r="X78" i="11"/>
  <c r="W78" i="11"/>
  <c r="V78" i="11"/>
  <c r="U78" i="11"/>
  <c r="T78" i="11"/>
  <c r="S78" i="11"/>
  <c r="R78" i="11"/>
  <c r="Q78" i="11"/>
  <c r="P78" i="11"/>
  <c r="O78" i="11"/>
  <c r="N78" i="11"/>
  <c r="M78" i="11"/>
  <c r="AX71" i="11" s="1"/>
  <c r="L78" i="11"/>
  <c r="K78" i="11"/>
  <c r="J78" i="11"/>
  <c r="I78" i="11"/>
  <c r="H78" i="11"/>
  <c r="G78" i="11"/>
  <c r="F78" i="11"/>
  <c r="E78" i="11"/>
  <c r="D78" i="11"/>
  <c r="C78" i="11"/>
  <c r="B78" i="11"/>
  <c r="AL77" i="11"/>
  <c r="AK77" i="11"/>
  <c r="AJ77" i="11"/>
  <c r="AI77" i="11"/>
  <c r="AH77" i="11"/>
  <c r="AG77" i="11"/>
  <c r="AF77" i="11"/>
  <c r="AE77" i="11"/>
  <c r="AD77" i="11"/>
  <c r="Z77" i="11"/>
  <c r="AL76" i="11"/>
  <c r="AK76" i="11"/>
  <c r="AJ76" i="11"/>
  <c r="AI76" i="11"/>
  <c r="AH76" i="11"/>
  <c r="AG76" i="11"/>
  <c r="AF76" i="11"/>
  <c r="AE76" i="11"/>
  <c r="AD76" i="11"/>
  <c r="Z76" i="11"/>
  <c r="AL75" i="11"/>
  <c r="AK75" i="11"/>
  <c r="AJ75" i="11"/>
  <c r="AI75" i="11"/>
  <c r="AH75" i="11"/>
  <c r="AG75" i="11"/>
  <c r="AF75" i="11"/>
  <c r="AE75" i="11"/>
  <c r="AD75" i="11"/>
  <c r="Z75" i="11"/>
  <c r="Z74" i="11"/>
  <c r="Z73" i="11"/>
  <c r="Z72" i="11"/>
  <c r="Z71" i="11"/>
  <c r="Z70" i="11"/>
  <c r="Z69" i="11"/>
  <c r="AA69" i="11" s="1"/>
  <c r="AL68" i="11"/>
  <c r="AK68" i="11"/>
  <c r="AJ68" i="11"/>
  <c r="AI68" i="11"/>
  <c r="AH68" i="11"/>
  <c r="AG68" i="11"/>
  <c r="AF68" i="11"/>
  <c r="AE68" i="11"/>
  <c r="AD68" i="11"/>
  <c r="AC68" i="11"/>
  <c r="Z68" i="11"/>
  <c r="AD67" i="11"/>
  <c r="A67" i="11"/>
  <c r="AC67" i="11" s="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AX57" i="11" s="1"/>
  <c r="L64" i="11"/>
  <c r="K64" i="11"/>
  <c r="J64" i="11"/>
  <c r="I64" i="11"/>
  <c r="H64" i="11"/>
  <c r="G64" i="11"/>
  <c r="F64" i="11"/>
  <c r="E64" i="11"/>
  <c r="D64" i="11"/>
  <c r="C64" i="11"/>
  <c r="B64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AX43" i="11" s="1"/>
  <c r="L50" i="11"/>
  <c r="K50" i="11"/>
  <c r="J50" i="11"/>
  <c r="I50" i="11"/>
  <c r="H50" i="11"/>
  <c r="G50" i="11"/>
  <c r="F50" i="11"/>
  <c r="E50" i="11"/>
  <c r="D50" i="11"/>
  <c r="C50" i="11"/>
  <c r="B50" i="11"/>
  <c r="AL49" i="11"/>
  <c r="AK49" i="11"/>
  <c r="AJ49" i="11"/>
  <c r="AI49" i="11"/>
  <c r="AH49" i="11"/>
  <c r="AG49" i="11"/>
  <c r="AF49" i="11"/>
  <c r="AE49" i="11"/>
  <c r="AD49" i="11"/>
  <c r="Z49" i="11"/>
  <c r="AL48" i="11"/>
  <c r="AK48" i="11"/>
  <c r="AJ48" i="11"/>
  <c r="AI48" i="11"/>
  <c r="AH48" i="11"/>
  <c r="AG48" i="11"/>
  <c r="AF48" i="11"/>
  <c r="AE48" i="11"/>
  <c r="AD48" i="11"/>
  <c r="Z48" i="11"/>
  <c r="AL47" i="11"/>
  <c r="AK47" i="11"/>
  <c r="AJ47" i="11"/>
  <c r="AI47" i="11"/>
  <c r="AH47" i="11"/>
  <c r="AG47" i="11"/>
  <c r="AF47" i="11"/>
  <c r="AE47" i="11"/>
  <c r="AD47" i="11"/>
  <c r="Z47" i="11"/>
  <c r="Z46" i="11"/>
  <c r="Z45" i="11"/>
  <c r="Z44" i="11"/>
  <c r="Z43" i="11"/>
  <c r="Z42" i="11"/>
  <c r="Z41" i="11"/>
  <c r="AA41" i="11" s="1"/>
  <c r="AL40" i="11"/>
  <c r="AK40" i="11"/>
  <c r="AJ40" i="11"/>
  <c r="AI40" i="11"/>
  <c r="AH40" i="11"/>
  <c r="AG40" i="11"/>
  <c r="AF40" i="11"/>
  <c r="AE40" i="11"/>
  <c r="AD40" i="11"/>
  <c r="AC40" i="11"/>
  <c r="Z40" i="11"/>
  <c r="AA40" i="11" s="1"/>
  <c r="AD39" i="11"/>
  <c r="A39" i="11"/>
  <c r="AC39" i="11" s="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AX15" i="11" s="1"/>
  <c r="L22" i="11"/>
  <c r="K22" i="11"/>
  <c r="J22" i="11"/>
  <c r="I22" i="11"/>
  <c r="H22" i="11"/>
  <c r="G22" i="11"/>
  <c r="F22" i="11"/>
  <c r="E22" i="11"/>
  <c r="D22" i="11"/>
  <c r="C22" i="11"/>
  <c r="B22" i="11"/>
  <c r="Z21" i="11"/>
  <c r="Z20" i="11"/>
  <c r="Z19" i="11"/>
  <c r="Z18" i="11"/>
  <c r="Z17" i="11"/>
  <c r="Z16" i="11"/>
  <c r="Z15" i="11"/>
  <c r="Z14" i="11"/>
  <c r="Z13" i="11"/>
  <c r="AA13" i="11" s="1"/>
  <c r="Z12" i="11"/>
  <c r="AA12" i="11" s="1"/>
  <c r="A11" i="11"/>
  <c r="AL106" i="18" l="1"/>
  <c r="AF36" i="18"/>
  <c r="AL78" i="18"/>
  <c r="AK130" i="18"/>
  <c r="AK132" i="18"/>
  <c r="AI50" i="18"/>
  <c r="AL64" i="18"/>
  <c r="AI92" i="18"/>
  <c r="AK78" i="18"/>
  <c r="AK124" i="18"/>
  <c r="AK50" i="11"/>
  <c r="AI50" i="11"/>
  <c r="AM148" i="22"/>
  <c r="AN138" i="22"/>
  <c r="AN148" i="22" s="1"/>
  <c r="AL36" i="18"/>
  <c r="AE106" i="18"/>
  <c r="AM68" i="18"/>
  <c r="AN68" i="18" s="1"/>
  <c r="AF64" i="18"/>
  <c r="AE36" i="18"/>
  <c r="AK64" i="18"/>
  <c r="AF106" i="18"/>
  <c r="AK50" i="18"/>
  <c r="AA48" i="18"/>
  <c r="AV42" i="18"/>
  <c r="AA58" i="18"/>
  <c r="AR56" i="18"/>
  <c r="AA100" i="18"/>
  <c r="AR98" i="18"/>
  <c r="AA31" i="18"/>
  <c r="AS28" i="18"/>
  <c r="AM63" i="18"/>
  <c r="AN63" i="18" s="1"/>
  <c r="AA77" i="18"/>
  <c r="AW70" i="18"/>
  <c r="AA87" i="18"/>
  <c r="AS84" i="18"/>
  <c r="AA102" i="18"/>
  <c r="AT98" i="18"/>
  <c r="AA18" i="18"/>
  <c r="AT14" i="18"/>
  <c r="AM26" i="18"/>
  <c r="AN26" i="18" s="1"/>
  <c r="AA34" i="18"/>
  <c r="AV28" i="18"/>
  <c r="AJ36" i="18"/>
  <c r="AA45" i="18"/>
  <c r="AS42" i="18"/>
  <c r="AG64" i="18"/>
  <c r="AA73" i="18"/>
  <c r="AS70" i="18"/>
  <c r="AA89" i="18"/>
  <c r="AU84" i="18"/>
  <c r="AI106" i="18"/>
  <c r="AA98" i="18"/>
  <c r="AH124" i="18"/>
  <c r="AA85" i="18"/>
  <c r="AQ84" i="18"/>
  <c r="AA15" i="18"/>
  <c r="AQ14" i="18"/>
  <c r="AA43" i="18"/>
  <c r="AQ42" i="18"/>
  <c r="AA59" i="18"/>
  <c r="AS56" i="18"/>
  <c r="AA32" i="18"/>
  <c r="AT28" i="18"/>
  <c r="AA49" i="18"/>
  <c r="AW42" i="18"/>
  <c r="AK92" i="18"/>
  <c r="AI36" i="18"/>
  <c r="AA44" i="18"/>
  <c r="AR42" i="18"/>
  <c r="AA72" i="18"/>
  <c r="AR70" i="18"/>
  <c r="AA88" i="18"/>
  <c r="AT84" i="18"/>
  <c r="AA103" i="18"/>
  <c r="AU98" i="18"/>
  <c r="AA19" i="18"/>
  <c r="AU14" i="18"/>
  <c r="AA35" i="18"/>
  <c r="AW28" i="18"/>
  <c r="AK36" i="18"/>
  <c r="AA46" i="18"/>
  <c r="AT42" i="18"/>
  <c r="AA62" i="18"/>
  <c r="AV56" i="18"/>
  <c r="AA74" i="18"/>
  <c r="AT70" i="18"/>
  <c r="AA104" i="18"/>
  <c r="AV98" i="18"/>
  <c r="AK127" i="18"/>
  <c r="AA30" i="18"/>
  <c r="AR28" i="18"/>
  <c r="AA76" i="18"/>
  <c r="AV70" i="18"/>
  <c r="AA91" i="18"/>
  <c r="AW84" i="18"/>
  <c r="AA70" i="18"/>
  <c r="AP70" i="18"/>
  <c r="AA86" i="18"/>
  <c r="AR84" i="18"/>
  <c r="AA101" i="18"/>
  <c r="AS98" i="18"/>
  <c r="AA16" i="18"/>
  <c r="AR14" i="18"/>
  <c r="AG106" i="18"/>
  <c r="AA61" i="18"/>
  <c r="AU56" i="18"/>
  <c r="AA20" i="18"/>
  <c r="AV14" i="18"/>
  <c r="AG36" i="18"/>
  <c r="AA28" i="18"/>
  <c r="AP28" i="18"/>
  <c r="AA47" i="18"/>
  <c r="AU42" i="18"/>
  <c r="AA56" i="18"/>
  <c r="AP56" i="18"/>
  <c r="AA75" i="18"/>
  <c r="AU70" i="18"/>
  <c r="AA84" i="18"/>
  <c r="AP84" i="18"/>
  <c r="AA90" i="18"/>
  <c r="AV84" i="18"/>
  <c r="AA14" i="18"/>
  <c r="AP14" i="18"/>
  <c r="AA60" i="18"/>
  <c r="AT56" i="18"/>
  <c r="AA71" i="18"/>
  <c r="AQ70" i="18"/>
  <c r="AA17" i="18"/>
  <c r="AS14" i="18"/>
  <c r="AA33" i="18"/>
  <c r="AU28" i="18"/>
  <c r="AL92" i="18"/>
  <c r="AA21" i="18"/>
  <c r="AW14" i="18"/>
  <c r="AA29" i="18"/>
  <c r="AQ28" i="18"/>
  <c r="AA42" i="18"/>
  <c r="AP42" i="18"/>
  <c r="AA57" i="18"/>
  <c r="AQ56" i="18"/>
  <c r="AA63" i="18"/>
  <c r="AW56" i="18"/>
  <c r="AA105" i="18"/>
  <c r="AW98" i="18"/>
  <c r="AA99" i="11"/>
  <c r="AQ98" i="11"/>
  <c r="AA46" i="11"/>
  <c r="AT42" i="11"/>
  <c r="AA105" i="11"/>
  <c r="AW98" i="11"/>
  <c r="AA74" i="11"/>
  <c r="AT70" i="11"/>
  <c r="AA87" i="11"/>
  <c r="AS84" i="11"/>
  <c r="AA75" i="11"/>
  <c r="AU70" i="11"/>
  <c r="AA48" i="11"/>
  <c r="AV42" i="11"/>
  <c r="AA89" i="11"/>
  <c r="AU84" i="11"/>
  <c r="AA14" i="11"/>
  <c r="AP14" i="11"/>
  <c r="AA76" i="11"/>
  <c r="AV70" i="11"/>
  <c r="AL92" i="11"/>
  <c r="AA103" i="11"/>
  <c r="AU98" i="11"/>
  <c r="T134" i="11"/>
  <c r="T136" i="11" s="1"/>
  <c r="AA43" i="11"/>
  <c r="AQ42" i="11"/>
  <c r="AA49" i="11"/>
  <c r="AW42" i="11"/>
  <c r="AA70" i="11"/>
  <c r="AP70" i="11"/>
  <c r="AA90" i="11"/>
  <c r="AV84" i="11"/>
  <c r="AA18" i="11"/>
  <c r="AT14" i="11"/>
  <c r="AA73" i="11"/>
  <c r="AS70" i="11"/>
  <c r="AA86" i="11"/>
  <c r="AR84" i="11"/>
  <c r="AA19" i="11"/>
  <c r="AU14" i="11"/>
  <c r="AM40" i="11"/>
  <c r="AN40" i="11" s="1"/>
  <c r="AA47" i="11"/>
  <c r="AU42" i="11"/>
  <c r="AA100" i="11"/>
  <c r="AR98" i="11"/>
  <c r="AA20" i="11"/>
  <c r="AV14" i="11"/>
  <c r="AA42" i="11"/>
  <c r="AP42" i="11"/>
  <c r="AA88" i="11"/>
  <c r="AT84" i="11"/>
  <c r="AA101" i="11"/>
  <c r="AS98" i="11"/>
  <c r="AA21" i="11"/>
  <c r="AW14" i="11"/>
  <c r="AA16" i="11"/>
  <c r="AR14" i="11"/>
  <c r="AA44" i="11"/>
  <c r="AR42" i="11"/>
  <c r="AA71" i="11"/>
  <c r="AQ70" i="11"/>
  <c r="AA77" i="11"/>
  <c r="AW70" i="11"/>
  <c r="AA104" i="11"/>
  <c r="AV98" i="11"/>
  <c r="AA102" i="11"/>
  <c r="AT98" i="11"/>
  <c r="AA15" i="11"/>
  <c r="AQ14" i="11"/>
  <c r="AA17" i="11"/>
  <c r="AS14" i="11"/>
  <c r="AA45" i="11"/>
  <c r="AS42" i="11"/>
  <c r="AA72" i="11"/>
  <c r="AR70" i="11"/>
  <c r="AA85" i="11"/>
  <c r="AQ84" i="11"/>
  <c r="AA91" i="11"/>
  <c r="AW84" i="11"/>
  <c r="AA98" i="11"/>
  <c r="AP98" i="11"/>
  <c r="U135" i="20"/>
  <c r="V135" i="20"/>
  <c r="G135" i="20"/>
  <c r="E135" i="20"/>
  <c r="R135" i="20"/>
  <c r="N135" i="20"/>
  <c r="AM91" i="18"/>
  <c r="AN91" i="18" s="1"/>
  <c r="AH92" i="18"/>
  <c r="AJ92" i="18"/>
  <c r="AM90" i="18"/>
  <c r="AN90" i="18" s="1"/>
  <c r="AH64" i="18"/>
  <c r="AM49" i="18"/>
  <c r="AN49" i="18" s="1"/>
  <c r="AH50" i="18"/>
  <c r="AM47" i="18"/>
  <c r="AN47" i="18" s="1"/>
  <c r="AM48" i="18"/>
  <c r="AN48" i="18" s="1"/>
  <c r="AJ50" i="18"/>
  <c r="AD36" i="18"/>
  <c r="AH126" i="18"/>
  <c r="AH129" i="18"/>
  <c r="AH133" i="18"/>
  <c r="AK131" i="18"/>
  <c r="R134" i="18"/>
  <c r="R136" i="18" s="1"/>
  <c r="AJ131" i="18"/>
  <c r="K134" i="18"/>
  <c r="K136" i="18" s="1"/>
  <c r="S134" i="18"/>
  <c r="S136" i="18" s="1"/>
  <c r="J134" i="18"/>
  <c r="J136" i="18" s="1"/>
  <c r="AH127" i="18"/>
  <c r="AJ132" i="18"/>
  <c r="AK120" i="18"/>
  <c r="AM118" i="18"/>
  <c r="AH128" i="18"/>
  <c r="AK129" i="18"/>
  <c r="AG120" i="18"/>
  <c r="G134" i="18"/>
  <c r="G136" i="18" s="1"/>
  <c r="O134" i="18"/>
  <c r="O136" i="18" s="1"/>
  <c r="W134" i="18"/>
  <c r="W136" i="18" s="1"/>
  <c r="N134" i="18"/>
  <c r="N136" i="18" s="1"/>
  <c r="AM115" i="18"/>
  <c r="AH120" i="18"/>
  <c r="Z125" i="18"/>
  <c r="AA125" i="18" s="1"/>
  <c r="AE125" i="18"/>
  <c r="P134" i="18"/>
  <c r="P136" i="18" s="1"/>
  <c r="X134" i="18"/>
  <c r="X136" i="18" s="1"/>
  <c r="AL134" i="18"/>
  <c r="AL136" i="18" s="1"/>
  <c r="V134" i="18"/>
  <c r="V136" i="18" s="1"/>
  <c r="AD120" i="18"/>
  <c r="AL120" i="18"/>
  <c r="AI120" i="18"/>
  <c r="AJ120" i="18"/>
  <c r="AM119" i="18"/>
  <c r="AN119" i="18" s="1"/>
  <c r="AK133" i="18"/>
  <c r="AH50" i="11"/>
  <c r="AE78" i="11"/>
  <c r="AK106" i="11"/>
  <c r="AK131" i="11"/>
  <c r="AK126" i="11"/>
  <c r="AH128" i="11"/>
  <c r="AH133" i="11"/>
  <c r="AM103" i="18"/>
  <c r="AN103" i="18" s="1"/>
  <c r="H134" i="18"/>
  <c r="H136" i="18" s="1"/>
  <c r="F134" i="18"/>
  <c r="F136" i="18" s="1"/>
  <c r="AH130" i="18"/>
  <c r="AH106" i="18"/>
  <c r="F149" i="22"/>
  <c r="Q149" i="22"/>
  <c r="E149" i="22"/>
  <c r="X149" i="22"/>
  <c r="L149" i="22"/>
  <c r="M149" i="22"/>
  <c r="Z151" i="22"/>
  <c r="P151" i="22"/>
  <c r="J151" i="22"/>
  <c r="E151" i="22"/>
  <c r="V151" i="22"/>
  <c r="Q151" i="22"/>
  <c r="R151" i="22"/>
  <c r="D151" i="22"/>
  <c r="S151" i="22"/>
  <c r="H151" i="22"/>
  <c r="Y151" i="22"/>
  <c r="T151" i="22"/>
  <c r="I151" i="22"/>
  <c r="G151" i="22"/>
  <c r="X151" i="22"/>
  <c r="N151" i="22"/>
  <c r="F151" i="22"/>
  <c r="W151" i="22"/>
  <c r="O151" i="22"/>
  <c r="U149" i="22"/>
  <c r="T149" i="22"/>
  <c r="Y149" i="22"/>
  <c r="I149" i="22"/>
  <c r="W149" i="22"/>
  <c r="O149" i="22"/>
  <c r="N149" i="22"/>
  <c r="V149" i="22"/>
  <c r="J149" i="22"/>
  <c r="S149" i="22"/>
  <c r="R149" i="22"/>
  <c r="H149" i="22"/>
  <c r="C149" i="22"/>
  <c r="K149" i="22"/>
  <c r="P149" i="22"/>
  <c r="Z149" i="22"/>
  <c r="C151" i="22"/>
  <c r="M151" i="22"/>
  <c r="D149" i="22"/>
  <c r="G149" i="22"/>
  <c r="K151" i="22"/>
  <c r="L151" i="22"/>
  <c r="U151" i="22"/>
  <c r="AM232" i="21"/>
  <c r="AJ233" i="21" s="1"/>
  <c r="L233" i="21"/>
  <c r="L135" i="20"/>
  <c r="F135" i="20"/>
  <c r="Q135" i="20"/>
  <c r="Z136" i="20"/>
  <c r="Q137" i="20" s="1"/>
  <c r="M135" i="20"/>
  <c r="T135" i="20"/>
  <c r="C135" i="20"/>
  <c r="H135" i="20"/>
  <c r="X135" i="20"/>
  <c r="J135" i="20"/>
  <c r="S135" i="20"/>
  <c r="K135" i="20"/>
  <c r="D135" i="20"/>
  <c r="P135" i="20"/>
  <c r="I135" i="20"/>
  <c r="O135" i="20"/>
  <c r="W135" i="20"/>
  <c r="Z135" i="20"/>
  <c r="Z36" i="18"/>
  <c r="AX28" i="18" s="1"/>
  <c r="Z50" i="18"/>
  <c r="AX42" i="18" s="1"/>
  <c r="AE78" i="18"/>
  <c r="AM114" i="18"/>
  <c r="AN114" i="18" s="1"/>
  <c r="AE120" i="18"/>
  <c r="AM113" i="18"/>
  <c r="AN113" i="18" s="1"/>
  <c r="Z128" i="18"/>
  <c r="AA128" i="18" s="1"/>
  <c r="AM61" i="18"/>
  <c r="AN61" i="18" s="1"/>
  <c r="Z131" i="18"/>
  <c r="AA131" i="18" s="1"/>
  <c r="Z127" i="18"/>
  <c r="AA127" i="18" s="1"/>
  <c r="AJ127" i="18"/>
  <c r="Z132" i="18"/>
  <c r="AA132" i="18" s="1"/>
  <c r="AE120" i="11"/>
  <c r="AE50" i="11"/>
  <c r="AE234" i="21"/>
  <c r="AH234" i="21"/>
  <c r="AN222" i="21"/>
  <c r="AN232" i="21" s="1"/>
  <c r="Z234" i="21"/>
  <c r="Y235" i="21" s="1"/>
  <c r="Z233" i="21"/>
  <c r="U233" i="21"/>
  <c r="N233" i="21"/>
  <c r="J233" i="21"/>
  <c r="M233" i="21"/>
  <c r="F233" i="21"/>
  <c r="T233" i="21"/>
  <c r="H233" i="21"/>
  <c r="D233" i="21"/>
  <c r="O233" i="21"/>
  <c r="V233" i="21"/>
  <c r="Q233" i="21"/>
  <c r="P233" i="21"/>
  <c r="G233" i="21"/>
  <c r="R233" i="21"/>
  <c r="X233" i="21"/>
  <c r="W233" i="21"/>
  <c r="K233" i="21"/>
  <c r="E233" i="21"/>
  <c r="S233" i="21"/>
  <c r="I233" i="21"/>
  <c r="C233" i="21"/>
  <c r="AM134" i="20"/>
  <c r="AH135" i="20" s="1"/>
  <c r="AN134" i="20"/>
  <c r="AH136" i="20"/>
  <c r="AE136" i="20"/>
  <c r="AK136" i="20"/>
  <c r="AJ136" i="20"/>
  <c r="G233" i="19"/>
  <c r="Y233" i="19"/>
  <c r="P233" i="19"/>
  <c r="L233" i="19"/>
  <c r="AM232" i="19"/>
  <c r="AH233" i="19" s="1"/>
  <c r="AN222" i="19"/>
  <c r="AN232" i="19" s="1"/>
  <c r="E233" i="19"/>
  <c r="W233" i="19"/>
  <c r="M233" i="19"/>
  <c r="AK234" i="19"/>
  <c r="AH234" i="19"/>
  <c r="Q233" i="19"/>
  <c r="I233" i="19"/>
  <c r="O233" i="19"/>
  <c r="U233" i="19"/>
  <c r="Z234" i="19"/>
  <c r="Y235" i="19" s="1"/>
  <c r="Z233" i="19"/>
  <c r="S233" i="19"/>
  <c r="N233" i="19"/>
  <c r="F233" i="19"/>
  <c r="C233" i="19"/>
  <c r="V233" i="19"/>
  <c r="J233" i="19"/>
  <c r="K233" i="19"/>
  <c r="R233" i="19"/>
  <c r="D233" i="19"/>
  <c r="T233" i="19"/>
  <c r="H233" i="19"/>
  <c r="AJ234" i="19"/>
  <c r="AA120" i="18"/>
  <c r="Z22" i="18"/>
  <c r="AX14" i="18" s="1"/>
  <c r="AE64" i="18"/>
  <c r="AN115" i="18"/>
  <c r="AH36" i="18"/>
  <c r="AA27" i="18"/>
  <c r="AG50" i="18"/>
  <c r="Z64" i="18"/>
  <c r="AX56" i="18" s="1"/>
  <c r="AI64" i="18"/>
  <c r="AH78" i="18"/>
  <c r="Z106" i="18"/>
  <c r="AX98" i="18" s="1"/>
  <c r="AA96" i="18"/>
  <c r="AM104" i="18"/>
  <c r="AN104" i="18" s="1"/>
  <c r="AM117" i="18"/>
  <c r="AN117" i="18" s="1"/>
  <c r="D134" i="18"/>
  <c r="L134" i="18"/>
  <c r="T134" i="18"/>
  <c r="E134" i="18"/>
  <c r="AG125" i="18"/>
  <c r="AG134" i="18" s="1"/>
  <c r="M134" i="18"/>
  <c r="AJ125" i="18"/>
  <c r="AK125" i="18"/>
  <c r="U134" i="18"/>
  <c r="I134" i="18"/>
  <c r="Q134" i="18"/>
  <c r="AJ128" i="18"/>
  <c r="AK128" i="18"/>
  <c r="AH131" i="18"/>
  <c r="AH132" i="18"/>
  <c r="B134" i="18"/>
  <c r="AD124" i="18"/>
  <c r="AA40" i="18"/>
  <c r="AM82" i="18"/>
  <c r="AF120" i="18"/>
  <c r="Z120" i="18"/>
  <c r="AM35" i="18"/>
  <c r="AN35" i="18" s="1"/>
  <c r="AD50" i="18"/>
  <c r="AL50" i="18"/>
  <c r="AJ64" i="18"/>
  <c r="AI78" i="18"/>
  <c r="AM89" i="18"/>
  <c r="AN89" i="18" s="1"/>
  <c r="Z92" i="18"/>
  <c r="AX84" i="18" s="1"/>
  <c r="Z129" i="18"/>
  <c r="AA129" i="18" s="1"/>
  <c r="AJ129" i="18"/>
  <c r="Z130" i="18"/>
  <c r="AA130" i="18" s="1"/>
  <c r="AE130" i="18"/>
  <c r="Z133" i="18"/>
  <c r="AA133" i="18" s="1"/>
  <c r="AD64" i="18"/>
  <c r="AM76" i="18"/>
  <c r="AN76" i="18" s="1"/>
  <c r="AF50" i="18"/>
  <c r="AM40" i="18"/>
  <c r="AM62" i="18"/>
  <c r="AN62" i="18" s="1"/>
  <c r="AF78" i="18"/>
  <c r="AJ78" i="18"/>
  <c r="AM77" i="18"/>
  <c r="AN77" i="18" s="1"/>
  <c r="AE92" i="18"/>
  <c r="AN118" i="18"/>
  <c r="AI134" i="18"/>
  <c r="Z126" i="18"/>
  <c r="AA126" i="18" s="1"/>
  <c r="AD132" i="18"/>
  <c r="AD106" i="18"/>
  <c r="AD92" i="18"/>
  <c r="AM112" i="18"/>
  <c r="AN112" i="18" s="1"/>
  <c r="Z124" i="18"/>
  <c r="AE50" i="18"/>
  <c r="AG78" i="18"/>
  <c r="Z78" i="18"/>
  <c r="AX70" i="18" s="1"/>
  <c r="AA69" i="18"/>
  <c r="AM75" i="18"/>
  <c r="AN75" i="18" s="1"/>
  <c r="AD78" i="18"/>
  <c r="AF92" i="18"/>
  <c r="AM96" i="18"/>
  <c r="AJ106" i="18"/>
  <c r="AM105" i="18"/>
  <c r="AN105" i="18" s="1"/>
  <c r="AM111" i="18"/>
  <c r="AN111" i="18" s="1"/>
  <c r="AJ124" i="18"/>
  <c r="AJ130" i="18"/>
  <c r="AJ133" i="18"/>
  <c r="AM110" i="18"/>
  <c r="C134" i="18"/>
  <c r="AE124" i="18"/>
  <c r="AM54" i="18"/>
  <c r="AG92" i="18"/>
  <c r="AK106" i="18"/>
  <c r="AM116" i="18"/>
  <c r="AN116" i="18" s="1"/>
  <c r="AJ126" i="18"/>
  <c r="AK126" i="18"/>
  <c r="Y134" i="18"/>
  <c r="AH125" i="18"/>
  <c r="AF124" i="18"/>
  <c r="AF134" i="18" s="1"/>
  <c r="AF64" i="11"/>
  <c r="AM115" i="11"/>
  <c r="AN115" i="11" s="1"/>
  <c r="AM76" i="11"/>
  <c r="AN76" i="11" s="1"/>
  <c r="AE92" i="11"/>
  <c r="AI92" i="11"/>
  <c r="AG106" i="11"/>
  <c r="AK130" i="11"/>
  <c r="AK133" i="11"/>
  <c r="AJ92" i="11"/>
  <c r="AH106" i="11"/>
  <c r="AK120" i="11"/>
  <c r="AM116" i="11"/>
  <c r="AN116" i="11" s="1"/>
  <c r="I134" i="11"/>
  <c r="I136" i="11" s="1"/>
  <c r="Y134" i="11"/>
  <c r="Y136" i="11" s="1"/>
  <c r="AH127" i="11"/>
  <c r="R134" i="11"/>
  <c r="R136" i="11" s="1"/>
  <c r="AM112" i="11"/>
  <c r="AN112" i="11" s="1"/>
  <c r="Z92" i="11"/>
  <c r="AX84" i="11" s="1"/>
  <c r="AM90" i="11"/>
  <c r="AN90" i="11" s="1"/>
  <c r="AF106" i="11"/>
  <c r="J134" i="11"/>
  <c r="J136" i="11" s="1"/>
  <c r="AH64" i="11"/>
  <c r="AM68" i="11"/>
  <c r="AN68" i="11" s="1"/>
  <c r="AK78" i="11"/>
  <c r="AM91" i="11"/>
  <c r="AN91" i="11" s="1"/>
  <c r="AM104" i="11"/>
  <c r="AN104" i="11" s="1"/>
  <c r="S134" i="11"/>
  <c r="S136" i="11" s="1"/>
  <c r="AK132" i="11"/>
  <c r="AM117" i="11"/>
  <c r="AN117" i="11" s="1"/>
  <c r="K134" i="11"/>
  <c r="K136" i="11" s="1"/>
  <c r="AJ64" i="11"/>
  <c r="AD78" i="11"/>
  <c r="AL78" i="11"/>
  <c r="AI106" i="11"/>
  <c r="AG120" i="11"/>
  <c r="AM114" i="11"/>
  <c r="AN114" i="11" s="1"/>
  <c r="AH125" i="11"/>
  <c r="AK125" i="11"/>
  <c r="AJ126" i="11"/>
  <c r="AH132" i="11"/>
  <c r="Z64" i="11"/>
  <c r="AX56" i="11" s="1"/>
  <c r="AG64" i="11"/>
  <c r="AG78" i="11"/>
  <c r="AK92" i="11"/>
  <c r="AM105" i="11"/>
  <c r="AN105" i="11" s="1"/>
  <c r="AF120" i="11"/>
  <c r="AH126" i="11"/>
  <c r="AK129" i="11"/>
  <c r="AJ133" i="11"/>
  <c r="AM48" i="11"/>
  <c r="AN48" i="11" s="1"/>
  <c r="AM47" i="11"/>
  <c r="AN47" i="11" s="1"/>
  <c r="AJ50" i="11"/>
  <c r="Z131" i="11"/>
  <c r="AA131" i="11" s="1"/>
  <c r="Z130" i="11"/>
  <c r="AA130" i="11" s="1"/>
  <c r="Z129" i="11"/>
  <c r="AA129" i="11" s="1"/>
  <c r="AJ131" i="11"/>
  <c r="AJ128" i="11"/>
  <c r="AJ130" i="11"/>
  <c r="Z132" i="11"/>
  <c r="AA132" i="11" s="1"/>
  <c r="Q134" i="11"/>
  <c r="Z22" i="11"/>
  <c r="AX14" i="11" s="1"/>
  <c r="AI64" i="11"/>
  <c r="AM77" i="11"/>
  <c r="AN77" i="11" s="1"/>
  <c r="AF92" i="11"/>
  <c r="AI120" i="11"/>
  <c r="AM118" i="11"/>
  <c r="AN118" i="11" s="1"/>
  <c r="G134" i="11"/>
  <c r="O134" i="11"/>
  <c r="W134" i="11"/>
  <c r="AL134" i="11"/>
  <c r="L134" i="11"/>
  <c r="AG50" i="11"/>
  <c r="AA64" i="11"/>
  <c r="AF78" i="11"/>
  <c r="AM75" i="11"/>
  <c r="AN75" i="11" s="1"/>
  <c r="AA84" i="11"/>
  <c r="AE106" i="11"/>
  <c r="AM96" i="11"/>
  <c r="AM103" i="11"/>
  <c r="AN103" i="11" s="1"/>
  <c r="Z120" i="11"/>
  <c r="AA110" i="11"/>
  <c r="AA120" i="11" s="1"/>
  <c r="H134" i="11"/>
  <c r="P134" i="11"/>
  <c r="X134" i="11"/>
  <c r="Z127" i="11"/>
  <c r="AA127" i="11" s="1"/>
  <c r="AJ127" i="11"/>
  <c r="AK127" i="11"/>
  <c r="AH130" i="11"/>
  <c r="AL64" i="11"/>
  <c r="AD92" i="11"/>
  <c r="AD106" i="11"/>
  <c r="AE129" i="11"/>
  <c r="AE134" i="11" s="1"/>
  <c r="AE64" i="11"/>
  <c r="AI78" i="11"/>
  <c r="AM82" i="11"/>
  <c r="AN82" i="11" s="1"/>
  <c r="AM110" i="11"/>
  <c r="AN110" i="11" s="1"/>
  <c r="AJ120" i="11"/>
  <c r="AD128" i="11"/>
  <c r="Z128" i="11"/>
  <c r="AA128" i="11" s="1"/>
  <c r="AJ129" i="11"/>
  <c r="AJ132" i="11"/>
  <c r="C134" i="11"/>
  <c r="AD64" i="11"/>
  <c r="AL106" i="11"/>
  <c r="AK64" i="11"/>
  <c r="Z78" i="11"/>
  <c r="AX70" i="11" s="1"/>
  <c r="AA68" i="11"/>
  <c r="AJ78" i="11"/>
  <c r="AM89" i="11"/>
  <c r="AN89" i="11" s="1"/>
  <c r="Z106" i="11"/>
  <c r="AX98" i="11" s="1"/>
  <c r="D134" i="11"/>
  <c r="AL120" i="11"/>
  <c r="AD50" i="11"/>
  <c r="AL50" i="11"/>
  <c r="AM49" i="11"/>
  <c r="AN49" i="11" s="1"/>
  <c r="AG92" i="11"/>
  <c r="AA96" i="11"/>
  <c r="AJ106" i="11"/>
  <c r="AM113" i="11"/>
  <c r="AN113" i="11" s="1"/>
  <c r="Z124" i="11"/>
  <c r="AA124" i="11" s="1"/>
  <c r="E134" i="11"/>
  <c r="AG124" i="11"/>
  <c r="AJ124" i="11"/>
  <c r="M134" i="11"/>
  <c r="AK124" i="11"/>
  <c r="U134" i="11"/>
  <c r="AF134" i="11"/>
  <c r="AJ125" i="11"/>
  <c r="AH129" i="11"/>
  <c r="AF50" i="11"/>
  <c r="AD120" i="11"/>
  <c r="AM119" i="11"/>
  <c r="AN119" i="11" s="1"/>
  <c r="B134" i="11"/>
  <c r="Z50" i="11"/>
  <c r="AX42" i="11" s="1"/>
  <c r="AH78" i="11"/>
  <c r="AH92" i="11"/>
  <c r="AH120" i="11"/>
  <c r="AM111" i="11"/>
  <c r="AN111" i="11" s="1"/>
  <c r="AH124" i="11"/>
  <c r="F134" i="11"/>
  <c r="N134" i="11"/>
  <c r="V134" i="11"/>
  <c r="AI134" i="11"/>
  <c r="Z126" i="11"/>
  <c r="AA126" i="11" s="1"/>
  <c r="AK128" i="11"/>
  <c r="AH131" i="11"/>
  <c r="Z125" i="11"/>
  <c r="AA125" i="11" s="1"/>
  <c r="Z133" i="11"/>
  <c r="AA133" i="11" s="1"/>
  <c r="AA50" i="11" l="1"/>
  <c r="AA92" i="18"/>
  <c r="AA22" i="18"/>
  <c r="AA64" i="18"/>
  <c r="AA50" i="18"/>
  <c r="AA78" i="18"/>
  <c r="AA36" i="18"/>
  <c r="AM132" i="18"/>
  <c r="AA106" i="18"/>
  <c r="AA22" i="11"/>
  <c r="AA106" i="11"/>
  <c r="AA78" i="11"/>
  <c r="AA92" i="11"/>
  <c r="AM234" i="21"/>
  <c r="AG235" i="21" s="1"/>
  <c r="AM233" i="21"/>
  <c r="AK233" i="21"/>
  <c r="AF233" i="21"/>
  <c r="AI233" i="21"/>
  <c r="AE233" i="21"/>
  <c r="AG233" i="21"/>
  <c r="AL233" i="21"/>
  <c r="AH233" i="21"/>
  <c r="L235" i="21"/>
  <c r="E235" i="19"/>
  <c r="AJ233" i="19"/>
  <c r="AK233" i="19"/>
  <c r="G137" i="20"/>
  <c r="P137" i="20"/>
  <c r="J137" i="20"/>
  <c r="R137" i="20"/>
  <c r="M137" i="20"/>
  <c r="I137" i="20"/>
  <c r="E137" i="20"/>
  <c r="D137" i="20"/>
  <c r="U137" i="20"/>
  <c r="X137" i="20"/>
  <c r="C137" i="20"/>
  <c r="W137" i="20"/>
  <c r="O137" i="20"/>
  <c r="N137" i="20"/>
  <c r="F137" i="20"/>
  <c r="H137" i="20"/>
  <c r="V137" i="20"/>
  <c r="AM131" i="18"/>
  <c r="AN131" i="18" s="1"/>
  <c r="AM133" i="18"/>
  <c r="AN133" i="18" s="1"/>
  <c r="AM128" i="18"/>
  <c r="AN128" i="18" s="1"/>
  <c r="AM120" i="18"/>
  <c r="AM126" i="18"/>
  <c r="AN126" i="18" s="1"/>
  <c r="AK134" i="18"/>
  <c r="AK136" i="18" s="1"/>
  <c r="AM127" i="18"/>
  <c r="AN127" i="18" s="1"/>
  <c r="AM129" i="18"/>
  <c r="AN129" i="18" s="1"/>
  <c r="AM133" i="11"/>
  <c r="AN133" i="11" s="1"/>
  <c r="AM132" i="11"/>
  <c r="AN132" i="11" s="1"/>
  <c r="AM126" i="11"/>
  <c r="AN126" i="11" s="1"/>
  <c r="AM125" i="11"/>
  <c r="AN125" i="11" s="1"/>
  <c r="AH134" i="18"/>
  <c r="AH136" i="18" s="1"/>
  <c r="C235" i="21"/>
  <c r="Y137" i="20"/>
  <c r="S137" i="20"/>
  <c r="T137" i="20"/>
  <c r="L137" i="20"/>
  <c r="Z137" i="20"/>
  <c r="K137" i="20"/>
  <c r="AJ135" i="20"/>
  <c r="L235" i="19"/>
  <c r="U235" i="19"/>
  <c r="M235" i="19"/>
  <c r="Q235" i="19"/>
  <c r="X235" i="19"/>
  <c r="AM50" i="18"/>
  <c r="Z134" i="18"/>
  <c r="Q135" i="18" s="1"/>
  <c r="Z235" i="21"/>
  <c r="K235" i="21"/>
  <c r="T235" i="21"/>
  <c r="S235" i="21"/>
  <c r="D235" i="21"/>
  <c r="P235" i="21"/>
  <c r="N235" i="21"/>
  <c r="W235" i="21"/>
  <c r="F235" i="21"/>
  <c r="H235" i="21"/>
  <c r="M235" i="21"/>
  <c r="U235" i="21"/>
  <c r="X235" i="21"/>
  <c r="J235" i="21"/>
  <c r="Q235" i="21"/>
  <c r="E235" i="21"/>
  <c r="R235" i="21"/>
  <c r="G235" i="21"/>
  <c r="I235" i="21"/>
  <c r="V235" i="21"/>
  <c r="O235" i="21"/>
  <c r="AK135" i="20"/>
  <c r="AE135" i="20"/>
  <c r="AM136" i="20"/>
  <c r="AK137" i="20" s="1"/>
  <c r="AM135" i="20"/>
  <c r="AG135" i="20"/>
  <c r="AL135" i="20"/>
  <c r="AI135" i="20"/>
  <c r="AF135" i="20"/>
  <c r="Z235" i="19"/>
  <c r="V235" i="19"/>
  <c r="C235" i="19"/>
  <c r="N235" i="19"/>
  <c r="F235" i="19"/>
  <c r="J235" i="19"/>
  <c r="S235" i="19"/>
  <c r="D235" i="19"/>
  <c r="R235" i="19"/>
  <c r="T235" i="19"/>
  <c r="K235" i="19"/>
  <c r="W235" i="19"/>
  <c r="H235" i="19"/>
  <c r="O235" i="19"/>
  <c r="G235" i="19"/>
  <c r="P235" i="19"/>
  <c r="I235" i="19"/>
  <c r="AM234" i="19"/>
  <c r="AK235" i="19" s="1"/>
  <c r="AM233" i="19"/>
  <c r="AL233" i="19"/>
  <c r="AE233" i="19"/>
  <c r="AF233" i="19"/>
  <c r="AI233" i="19"/>
  <c r="AG233" i="19"/>
  <c r="C136" i="18"/>
  <c r="E136" i="18"/>
  <c r="AM92" i="18"/>
  <c r="AN132" i="18"/>
  <c r="L136" i="18"/>
  <c r="AM125" i="18"/>
  <c r="AN125" i="18" s="1"/>
  <c r="AN82" i="18"/>
  <c r="AN92" i="18" s="1"/>
  <c r="AM36" i="18"/>
  <c r="AN78" i="18"/>
  <c r="AJ134" i="18"/>
  <c r="AN40" i="18"/>
  <c r="AN50" i="18" s="1"/>
  <c r="T136" i="18"/>
  <c r="I136" i="18"/>
  <c r="U136" i="18"/>
  <c r="D136" i="18"/>
  <c r="AM78" i="18"/>
  <c r="AN96" i="18"/>
  <c r="AN106" i="18" s="1"/>
  <c r="AM106" i="18"/>
  <c r="AA124" i="18"/>
  <c r="AA134" i="18" s="1"/>
  <c r="AD134" i="18"/>
  <c r="Y136" i="18"/>
  <c r="Q136" i="18"/>
  <c r="AM64" i="18"/>
  <c r="AN54" i="18"/>
  <c r="AN64" i="18" s="1"/>
  <c r="AI136" i="18"/>
  <c r="AM130" i="18"/>
  <c r="AN130" i="18" s="1"/>
  <c r="M136" i="18"/>
  <c r="AF136" i="18"/>
  <c r="AE134" i="18"/>
  <c r="AM124" i="18"/>
  <c r="AN124" i="18" s="1"/>
  <c r="AN110" i="18"/>
  <c r="AN120" i="18" s="1"/>
  <c r="AN36" i="18"/>
  <c r="AG136" i="18"/>
  <c r="AH134" i="11"/>
  <c r="AH136" i="11" s="1"/>
  <c r="AM131" i="11"/>
  <c r="AN131" i="11" s="1"/>
  <c r="AM92" i="11"/>
  <c r="AM78" i="11"/>
  <c r="AM127" i="11"/>
  <c r="AN127" i="11" s="1"/>
  <c r="AM128" i="11"/>
  <c r="AN128" i="11" s="1"/>
  <c r="AM130" i="11"/>
  <c r="AN130" i="11" s="1"/>
  <c r="AJ134" i="11"/>
  <c r="AJ136" i="11" s="1"/>
  <c r="AL136" i="11"/>
  <c r="AN64" i="11"/>
  <c r="O136" i="11"/>
  <c r="Z134" i="11"/>
  <c r="O135" i="11" s="1"/>
  <c r="P136" i="11"/>
  <c r="G136" i="11"/>
  <c r="AM50" i="11"/>
  <c r="AN50" i="11"/>
  <c r="AN120" i="11"/>
  <c r="AN78" i="11"/>
  <c r="AF136" i="11"/>
  <c r="C136" i="11"/>
  <c r="H136" i="11"/>
  <c r="L136" i="11"/>
  <c r="F136" i="11"/>
  <c r="AN92" i="11"/>
  <c r="W136" i="11"/>
  <c r="U136" i="11"/>
  <c r="AD134" i="11"/>
  <c r="Q136" i="11"/>
  <c r="AE136" i="11"/>
  <c r="AM106" i="11"/>
  <c r="AN96" i="11"/>
  <c r="AN106" i="11" s="1"/>
  <c r="E136" i="11"/>
  <c r="X136" i="11"/>
  <c r="AI136" i="11"/>
  <c r="AK134" i="11"/>
  <c r="D136" i="11"/>
  <c r="N136" i="11"/>
  <c r="AA134" i="11"/>
  <c r="AG134" i="11"/>
  <c r="AM124" i="11"/>
  <c r="AM64" i="11"/>
  <c r="V136" i="11"/>
  <c r="M136" i="11"/>
  <c r="AM120" i="11"/>
  <c r="AM129" i="11"/>
  <c r="AN129" i="11" s="1"/>
  <c r="AM235" i="21" l="1"/>
  <c r="AI235" i="21"/>
  <c r="AE235" i="21"/>
  <c r="AH235" i="21"/>
  <c r="AK235" i="21"/>
  <c r="AF235" i="21"/>
  <c r="AJ235" i="21"/>
  <c r="AL235" i="21"/>
  <c r="P135" i="18"/>
  <c r="AH235" i="19"/>
  <c r="W135" i="18"/>
  <c r="J135" i="18"/>
  <c r="Y135" i="18"/>
  <c r="N135" i="18"/>
  <c r="G135" i="18"/>
  <c r="V135" i="18"/>
  <c r="U135" i="18"/>
  <c r="Z135" i="18"/>
  <c r="I135" i="18"/>
  <c r="T135" i="18"/>
  <c r="E135" i="18"/>
  <c r="F135" i="18"/>
  <c r="O135" i="18"/>
  <c r="D135" i="18"/>
  <c r="L135" i="18"/>
  <c r="C135" i="18"/>
  <c r="X135" i="18"/>
  <c r="R135" i="18"/>
  <c r="M135" i="18"/>
  <c r="AN134" i="18"/>
  <c r="Z136" i="18"/>
  <c r="H137" i="18" s="1"/>
  <c r="K135" i="18"/>
  <c r="H135" i="18"/>
  <c r="S135" i="18"/>
  <c r="AH137" i="20"/>
  <c r="AJ137" i="20"/>
  <c r="AM137" i="20"/>
  <c r="AI137" i="20"/>
  <c r="AF137" i="20"/>
  <c r="AG137" i="20"/>
  <c r="AL137" i="20"/>
  <c r="AE137" i="20"/>
  <c r="AM235" i="19"/>
  <c r="AI235" i="19"/>
  <c r="AL235" i="19"/>
  <c r="AF235" i="19"/>
  <c r="AE235" i="19"/>
  <c r="AG235" i="19"/>
  <c r="AJ235" i="19"/>
  <c r="AJ136" i="18"/>
  <c r="AM134" i="18"/>
  <c r="AJ135" i="18" s="1"/>
  <c r="AE136" i="18"/>
  <c r="C135" i="11"/>
  <c r="D135" i="11"/>
  <c r="Q135" i="11"/>
  <c r="Z136" i="11"/>
  <c r="X137" i="11" s="1"/>
  <c r="Z135" i="11"/>
  <c r="R135" i="11"/>
  <c r="J135" i="11"/>
  <c r="Y135" i="11"/>
  <c r="T135" i="11"/>
  <c r="K135" i="11"/>
  <c r="S135" i="11"/>
  <c r="I135" i="11"/>
  <c r="AM134" i="11"/>
  <c r="AK135" i="11" s="1"/>
  <c r="AN124" i="11"/>
  <c r="AN134" i="11" s="1"/>
  <c r="AK136" i="11"/>
  <c r="E135" i="11"/>
  <c r="F135" i="11"/>
  <c r="M135" i="11"/>
  <c r="AG136" i="11"/>
  <c r="G135" i="11"/>
  <c r="L135" i="11"/>
  <c r="V135" i="11"/>
  <c r="N135" i="11"/>
  <c r="P135" i="11"/>
  <c r="U135" i="11"/>
  <c r="H135" i="11"/>
  <c r="X135" i="11"/>
  <c r="W135" i="11"/>
  <c r="M137" i="18" l="1"/>
  <c r="D137" i="18"/>
  <c r="T137" i="18"/>
  <c r="O137" i="18"/>
  <c r="S137" i="18"/>
  <c r="K137" i="18"/>
  <c r="Z137" i="18"/>
  <c r="I137" i="18"/>
  <c r="G137" i="18"/>
  <c r="U137" i="18"/>
  <c r="P137" i="18"/>
  <c r="J137" i="18"/>
  <c r="E137" i="18"/>
  <c r="W137" i="18"/>
  <c r="L137" i="18"/>
  <c r="N137" i="18"/>
  <c r="V137" i="18"/>
  <c r="Y137" i="18"/>
  <c r="C137" i="18"/>
  <c r="X137" i="18"/>
  <c r="R137" i="18"/>
  <c r="Q137" i="18"/>
  <c r="F137" i="18"/>
  <c r="AE135" i="18"/>
  <c r="AM135" i="18"/>
  <c r="AM136" i="18"/>
  <c r="AL135" i="18"/>
  <c r="AF135" i="18"/>
  <c r="AK135" i="18"/>
  <c r="AI135" i="18"/>
  <c r="AH135" i="18"/>
  <c r="AG135" i="18"/>
  <c r="M137" i="11"/>
  <c r="O137" i="11"/>
  <c r="V137" i="11"/>
  <c r="AG135" i="11"/>
  <c r="W137" i="11"/>
  <c r="P137" i="11"/>
  <c r="Q137" i="11"/>
  <c r="Z137" i="11"/>
  <c r="R137" i="11"/>
  <c r="S137" i="11"/>
  <c r="T137" i="11"/>
  <c r="J137" i="11"/>
  <c r="I137" i="11"/>
  <c r="Y137" i="11"/>
  <c r="K137" i="11"/>
  <c r="L137" i="11"/>
  <c r="C137" i="11"/>
  <c r="U137" i="11"/>
  <c r="F137" i="11"/>
  <c r="E137" i="11"/>
  <c r="D137" i="11"/>
  <c r="H137" i="11"/>
  <c r="N137" i="11"/>
  <c r="G137" i="11"/>
  <c r="AM136" i="11"/>
  <c r="AK137" i="11" s="1"/>
  <c r="AM135" i="11"/>
  <c r="AJ135" i="11"/>
  <c r="AE135" i="11"/>
  <c r="AI135" i="11"/>
  <c r="AL135" i="11"/>
  <c r="AF135" i="11"/>
  <c r="AH135" i="11"/>
  <c r="AM137" i="18" l="1"/>
  <c r="AL137" i="18"/>
  <c r="AG137" i="18"/>
  <c r="AI137" i="18"/>
  <c r="AH137" i="18"/>
  <c r="AF137" i="18"/>
  <c r="AK137" i="18"/>
  <c r="AJ137" i="18"/>
  <c r="AE137" i="18"/>
  <c r="AG137" i="11"/>
  <c r="AM137" i="11"/>
  <c r="AH137" i="11"/>
  <c r="AI137" i="11"/>
  <c r="AJ137" i="11"/>
  <c r="AE137" i="11"/>
  <c r="AF137" i="11"/>
  <c r="AL137" i="11"/>
</calcChain>
</file>

<file path=xl/sharedStrings.xml><?xml version="1.0" encoding="utf-8"?>
<sst xmlns="http://schemas.openxmlformats.org/spreadsheetml/2006/main" count="4456" uniqueCount="221">
  <si>
    <t>ALLOCATION TEMPLATE</t>
  </si>
  <si>
    <t>STYLE NUMBER</t>
  </si>
  <si>
    <t>STYLE NAME</t>
  </si>
  <si>
    <t>VENDOR</t>
  </si>
  <si>
    <t>5.1 - QUALITY ASSURANCE</t>
  </si>
  <si>
    <t>6.1 - WHOLESALE</t>
  </si>
  <si>
    <t>6.1 - CONTRACTUAL</t>
  </si>
  <si>
    <t>2.1 - CANADA ONLINE</t>
  </si>
  <si>
    <t>1.1 - YORKDALE</t>
  </si>
  <si>
    <t>1.1 - SQUARE ONE</t>
  </si>
  <si>
    <t>1.1 - TORONTO EATON CENTRE</t>
  </si>
  <si>
    <t>1.1 - METRO</t>
  </si>
  <si>
    <t>1.1 - ROBSON</t>
  </si>
  <si>
    <t>1.1 - RIDEAU CENTRE</t>
  </si>
  <si>
    <t>1.1 - CHINOOK CENTRE</t>
  </si>
  <si>
    <t>2.2 - USA ONLINE</t>
  </si>
  <si>
    <t>1.2 - THE GROVE</t>
  </si>
  <si>
    <t>1.2 - LAS VEGAS</t>
  </si>
  <si>
    <t>1.2 - NEW YORK</t>
  </si>
  <si>
    <t>1.3 - LONDON</t>
  </si>
  <si>
    <t>CAN - TOP</t>
  </si>
  <si>
    <t>CAN - MRK</t>
  </si>
  <si>
    <t>CAN - EPS</t>
  </si>
  <si>
    <t>CAN - WHSL 4</t>
  </si>
  <si>
    <t>CAN - WHSL 5</t>
  </si>
  <si>
    <t>CAN - WHSL 6</t>
  </si>
  <si>
    <t>CAN - CONTRACTUAL</t>
  </si>
  <si>
    <t>CAN - ECA</t>
  </si>
  <si>
    <t>CAN - YRK</t>
  </si>
  <si>
    <t>CAN - SQR</t>
  </si>
  <si>
    <t>CAN - TEC</t>
  </si>
  <si>
    <t>CAN - MET</t>
  </si>
  <si>
    <t>CAN - VAN</t>
  </si>
  <si>
    <t>CAN - OTT</t>
  </si>
  <si>
    <t>CAN - CAL</t>
  </si>
  <si>
    <t>USA - EUS</t>
  </si>
  <si>
    <t>USA - GRV</t>
  </si>
  <si>
    <t>USA - LAS</t>
  </si>
  <si>
    <t>USA - NYC</t>
  </si>
  <si>
    <t>UK - LDN</t>
  </si>
  <si>
    <t>TTL</t>
  </si>
  <si>
    <t>VARIANCE</t>
  </si>
  <si>
    <t>OS - 00</t>
  </si>
  <si>
    <t>2XS - 08</t>
  </si>
  <si>
    <t>XS - 01</t>
  </si>
  <si>
    <t>SM - 02</t>
  </si>
  <si>
    <t>MD - 03</t>
  </si>
  <si>
    <t>LG - 04</t>
  </si>
  <si>
    <t>XL - 05</t>
  </si>
  <si>
    <t>2XL - 06</t>
  </si>
  <si>
    <t>3XL - 07</t>
  </si>
  <si>
    <t>TOTAL</t>
  </si>
  <si>
    <t>3XL</t>
  </si>
  <si>
    <t>TTL WHSL</t>
  </si>
  <si>
    <t>TTL ECA</t>
  </si>
  <si>
    <t>TTL EUS</t>
  </si>
  <si>
    <t>TTL UK</t>
  </si>
  <si>
    <t>OS</t>
  </si>
  <si>
    <t>2XS</t>
  </si>
  <si>
    <t>XS</t>
  </si>
  <si>
    <t>SM</t>
  </si>
  <si>
    <t>MD</t>
  </si>
  <si>
    <t>LG</t>
  </si>
  <si>
    <t>XL</t>
  </si>
  <si>
    <t>2XL</t>
  </si>
  <si>
    <t>OVERALL TOTAL</t>
  </si>
  <si>
    <t>TTL CONTRACTUAL</t>
  </si>
  <si>
    <t>UNIT % CONTRIBUTION</t>
  </si>
  <si>
    <t>TOTAL RETAIL $</t>
  </si>
  <si>
    <t>$ % CONTRIBUTION</t>
  </si>
  <si>
    <t>UNAVAILABLE</t>
  </si>
  <si>
    <t>C-0425-KT-6293</t>
  </si>
  <si>
    <t>NBA CREWNECK</t>
  </si>
  <si>
    <t>BOSTON CELTICS PEARL GREY</t>
  </si>
  <si>
    <t>C-0425-KT-6293-BCP</t>
  </si>
  <si>
    <t>LA LAKERS PEARL GREY</t>
  </si>
  <si>
    <t>C-0425-KT-6293-LLG</t>
  </si>
  <si>
    <t>NY KNICKS PEARL GREY</t>
  </si>
  <si>
    <t>C-0425-KT-6293-NKG</t>
  </si>
  <si>
    <t>TORONTO RAPTORS PEARL GREY</t>
  </si>
  <si>
    <t>C-0425-KT-6293-TRG</t>
  </si>
  <si>
    <t>MINNESOTA TIMBERWOLVES PEARL GREY</t>
  </si>
  <si>
    <t>C-0425-KB-6294</t>
  </si>
  <si>
    <t>C-0425-KB-6294-BCP</t>
  </si>
  <si>
    <t>C-0425-KB-6294-LLG</t>
  </si>
  <si>
    <t>C-0425-KB-6294-NKG</t>
  </si>
  <si>
    <t>C-0425-KB-6294-TRG</t>
  </si>
  <si>
    <t>C-0425-KB-6294-MTG</t>
  </si>
  <si>
    <t>NBA SWEATPANT</t>
  </si>
  <si>
    <t>C-0425-KT-6295</t>
  </si>
  <si>
    <t>NBA HOODIE</t>
  </si>
  <si>
    <t>BOSTON CELTICS BLACK</t>
  </si>
  <si>
    <t>C-0425-KT-6295-BCB</t>
  </si>
  <si>
    <t>HOUSTON ROCKETS RED</t>
  </si>
  <si>
    <t>C-0425-KT-6295-HRR</t>
  </si>
  <si>
    <t>LAKERS PURPLE</t>
  </si>
  <si>
    <t>C-0425-KT-6295-LKP</t>
  </si>
  <si>
    <t>NY KNICKS BLUE</t>
  </si>
  <si>
    <t>C-0425-KT-6295-NKB</t>
  </si>
  <si>
    <t>OKLAHOMA CITY THUNDER NAVY</t>
  </si>
  <si>
    <t>C-0425-KT-6295-OKN</t>
  </si>
  <si>
    <t>TORONTO RAPTORS BLACK</t>
  </si>
  <si>
    <t>C-0425-KT-6295-TRB</t>
  </si>
  <si>
    <t>MINNESOTA TIMBERWOLVES NAVY</t>
  </si>
  <si>
    <t>C-0425-KT-6295-MTN</t>
  </si>
  <si>
    <t>C-0425-KT-6296-BCB</t>
  </si>
  <si>
    <t>C-0425-KT-6296-TRB</t>
  </si>
  <si>
    <t>C-0425-KT-6296-MTN</t>
  </si>
  <si>
    <t>C-0425-KT-6296</t>
  </si>
  <si>
    <t>NBA FLEECE ZIP JACKET</t>
  </si>
  <si>
    <t>LA LAKERS BLACK</t>
  </si>
  <si>
    <t>C-0425-KT-6296-LLB</t>
  </si>
  <si>
    <t>NY KNICKS BLACK</t>
  </si>
  <si>
    <t>C-0425-KT-6296-KBL</t>
  </si>
  <si>
    <t>C-0425-KT-6298</t>
  </si>
  <si>
    <t>NBA HEAVY WEIGHT T-SHIRT</t>
  </si>
  <si>
    <t>BOSTON CELTICS WHITE</t>
  </si>
  <si>
    <t>C-0425-KT-6298-BSW</t>
  </si>
  <si>
    <t>HOUSTON ROCKETS WHITE</t>
  </si>
  <si>
    <t>C-0425-KT-6298-HRW</t>
  </si>
  <si>
    <t>LA LAKERS WHITE</t>
  </si>
  <si>
    <t>C-0425-KT-6298-LLW</t>
  </si>
  <si>
    <t>NY KNICKS WHITE</t>
  </si>
  <si>
    <t>C-0425-KT-6298-NKW</t>
  </si>
  <si>
    <t>OKLAHOMA CITY THUNDER WHITE</t>
  </si>
  <si>
    <t>C-0425-KT-6298-OKW</t>
  </si>
  <si>
    <t>RAPTORS WHITE</t>
  </si>
  <si>
    <t>C-0425-KT-6298-RPW</t>
  </si>
  <si>
    <t>C-0425-KT-6299</t>
  </si>
  <si>
    <t>NBA MESH FOOTBALL JERSEY</t>
  </si>
  <si>
    <t>BOSTON CELTICS GREEN</t>
  </si>
  <si>
    <t>C-0425-KT-6299-BCG</t>
  </si>
  <si>
    <t>C-0425-KT-6299-HRR</t>
  </si>
  <si>
    <t>LA LAKERS GOLD</t>
  </si>
  <si>
    <t>C-0425-KT-6299-LLY</t>
  </si>
  <si>
    <t>NY KNICKS ORANGE</t>
  </si>
  <si>
    <t>C-0425-KT-6299-NKO</t>
  </si>
  <si>
    <t>OKLAHOMA CITY THUNDER BLUE</t>
  </si>
  <si>
    <t>C-0425-KT-6299-OKB</t>
  </si>
  <si>
    <t>TORONTO RAPTORS PURPLE</t>
  </si>
  <si>
    <t>C-0425-KT-6299-TRP</t>
  </si>
  <si>
    <t>CAN - WHSL 1 - Fanatics US</t>
  </si>
  <si>
    <t>CAN - WHSL 2 - Fanatics International</t>
  </si>
  <si>
    <t>CAN - WHSL 3 - Fanatics Canada</t>
  </si>
  <si>
    <t>CHICAGO BULLS PEARL GREY</t>
  </si>
  <si>
    <t>C-0425-KT-6293-CZB</t>
  </si>
  <si>
    <t>GOLDEN STATE WARRIORS PEARL GREY</t>
  </si>
  <si>
    <t>C-0425-KT-6293-GXW</t>
  </si>
  <si>
    <t>CLEVELAND CAVILLERS PEARL GREY</t>
  </si>
  <si>
    <t>C-0425-KT-6293-CXC</t>
  </si>
  <si>
    <t>CAN - WHSL - Cleveland Cavaliers</t>
  </si>
  <si>
    <t>CAN - WHSL - Cleveland Cavaliers Marketing</t>
  </si>
  <si>
    <t>CAN - WHSL - MLSE</t>
  </si>
  <si>
    <t>C-0425-KB-6294-CXC</t>
  </si>
  <si>
    <t>C-0425-KB-6294-GXW</t>
  </si>
  <si>
    <t>C-0425-KB-6294-CZB</t>
  </si>
  <si>
    <t>CAN - WHSL Cleveland Cavaliers</t>
  </si>
  <si>
    <t xml:space="preserve">	GOLDEN STATE WARRIORS BLUE</t>
  </si>
  <si>
    <t>C-0425-KT-6299-GWB</t>
  </si>
  <si>
    <t xml:space="preserve">	CHICAGO BULLS RED</t>
  </si>
  <si>
    <t>C-0425-KT-6299-CBR</t>
  </si>
  <si>
    <t xml:space="preserve">	CLEVELAND CAVILLERS WINE</t>
  </si>
  <si>
    <t>C-0425-KT-6299-CCW</t>
  </si>
  <si>
    <t>CAN - WHSL MLSE</t>
  </si>
  <si>
    <t>GOLDEN STATE WARRIORS BLUE</t>
  </si>
  <si>
    <t>C-0425-KT-6296-GWB</t>
  </si>
  <si>
    <t>C-0425-KT-6296-CBR</t>
  </si>
  <si>
    <t xml:space="preserve">	CLEVELAND CAVALIERS BLACK</t>
  </si>
  <si>
    <t>C-0425-KT-6296-CZL</t>
  </si>
  <si>
    <t>C-0425-KT-6295-CBR</t>
  </si>
  <si>
    <t>C-0425-KT-6295-GWB</t>
  </si>
  <si>
    <t xml:space="preserve">	BROOKLYN NETS BLACK</t>
  </si>
  <si>
    <t>C-0425-KT-6295-BZZ</t>
  </si>
  <si>
    <t xml:space="preserve">	MEMPHIS GRIZZLIES NAVY</t>
  </si>
  <si>
    <t>C-0425-KT-6295-NMG</t>
  </si>
  <si>
    <t xml:space="preserve">	MINNESOTA TIMBERWOLVES NAVY</t>
  </si>
  <si>
    <t>NEW ORLEANS PELICANS NAVY</t>
  </si>
  <si>
    <t>C-0425-KT-6295-NOP</t>
  </si>
  <si>
    <t xml:space="preserve">	PHEONIX SUNS PEARL GREY</t>
  </si>
  <si>
    <t>C-0425-KT-6295-PXS</t>
  </si>
  <si>
    <t xml:space="preserve">	WASHINGTON WIZARDS NAVY</t>
  </si>
  <si>
    <t>C-0425-KT-6295-WWN</t>
  </si>
  <si>
    <t xml:space="preserve">CAN - WHSL Cleveland Marketing </t>
  </si>
  <si>
    <t>CAN - WHSL 4 Pelicans</t>
  </si>
  <si>
    <t>CAN - WHSL 4 Wizards</t>
  </si>
  <si>
    <t xml:space="preserve">	CHICAGO BULLS WHITE</t>
  </si>
  <si>
    <t>C-0425-KT-6298-CBZ</t>
  </si>
  <si>
    <t xml:space="preserve">	GOLDEN STATE WARRIORS WHITE</t>
  </si>
  <si>
    <t>C-0425-KT-6298-GSX</t>
  </si>
  <si>
    <t xml:space="preserve">	CLEVELAND CAVALIERS WHITE</t>
  </si>
  <si>
    <t>C-0425-KT-6298-CCX</t>
  </si>
  <si>
    <t>BROOKLYN NETS WHITE</t>
  </si>
  <si>
    <t>C-0425-KT-6295-BNX</t>
  </si>
  <si>
    <t xml:space="preserve">	MEMPHIS GRIZZLIES WHITE</t>
  </si>
  <si>
    <t>C-0425-KT-6295-MGX</t>
  </si>
  <si>
    <t xml:space="preserve">	MINNESOTA TIMBERWOLVES WHITE</t>
  </si>
  <si>
    <t>C-0425-KT-6295-MTW</t>
  </si>
  <si>
    <t xml:space="preserve">	NEW ORLEANS PELICANS WHITE</t>
  </si>
  <si>
    <t>C-0425-KT-6295-NOX</t>
  </si>
  <si>
    <t xml:space="preserve">	PHEONIX SUNS WHITE</t>
  </si>
  <si>
    <t>C-0425-KT-6295-PSX</t>
  </si>
  <si>
    <t>WASHINGTON WIZARDS WHITE</t>
  </si>
  <si>
    <t>C-0425-KT-6295-WWX</t>
  </si>
  <si>
    <t>CAN - WHSL 4 MLSE</t>
  </si>
  <si>
    <t>MRK</t>
  </si>
  <si>
    <t>EPS</t>
  </si>
  <si>
    <t>TOP</t>
  </si>
  <si>
    <t>CHICAGO BULLS RED</t>
  </si>
  <si>
    <t>CLEVELAND CAVALIERS BLACK</t>
  </si>
  <si>
    <t>BROOKLYN NETS BLACK</t>
  </si>
  <si>
    <t>MEMPHIS GRIZZLIES NAVY</t>
  </si>
  <si>
    <t>PHEONIX SUNS PEARL GREY</t>
  </si>
  <si>
    <t>WASHINGTON WIZARDS NAVY</t>
  </si>
  <si>
    <t>CHICAGO BULLS WHITE</t>
  </si>
  <si>
    <t>GOLDEN STATE WARRIORS WHITE</t>
  </si>
  <si>
    <t>CLEVELAND CAVALIERS WHITE</t>
  </si>
  <si>
    <t>MEMPHIS GRIZZLIES WHITE</t>
  </si>
  <si>
    <t>MINNESOTA TIMBERWOLVES WHITE</t>
  </si>
  <si>
    <t>NEW ORLEANS PELICANS WHITE</t>
  </si>
  <si>
    <t>PHEONIX SUNS WHITE</t>
  </si>
  <si>
    <t>CLEVELAND CAVILLERS WINE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</si>
</sst>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9"/>
      <color rgb="FFFF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DDDAC"/>
        <bgColor rgb="FFCDDDAC"/>
      </patternFill>
    </fill>
    <fill>
      <patternFill patternType="solid">
        <fgColor rgb="FFDBDBDB"/>
        <bgColor rgb="FFDBDBDB"/>
      </patternFill>
    </fill>
    <fill>
      <patternFill patternType="solid">
        <fgColor rgb="FFFFFF00"/>
        <bgColor rgb="FFCCC0D9"/>
      </patternFill>
    </fill>
    <fill>
      <patternFill patternType="solid">
        <fgColor rgb="FFCCC0D9"/>
        <bgColor rgb="FFCCC0D9"/>
      </patternFill>
    </fill>
    <fill>
      <patternFill patternType="solid">
        <fgColor rgb="FFDAEEF3"/>
        <bgColor rgb="FFDAEEF3"/>
      </patternFill>
    </fill>
    <fill>
      <patternFill patternType="solid">
        <fgColor rgb="FFFBD4B4"/>
        <bgColor rgb="FFFBD4B4"/>
      </patternFill>
    </fill>
    <fill>
      <patternFill patternType="solid">
        <fgColor theme="1"/>
        <bgColor theme="1"/>
      </patternFill>
    </fill>
    <fill>
      <patternFill patternType="solid">
        <fgColor theme="2" tint="-9.9978637043366805E-2"/>
        <bgColor rgb="FFDBDBD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4" fontId="3" fillId="0" borderId="0" xfId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49" fontId="9" fillId="5" borderId="1" xfId="3" applyNumberFormat="1" applyFont="1" applyFill="1" applyBorder="1" applyAlignment="1">
      <alignment horizontal="center" vertical="center" wrapText="1"/>
    </xf>
    <xf numFmtId="49" fontId="9" fillId="6" borderId="1" xfId="3" applyNumberFormat="1" applyFont="1" applyFill="1" applyBorder="1" applyAlignment="1">
      <alignment horizontal="center" vertical="center" wrapText="1"/>
    </xf>
    <xf numFmtId="49" fontId="9" fillId="7" borderId="1" xfId="3" applyNumberFormat="1" applyFont="1" applyFill="1" applyBorder="1" applyAlignment="1">
      <alignment horizontal="center" vertical="center" wrapText="1"/>
    </xf>
    <xf numFmtId="49" fontId="9" fillId="8" borderId="1" xfId="3" applyNumberFormat="1" applyFont="1" applyFill="1" applyBorder="1" applyAlignment="1">
      <alignment horizontal="center" vertical="center" wrapText="1"/>
    </xf>
    <xf numFmtId="49" fontId="10" fillId="9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8" fillId="3" borderId="1" xfId="3" applyNumberFormat="1" applyFont="1" applyFill="1" applyBorder="1" applyAlignment="1">
      <alignment horizontal="center" vertical="center"/>
    </xf>
    <xf numFmtId="49" fontId="8" fillId="5" borderId="1" xfId="3" applyNumberFormat="1" applyFont="1" applyFill="1" applyBorder="1" applyAlignment="1">
      <alignment horizontal="center" vertical="center" wrapText="1"/>
    </xf>
    <xf numFmtId="49" fontId="8" fillId="6" borderId="1" xfId="3" applyNumberFormat="1" applyFont="1" applyFill="1" applyBorder="1" applyAlignment="1">
      <alignment horizontal="center" vertical="center" wrapText="1"/>
    </xf>
    <xf numFmtId="49" fontId="8" fillId="7" borderId="1" xfId="3" applyNumberFormat="1" applyFont="1" applyFill="1" applyBorder="1" applyAlignment="1">
      <alignment horizontal="center" vertical="center" wrapText="1"/>
    </xf>
    <xf numFmtId="49" fontId="8" fillId="8" borderId="1" xfId="3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8" fillId="3" borderId="1" xfId="3" applyNumberFormat="1" applyFont="1" applyFill="1" applyBorder="1" applyAlignment="1">
      <alignment horizontal="center" vertical="center"/>
    </xf>
    <xf numFmtId="1" fontId="8" fillId="0" borderId="1" xfId="3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9" fontId="3" fillId="0" borderId="0" xfId="2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1" fontId="8" fillId="2" borderId="1" xfId="3" applyNumberFormat="1" applyFont="1" applyFill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1" xfId="3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10" borderId="1" xfId="3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3" xfId="3" xr:uid="{42DCBC0A-35E7-154C-8E81-C2726FF818B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640BB-23C2-4968-B6D8-DD857AB797F3}">
  <sheetPr>
    <tabColor rgb="FF92D050"/>
  </sheetPr>
  <dimension ref="A1:AX137"/>
  <sheetViews>
    <sheetView tabSelected="1" zoomScale="110" zoomScaleNormal="110" workbookViewId="0">
      <selection activeCell="AS13" sqref="AS13"/>
    </sheetView>
  </sheetViews>
  <sheetFormatPr defaultColWidth="9.140625" defaultRowHeight="12" outlineLevelRow="1" outlineLevelCol="1" x14ac:dyDescent="0.25"/>
  <cols>
    <col min="1" max="1" width="20.42578125" style="2" customWidth="1"/>
    <col min="2" max="2" width="18.42578125" style="2" bestFit="1" customWidth="1"/>
    <col min="3" max="4" width="8.7109375" style="2" customWidth="1"/>
    <col min="5" max="5" width="8.7109375" style="2" hidden="1" customWidth="1"/>
    <col min="6" max="6" width="7.42578125" style="2" customWidth="1"/>
    <col min="7" max="10" width="6.42578125" style="2" customWidth="1"/>
    <col min="11" max="11" width="6.42578125" style="2" hidden="1" customWidth="1"/>
    <col min="12" max="12" width="8.42578125" style="2" customWidth="1"/>
    <col min="13" max="13" width="6.42578125" style="2" customWidth="1"/>
    <col min="14" max="14" width="7.7109375" style="2" hidden="1" customWidth="1" outlineLevel="1"/>
    <col min="15" max="15" width="6.42578125" style="2" hidden="1" customWidth="1" outlineLevel="1"/>
    <col min="16" max="16" width="7" style="2" hidden="1" customWidth="1" outlineLevel="1"/>
    <col min="17" max="19" width="6.42578125" style="2" hidden="1" customWidth="1" outlineLevel="1"/>
    <col min="20" max="20" width="7.140625" style="2" hidden="1" customWidth="1" outlineLevel="1"/>
    <col min="21" max="25" width="6.42578125" style="2" hidden="1" customWidth="1" outlineLevel="1"/>
    <col min="26" max="26" width="6.42578125" style="2" customWidth="1" collapsed="1"/>
    <col min="27" max="27" width="8.140625" style="2" customWidth="1"/>
    <col min="28" max="28" width="28.7109375" style="2" bestFit="1" customWidth="1"/>
    <col min="29" max="29" width="15.140625" style="2" hidden="1" customWidth="1" outlineLevel="1"/>
    <col min="30" max="30" width="18.42578125" style="2" hidden="1" customWidth="1" outlineLevel="1"/>
    <col min="31" max="33" width="8.42578125" style="2" hidden="1" customWidth="1" outlineLevel="1"/>
    <col min="34" max="34" width="6.7109375" style="2" hidden="1" customWidth="1" outlineLevel="1"/>
    <col min="35" max="35" width="8.140625" style="2" hidden="1" customWidth="1" outlineLevel="1"/>
    <col min="36" max="39" width="6.42578125" style="2" hidden="1" customWidth="1" outlineLevel="1"/>
    <col min="40" max="40" width="8.5703125" style="2" bestFit="1" customWidth="1" outlineLevel="1"/>
    <col min="41" max="16384" width="9.140625" style="2"/>
  </cols>
  <sheetData>
    <row r="1" spans="1:50" x14ac:dyDescent="0.25">
      <c r="A1" s="1" t="s">
        <v>0</v>
      </c>
    </row>
    <row r="3" spans="1:50" x14ac:dyDescent="0.25">
      <c r="A3" s="3" t="s">
        <v>1</v>
      </c>
      <c r="B3" s="4" t="s">
        <v>71</v>
      </c>
    </row>
    <row r="4" spans="1:50" x14ac:dyDescent="0.25">
      <c r="A4" s="3" t="s">
        <v>2</v>
      </c>
      <c r="B4" s="4" t="s">
        <v>72</v>
      </c>
    </row>
    <row r="5" spans="1:50" x14ac:dyDescent="0.25">
      <c r="A5" s="3" t="s">
        <v>3</v>
      </c>
      <c r="B5" s="4" t="s">
        <v>70</v>
      </c>
    </row>
    <row r="6" spans="1:50" x14ac:dyDescent="0.25">
      <c r="A6" s="3"/>
      <c r="B6" s="5"/>
    </row>
    <row r="7" spans="1:50" x14ac:dyDescent="0.25">
      <c r="A7" s="3"/>
      <c r="B7" s="6"/>
    </row>
    <row r="8" spans="1:50" x14ac:dyDescent="0.25">
      <c r="A8" s="3"/>
      <c r="B8" s="4"/>
    </row>
    <row r="9" spans="1:50" x14ac:dyDescent="0.25">
      <c r="A9" s="3"/>
      <c r="B9" s="4"/>
    </row>
    <row r="10" spans="1:50" s="3" customFormat="1" ht="45" x14ac:dyDescent="0.2">
      <c r="B10" s="35">
        <v>200</v>
      </c>
      <c r="C10" s="7" t="s">
        <v>4</v>
      </c>
      <c r="D10" s="7" t="s">
        <v>4</v>
      </c>
      <c r="E10" s="7" t="s">
        <v>4</v>
      </c>
      <c r="F10" s="7" t="s">
        <v>5</v>
      </c>
      <c r="G10" s="7" t="s">
        <v>5</v>
      </c>
      <c r="H10" s="7" t="s">
        <v>5</v>
      </c>
      <c r="I10" s="7" t="s">
        <v>5</v>
      </c>
      <c r="J10" s="7" t="s">
        <v>5</v>
      </c>
      <c r="K10" s="7" t="s">
        <v>5</v>
      </c>
      <c r="L10" s="7" t="s">
        <v>6</v>
      </c>
      <c r="M10" s="7" t="s">
        <v>7</v>
      </c>
      <c r="N10" s="7" t="s">
        <v>8</v>
      </c>
      <c r="O10" s="7" t="s">
        <v>9</v>
      </c>
      <c r="P10" s="7" t="s">
        <v>10</v>
      </c>
      <c r="Q10" s="7" t="s">
        <v>11</v>
      </c>
      <c r="R10" s="7" t="s">
        <v>12</v>
      </c>
      <c r="S10" s="7" t="s">
        <v>13</v>
      </c>
      <c r="T10" s="7" t="s">
        <v>14</v>
      </c>
      <c r="U10" s="7" t="s">
        <v>15</v>
      </c>
      <c r="V10" s="7" t="s">
        <v>16</v>
      </c>
      <c r="W10" s="7" t="s">
        <v>17</v>
      </c>
      <c r="X10" s="7" t="s">
        <v>18</v>
      </c>
      <c r="Y10" s="7" t="s">
        <v>19</v>
      </c>
      <c r="AE10" s="7" t="s">
        <v>4</v>
      </c>
      <c r="AF10" s="7" t="s">
        <v>4</v>
      </c>
      <c r="AG10" s="7" t="s">
        <v>4</v>
      </c>
      <c r="AH10" s="7" t="s">
        <v>5</v>
      </c>
      <c r="AI10" s="7" t="s">
        <v>5</v>
      </c>
      <c r="AJ10" s="7" t="s">
        <v>7</v>
      </c>
      <c r="AK10" s="7" t="s">
        <v>15</v>
      </c>
      <c r="AL10" s="7" t="s">
        <v>19</v>
      </c>
    </row>
    <row r="11" spans="1:50" s="3" customFormat="1" ht="81" customHeight="1" x14ac:dyDescent="0.25">
      <c r="A11" s="8" t="str">
        <f>$B$4</f>
        <v>NBA CREWNECK</v>
      </c>
      <c r="B11" s="9" t="s">
        <v>73</v>
      </c>
      <c r="C11" s="10" t="s">
        <v>20</v>
      </c>
      <c r="D11" s="10" t="s">
        <v>21</v>
      </c>
      <c r="E11" s="10" t="s">
        <v>22</v>
      </c>
      <c r="F11" s="10" t="s">
        <v>141</v>
      </c>
      <c r="G11" s="10" t="s">
        <v>142</v>
      </c>
      <c r="H11" s="10" t="s">
        <v>143</v>
      </c>
      <c r="I11" s="10" t="s">
        <v>23</v>
      </c>
      <c r="J11" s="10" t="s">
        <v>24</v>
      </c>
      <c r="K11" s="10" t="s">
        <v>25</v>
      </c>
      <c r="L11" s="10" t="s">
        <v>26</v>
      </c>
      <c r="M11" s="11" t="s">
        <v>27</v>
      </c>
      <c r="N11" s="11" t="s">
        <v>28</v>
      </c>
      <c r="O11" s="11" t="s">
        <v>29</v>
      </c>
      <c r="P11" s="11" t="s">
        <v>30</v>
      </c>
      <c r="Q11" s="11" t="s">
        <v>31</v>
      </c>
      <c r="R11" s="11" t="s">
        <v>32</v>
      </c>
      <c r="S11" s="11" t="s">
        <v>33</v>
      </c>
      <c r="T11" s="11" t="s">
        <v>34</v>
      </c>
      <c r="U11" s="12" t="s">
        <v>35</v>
      </c>
      <c r="V11" s="12" t="s">
        <v>36</v>
      </c>
      <c r="W11" s="12" t="s">
        <v>37</v>
      </c>
      <c r="X11" s="12" t="s">
        <v>38</v>
      </c>
      <c r="Y11" s="13" t="s">
        <v>39</v>
      </c>
      <c r="Z11" s="14" t="s">
        <v>40</v>
      </c>
      <c r="AA11" s="15" t="s">
        <v>41</v>
      </c>
      <c r="AC11" s="16"/>
      <c r="AD11" s="9"/>
      <c r="AE11" s="17"/>
      <c r="AF11" s="17"/>
      <c r="AG11" s="17"/>
      <c r="AH11" s="17"/>
      <c r="AI11" s="10"/>
      <c r="AJ11" s="18"/>
      <c r="AK11" s="19"/>
      <c r="AL11" s="20"/>
      <c r="AM11" s="14"/>
      <c r="AN11" s="15"/>
    </row>
    <row r="12" spans="1:50" x14ac:dyDescent="0.25">
      <c r="A12" s="21" t="s">
        <v>74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>
        <f>SUM(C12:Y12)</f>
        <v>0</v>
      </c>
      <c r="AA12" s="25">
        <f t="shared" ref="AA12:AA21" si="0">B12-Z12</f>
        <v>0</v>
      </c>
      <c r="AC12" s="26"/>
      <c r="AD12" s="27"/>
      <c r="AE12" s="23"/>
      <c r="AF12" s="23"/>
      <c r="AG12" s="23"/>
      <c r="AH12" s="23"/>
      <c r="AI12" s="23"/>
      <c r="AJ12" s="23"/>
      <c r="AK12" s="23"/>
      <c r="AL12" s="23"/>
      <c r="AM12" s="24"/>
      <c r="AN12" s="28"/>
    </row>
    <row r="13" spans="1:50" x14ac:dyDescent="0.25">
      <c r="A13" s="26" t="s">
        <v>42</v>
      </c>
      <c r="B13" s="27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>
        <f t="shared" ref="Z13:Z21" si="1">SUM(C13:Y13)</f>
        <v>0</v>
      </c>
      <c r="AA13" s="25">
        <f t="shared" si="0"/>
        <v>0</v>
      </c>
      <c r="AC13" s="26"/>
      <c r="AD13" s="27"/>
      <c r="AE13" s="23"/>
      <c r="AF13" s="23"/>
      <c r="AG13" s="23"/>
      <c r="AH13" s="23"/>
      <c r="AI13" s="23"/>
      <c r="AJ13" s="23"/>
      <c r="AK13" s="23"/>
      <c r="AL13" s="23"/>
      <c r="AM13" s="24"/>
      <c r="AN13" s="28"/>
      <c r="AO13" s="2" t="str">
        <f>B11</f>
        <v>BOSTON CELTICS PEARL GREY</v>
      </c>
      <c r="AP13" s="26" t="s">
        <v>43</v>
      </c>
      <c r="AQ13" s="26" t="s">
        <v>44</v>
      </c>
      <c r="AR13" s="26" t="s">
        <v>45</v>
      </c>
      <c r="AS13" s="26" t="s">
        <v>46</v>
      </c>
      <c r="AT13" s="26" t="s">
        <v>47</v>
      </c>
      <c r="AU13" s="26" t="s">
        <v>48</v>
      </c>
      <c r="AV13" s="26" t="s">
        <v>49</v>
      </c>
      <c r="AW13" s="26" t="s">
        <v>50</v>
      </c>
    </row>
    <row r="14" spans="1:50" x14ac:dyDescent="0.25">
      <c r="A14" s="26" t="s">
        <v>43</v>
      </c>
      <c r="B14" s="27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>
        <f t="shared" si="1"/>
        <v>0</v>
      </c>
      <c r="AA14" s="25">
        <f t="shared" si="0"/>
        <v>0</v>
      </c>
      <c r="AB14" s="30" t="str">
        <f>AO13</f>
        <v>BOSTON CELTICS PEARL GREY</v>
      </c>
      <c r="AC14" s="26"/>
      <c r="AD14" s="27"/>
      <c r="AE14" s="23"/>
      <c r="AF14" s="23"/>
      <c r="AG14" s="23"/>
      <c r="AH14" s="23"/>
      <c r="AI14" s="23"/>
      <c r="AJ14" s="23"/>
      <c r="AK14" s="23"/>
      <c r="AL14" s="23"/>
      <c r="AM14" s="24"/>
      <c r="AN14" s="28"/>
      <c r="AO14" s="30" t="s">
        <v>51</v>
      </c>
      <c r="AP14" s="24">
        <f>Z14</f>
        <v>0</v>
      </c>
      <c r="AQ14" s="24">
        <f>Z15</f>
        <v>10</v>
      </c>
      <c r="AR14" s="24">
        <f>Z16</f>
        <v>38</v>
      </c>
      <c r="AS14" s="24">
        <f>Z17</f>
        <v>76</v>
      </c>
      <c r="AT14" s="24">
        <f>Z18</f>
        <v>71</v>
      </c>
      <c r="AU14" s="24">
        <f>Z19</f>
        <v>45</v>
      </c>
      <c r="AV14" s="24">
        <f>Z20</f>
        <v>25</v>
      </c>
      <c r="AW14" s="24">
        <f>Z21</f>
        <v>10</v>
      </c>
      <c r="AX14" s="31">
        <f>Z22</f>
        <v>275</v>
      </c>
    </row>
    <row r="15" spans="1:50" x14ac:dyDescent="0.25">
      <c r="A15" s="26" t="s">
        <v>44</v>
      </c>
      <c r="B15" s="27">
        <v>10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>
        <v>10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>
        <f t="shared" si="1"/>
        <v>10</v>
      </c>
      <c r="AA15" s="25">
        <f t="shared" si="0"/>
        <v>0</v>
      </c>
      <c r="AB15" s="30" t="str">
        <f>AO13</f>
        <v>BOSTON CELTICS PEARL GREY</v>
      </c>
      <c r="AC15" s="26"/>
      <c r="AD15" s="27"/>
      <c r="AE15" s="23"/>
      <c r="AF15" s="23"/>
      <c r="AG15" s="23"/>
      <c r="AH15" s="23"/>
      <c r="AI15" s="23"/>
      <c r="AJ15" s="23"/>
      <c r="AK15" s="23"/>
      <c r="AL15" s="23"/>
      <c r="AM15" s="24"/>
      <c r="AN15" s="28"/>
      <c r="AO15" s="29" t="s">
        <v>27</v>
      </c>
      <c r="AP15" s="23">
        <f>M14</f>
        <v>0</v>
      </c>
      <c r="AQ15" s="23">
        <f>M15</f>
        <v>10</v>
      </c>
      <c r="AR15" s="23">
        <f>M16</f>
        <v>30</v>
      </c>
      <c r="AS15" s="23">
        <f>M17</f>
        <v>55</v>
      </c>
      <c r="AT15" s="23">
        <f>M18</f>
        <v>46</v>
      </c>
      <c r="AU15" s="23">
        <f>M19</f>
        <v>30</v>
      </c>
      <c r="AV15" s="23">
        <f>M20</f>
        <v>16</v>
      </c>
      <c r="AW15" s="23">
        <f>M21</f>
        <v>8</v>
      </c>
      <c r="AX15" s="31">
        <f>M22</f>
        <v>195</v>
      </c>
    </row>
    <row r="16" spans="1:50" x14ac:dyDescent="0.25">
      <c r="A16" s="26" t="s">
        <v>45</v>
      </c>
      <c r="B16" s="27">
        <f>30+F16+G16</f>
        <v>38</v>
      </c>
      <c r="C16" s="23"/>
      <c r="D16" s="23"/>
      <c r="E16" s="23"/>
      <c r="F16" s="36">
        <v>4</v>
      </c>
      <c r="G16" s="36">
        <v>4</v>
      </c>
      <c r="H16" s="23"/>
      <c r="I16" s="23"/>
      <c r="J16" s="23"/>
      <c r="K16" s="23"/>
      <c r="L16" s="23"/>
      <c r="M16" s="23">
        <v>30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4">
        <f t="shared" si="1"/>
        <v>38</v>
      </c>
      <c r="AA16" s="25">
        <f t="shared" si="0"/>
        <v>0</v>
      </c>
      <c r="AB16" s="30" t="str">
        <f>AO13</f>
        <v>BOSTON CELTICS PEARL GREY</v>
      </c>
      <c r="AC16" s="26"/>
      <c r="AD16" s="27"/>
      <c r="AE16" s="23"/>
      <c r="AF16" s="23"/>
      <c r="AG16" s="23"/>
      <c r="AH16" s="23"/>
      <c r="AI16" s="23"/>
      <c r="AJ16" s="23"/>
      <c r="AK16" s="23"/>
      <c r="AL16" s="23"/>
      <c r="AM16" s="24"/>
      <c r="AN16" s="28"/>
      <c r="AO16" s="29" t="s">
        <v>204</v>
      </c>
      <c r="AP16" s="23">
        <f>D14</f>
        <v>0</v>
      </c>
      <c r="AQ16" s="23">
        <f>D15</f>
        <v>0</v>
      </c>
      <c r="AR16" s="23">
        <f>D16</f>
        <v>0</v>
      </c>
      <c r="AS16" s="23">
        <f>D17</f>
        <v>1</v>
      </c>
      <c r="AT16" s="23">
        <f>D18</f>
        <v>1</v>
      </c>
      <c r="AU16" s="23">
        <f>D19</f>
        <v>0</v>
      </c>
      <c r="AV16" s="23">
        <f>D20</f>
        <v>0</v>
      </c>
      <c r="AW16" s="23">
        <f>D21</f>
        <v>0</v>
      </c>
    </row>
    <row r="17" spans="1:50" x14ac:dyDescent="0.25">
      <c r="A17" s="26" t="s">
        <v>46</v>
      </c>
      <c r="B17" s="27">
        <f>58+F17+G17</f>
        <v>76</v>
      </c>
      <c r="C17" s="23">
        <v>1</v>
      </c>
      <c r="D17" s="23">
        <v>1</v>
      </c>
      <c r="E17" s="23"/>
      <c r="F17" s="36">
        <v>11</v>
      </c>
      <c r="G17" s="36">
        <v>7</v>
      </c>
      <c r="H17" s="23"/>
      <c r="I17" s="23"/>
      <c r="J17" s="23"/>
      <c r="K17" s="23"/>
      <c r="L17" s="37">
        <v>1</v>
      </c>
      <c r="M17" s="23">
        <v>55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>
        <f t="shared" si="1"/>
        <v>76</v>
      </c>
      <c r="AA17" s="25">
        <f t="shared" si="0"/>
        <v>0</v>
      </c>
      <c r="AB17" s="30" t="str">
        <f>AO13</f>
        <v>BOSTON CELTICS PEARL GREY</v>
      </c>
      <c r="AC17" s="26"/>
      <c r="AD17" s="27"/>
      <c r="AE17" s="23"/>
      <c r="AF17" s="23"/>
      <c r="AG17" s="23"/>
      <c r="AH17" s="23"/>
      <c r="AI17" s="23"/>
      <c r="AJ17" s="23"/>
      <c r="AK17" s="23"/>
      <c r="AL17" s="23"/>
      <c r="AM17" s="24"/>
      <c r="AN17" s="28"/>
      <c r="AO17" s="29" t="s">
        <v>205</v>
      </c>
      <c r="AP17" s="23">
        <f>E14</f>
        <v>0</v>
      </c>
      <c r="AQ17" s="23">
        <f>E15</f>
        <v>0</v>
      </c>
      <c r="AR17" s="23">
        <f>E16</f>
        <v>0</v>
      </c>
      <c r="AS17" s="23">
        <f>E17</f>
        <v>0</v>
      </c>
      <c r="AT17" s="23">
        <f>E18</f>
        <v>0</v>
      </c>
      <c r="AU17" s="23">
        <f>E19</f>
        <v>0</v>
      </c>
      <c r="AV17" s="23">
        <f>E20</f>
        <v>0</v>
      </c>
      <c r="AW17" s="23">
        <f>E21</f>
        <v>0</v>
      </c>
    </row>
    <row r="18" spans="1:50" x14ac:dyDescent="0.25">
      <c r="A18" s="26" t="s">
        <v>47</v>
      </c>
      <c r="B18" s="27">
        <f>48+F18+G18</f>
        <v>71</v>
      </c>
      <c r="C18" s="23"/>
      <c r="D18" s="23">
        <v>1</v>
      </c>
      <c r="E18" s="23"/>
      <c r="F18" s="36">
        <v>16</v>
      </c>
      <c r="G18" s="36">
        <v>7</v>
      </c>
      <c r="H18" s="23"/>
      <c r="I18" s="23"/>
      <c r="J18" s="23"/>
      <c r="K18" s="23"/>
      <c r="L18" s="37">
        <v>1</v>
      </c>
      <c r="M18" s="23">
        <v>46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>
        <f t="shared" si="1"/>
        <v>71</v>
      </c>
      <c r="AA18" s="25">
        <f t="shared" si="0"/>
        <v>0</v>
      </c>
      <c r="AB18" s="30" t="str">
        <f>AO13</f>
        <v>BOSTON CELTICS PEARL GREY</v>
      </c>
      <c r="AC18" s="26"/>
      <c r="AD18" s="27"/>
      <c r="AE18" s="23"/>
      <c r="AF18" s="23"/>
      <c r="AG18" s="23"/>
      <c r="AH18" s="23"/>
      <c r="AI18" s="23"/>
      <c r="AJ18" s="23"/>
      <c r="AK18" s="23"/>
      <c r="AL18" s="23"/>
      <c r="AM18" s="24"/>
      <c r="AN18" s="28"/>
      <c r="AO18" s="29" t="s">
        <v>206</v>
      </c>
      <c r="AP18" s="23">
        <f>C14</f>
        <v>0</v>
      </c>
      <c r="AQ18" s="23">
        <f>C15</f>
        <v>0</v>
      </c>
      <c r="AR18" s="23">
        <f>C16</f>
        <v>0</v>
      </c>
      <c r="AS18" s="23">
        <f>C17</f>
        <v>1</v>
      </c>
      <c r="AT18" s="23">
        <f>C18</f>
        <v>0</v>
      </c>
      <c r="AU18" s="23">
        <f>C19</f>
        <v>0</v>
      </c>
      <c r="AV18" s="23">
        <f>C20</f>
        <v>0</v>
      </c>
      <c r="AW18" s="23">
        <f>C21</f>
        <v>0</v>
      </c>
    </row>
    <row r="19" spans="1:50" x14ac:dyDescent="0.25">
      <c r="A19" s="26" t="s">
        <v>48</v>
      </c>
      <c r="B19" s="27">
        <f>30+F19+G19</f>
        <v>45</v>
      </c>
      <c r="C19" s="23"/>
      <c r="D19" s="23"/>
      <c r="E19" s="23"/>
      <c r="F19" s="36">
        <v>11</v>
      </c>
      <c r="G19" s="36">
        <v>4</v>
      </c>
      <c r="H19" s="23"/>
      <c r="I19" s="23"/>
      <c r="J19" s="23"/>
      <c r="K19" s="23"/>
      <c r="L19" s="23"/>
      <c r="M19" s="23">
        <v>30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4">
        <f t="shared" si="1"/>
        <v>45</v>
      </c>
      <c r="AA19" s="25">
        <f t="shared" si="0"/>
        <v>0</v>
      </c>
      <c r="AB19" s="29"/>
      <c r="AC19" s="26"/>
      <c r="AD19" s="27"/>
      <c r="AE19" s="23"/>
      <c r="AF19" s="23"/>
      <c r="AG19" s="23"/>
      <c r="AH19" s="23"/>
      <c r="AI19" s="23"/>
      <c r="AJ19" s="23"/>
      <c r="AK19" s="23"/>
      <c r="AL19" s="23"/>
      <c r="AM19" s="24"/>
      <c r="AN19" s="28"/>
      <c r="AO19" s="30"/>
    </row>
    <row r="20" spans="1:50" x14ac:dyDescent="0.25">
      <c r="A20" s="26" t="s">
        <v>49</v>
      </c>
      <c r="B20" s="27">
        <f>16+F20+G20</f>
        <v>25</v>
      </c>
      <c r="C20" s="23"/>
      <c r="D20" s="23"/>
      <c r="E20" s="23"/>
      <c r="F20" s="36">
        <v>6</v>
      </c>
      <c r="G20" s="36">
        <v>3</v>
      </c>
      <c r="H20" s="23"/>
      <c r="I20" s="23"/>
      <c r="J20" s="23"/>
      <c r="K20" s="23"/>
      <c r="L20" s="23"/>
      <c r="M20" s="23">
        <v>16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4">
        <f t="shared" si="1"/>
        <v>25</v>
      </c>
      <c r="AA20" s="25">
        <f t="shared" si="0"/>
        <v>0</v>
      </c>
      <c r="AB20" s="29"/>
      <c r="AC20" s="26"/>
      <c r="AD20" s="27"/>
      <c r="AE20" s="23"/>
      <c r="AF20" s="23"/>
      <c r="AG20" s="23"/>
      <c r="AH20" s="23"/>
      <c r="AI20" s="23"/>
      <c r="AJ20" s="23"/>
      <c r="AK20" s="23"/>
      <c r="AL20" s="23"/>
      <c r="AM20" s="24"/>
      <c r="AN20" s="28"/>
      <c r="AO20" s="30"/>
    </row>
    <row r="21" spans="1:50" x14ac:dyDescent="0.25">
      <c r="A21" s="26" t="s">
        <v>50</v>
      </c>
      <c r="B21" s="27">
        <f>8+F21</f>
        <v>10</v>
      </c>
      <c r="C21" s="23"/>
      <c r="D21" s="23"/>
      <c r="E21" s="23"/>
      <c r="F21" s="36">
        <v>2</v>
      </c>
      <c r="G21" s="23"/>
      <c r="H21" s="23"/>
      <c r="I21" s="23"/>
      <c r="J21" s="23"/>
      <c r="K21" s="23"/>
      <c r="L21" s="23"/>
      <c r="M21" s="23">
        <v>8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>
        <f t="shared" si="1"/>
        <v>10</v>
      </c>
      <c r="AA21" s="25">
        <f t="shared" si="0"/>
        <v>0</v>
      </c>
      <c r="AB21" s="29"/>
      <c r="AC21" s="26"/>
      <c r="AD21" s="27"/>
      <c r="AE21" s="23"/>
      <c r="AF21" s="23"/>
      <c r="AG21" s="23"/>
      <c r="AH21" s="23"/>
      <c r="AI21" s="23"/>
      <c r="AJ21" s="23"/>
      <c r="AK21" s="23"/>
      <c r="AL21" s="23"/>
      <c r="AM21" s="24"/>
      <c r="AN21" s="28"/>
      <c r="AO21" s="30"/>
    </row>
    <row r="22" spans="1:50" x14ac:dyDescent="0.25">
      <c r="A22" s="26" t="s">
        <v>51</v>
      </c>
      <c r="B22" s="31">
        <f>SUM(B12:B21)</f>
        <v>275</v>
      </c>
      <c r="C22" s="31">
        <f t="shared" ref="C22:Y22" si="2">SUM(C12:C21)</f>
        <v>1</v>
      </c>
      <c r="D22" s="31">
        <f t="shared" si="2"/>
        <v>2</v>
      </c>
      <c r="E22" s="31">
        <f t="shared" si="2"/>
        <v>0</v>
      </c>
      <c r="F22" s="31">
        <f t="shared" si="2"/>
        <v>50</v>
      </c>
      <c r="G22" s="31">
        <f t="shared" si="2"/>
        <v>25</v>
      </c>
      <c r="H22" s="31">
        <f t="shared" si="2"/>
        <v>0</v>
      </c>
      <c r="I22" s="31">
        <f t="shared" si="2"/>
        <v>0</v>
      </c>
      <c r="J22" s="31">
        <f t="shared" si="2"/>
        <v>0</v>
      </c>
      <c r="K22" s="31">
        <f t="shared" si="2"/>
        <v>0</v>
      </c>
      <c r="L22" s="31">
        <f t="shared" si="2"/>
        <v>2</v>
      </c>
      <c r="M22" s="31">
        <f t="shared" si="2"/>
        <v>195</v>
      </c>
      <c r="N22" s="31">
        <f t="shared" si="2"/>
        <v>0</v>
      </c>
      <c r="O22" s="31">
        <f t="shared" si="2"/>
        <v>0</v>
      </c>
      <c r="P22" s="31">
        <f t="shared" si="2"/>
        <v>0</v>
      </c>
      <c r="Q22" s="31">
        <f t="shared" si="2"/>
        <v>0</v>
      </c>
      <c r="R22" s="31">
        <f t="shared" si="2"/>
        <v>0</v>
      </c>
      <c r="S22" s="31">
        <f t="shared" si="2"/>
        <v>0</v>
      </c>
      <c r="T22" s="31">
        <f t="shared" si="2"/>
        <v>0</v>
      </c>
      <c r="U22" s="31">
        <f t="shared" si="2"/>
        <v>0</v>
      </c>
      <c r="V22" s="31">
        <f t="shared" si="2"/>
        <v>0</v>
      </c>
      <c r="W22" s="31">
        <f t="shared" si="2"/>
        <v>0</v>
      </c>
      <c r="X22" s="31">
        <f t="shared" si="2"/>
        <v>0</v>
      </c>
      <c r="Y22" s="31">
        <f t="shared" si="2"/>
        <v>0</v>
      </c>
      <c r="Z22" s="31">
        <f>SUM(Z12:Z21)</f>
        <v>275</v>
      </c>
      <c r="AA22" s="27">
        <f>SUM(AA12:AA21)</f>
        <v>0</v>
      </c>
      <c r="AB22" s="30"/>
      <c r="AC22" s="26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27"/>
    </row>
    <row r="24" spans="1:50" x14ac:dyDescent="0.25">
      <c r="B24" s="33">
        <v>200</v>
      </c>
    </row>
    <row r="25" spans="1:50" s="3" customFormat="1" ht="56.25" x14ac:dyDescent="0.25">
      <c r="A25" s="8" t="str">
        <f>$B$4</f>
        <v>NBA CREWNECK</v>
      </c>
      <c r="B25" s="9" t="s">
        <v>75</v>
      </c>
      <c r="C25" s="10" t="s">
        <v>20</v>
      </c>
      <c r="D25" s="10" t="s">
        <v>21</v>
      </c>
      <c r="E25" s="10" t="s">
        <v>22</v>
      </c>
      <c r="F25" s="10" t="s">
        <v>141</v>
      </c>
      <c r="G25" s="10" t="s">
        <v>142</v>
      </c>
      <c r="H25" s="10" t="s">
        <v>143</v>
      </c>
      <c r="I25" s="10" t="s">
        <v>23</v>
      </c>
      <c r="J25" s="10" t="s">
        <v>24</v>
      </c>
      <c r="K25" s="10" t="s">
        <v>25</v>
      </c>
      <c r="L25" s="10" t="s">
        <v>26</v>
      </c>
      <c r="M25" s="11" t="s">
        <v>27</v>
      </c>
      <c r="N25" s="11" t="s">
        <v>28</v>
      </c>
      <c r="O25" s="11" t="s">
        <v>29</v>
      </c>
      <c r="P25" s="11" t="s">
        <v>30</v>
      </c>
      <c r="Q25" s="11" t="s">
        <v>31</v>
      </c>
      <c r="R25" s="11" t="s">
        <v>32</v>
      </c>
      <c r="S25" s="11" t="s">
        <v>33</v>
      </c>
      <c r="T25" s="11" t="s">
        <v>34</v>
      </c>
      <c r="U25" s="12" t="s">
        <v>35</v>
      </c>
      <c r="V25" s="12" t="s">
        <v>36</v>
      </c>
      <c r="W25" s="12" t="s">
        <v>37</v>
      </c>
      <c r="X25" s="12" t="s">
        <v>38</v>
      </c>
      <c r="Y25" s="13" t="s">
        <v>39</v>
      </c>
      <c r="Z25" s="14" t="s">
        <v>40</v>
      </c>
      <c r="AA25" s="15" t="s">
        <v>41</v>
      </c>
      <c r="AC25" s="16" t="str">
        <f>A25</f>
        <v>NBA CREWNECK</v>
      </c>
      <c r="AD25" s="9" t="str">
        <f>B25</f>
        <v>LA LAKERS PEARL GREY</v>
      </c>
      <c r="AE25" s="17" t="s">
        <v>20</v>
      </c>
      <c r="AF25" s="17" t="s">
        <v>21</v>
      </c>
      <c r="AG25" s="17" t="s">
        <v>22</v>
      </c>
      <c r="AH25" s="17" t="s">
        <v>53</v>
      </c>
      <c r="AI25" s="10" t="s">
        <v>26</v>
      </c>
      <c r="AJ25" s="18" t="s">
        <v>54</v>
      </c>
      <c r="AK25" s="19" t="s">
        <v>55</v>
      </c>
      <c r="AL25" s="20" t="s">
        <v>56</v>
      </c>
      <c r="AM25" s="14" t="s">
        <v>40</v>
      </c>
      <c r="AN25" s="15" t="s">
        <v>41</v>
      </c>
    </row>
    <row r="26" spans="1:50" x14ac:dyDescent="0.25">
      <c r="A26" s="21" t="s">
        <v>76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>
        <f>SUM(C26:Y26)</f>
        <v>0</v>
      </c>
      <c r="AA26" s="25">
        <f t="shared" ref="AA26:AA35" si="3">B26-Z26</f>
        <v>0</v>
      </c>
      <c r="AC26" s="26" t="str">
        <f>A26</f>
        <v>C-0425-KT-6293-LLG</v>
      </c>
      <c r="AD26" s="27">
        <f>B26</f>
        <v>0</v>
      </c>
      <c r="AE26" s="23">
        <f t="shared" ref="AE26:AE35" si="4">C26</f>
        <v>0</v>
      </c>
      <c r="AF26" s="23">
        <f t="shared" ref="AF26:AF35" si="5">D26</f>
        <v>0</v>
      </c>
      <c r="AG26" s="23">
        <f t="shared" ref="AG26:AG35" si="6">E26</f>
        <v>0</v>
      </c>
      <c r="AH26" s="23">
        <f>SUM(F26:K26)</f>
        <v>0</v>
      </c>
      <c r="AI26" s="23">
        <f>L26</f>
        <v>0</v>
      </c>
      <c r="AJ26" s="23">
        <f t="shared" ref="AJ26:AJ35" si="7">SUM(M26:T26)</f>
        <v>0</v>
      </c>
      <c r="AK26" s="23">
        <f t="shared" ref="AK26:AK35" si="8">SUM(U26:X26)</f>
        <v>0</v>
      </c>
      <c r="AL26" s="23">
        <f>Y26</f>
        <v>0</v>
      </c>
      <c r="AM26" s="24">
        <f>SUM(AE26:AL26)</f>
        <v>0</v>
      </c>
      <c r="AN26" s="28">
        <f t="shared" ref="AN26:AN35" si="9">AD26-AM26</f>
        <v>0</v>
      </c>
    </row>
    <row r="27" spans="1:50" x14ac:dyDescent="0.25">
      <c r="A27" s="26" t="s">
        <v>42</v>
      </c>
      <c r="B27" s="2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>
        <f t="shared" ref="Z27:Z35" si="10">SUM(C27:Y27)</f>
        <v>0</v>
      </c>
      <c r="AA27" s="25">
        <f t="shared" si="3"/>
        <v>0</v>
      </c>
      <c r="AC27" s="26"/>
      <c r="AD27" s="27"/>
      <c r="AE27" s="23"/>
      <c r="AF27" s="23"/>
      <c r="AG27" s="23"/>
      <c r="AH27" s="23"/>
      <c r="AI27" s="23"/>
      <c r="AJ27" s="23"/>
      <c r="AK27" s="23"/>
      <c r="AL27" s="23"/>
      <c r="AM27" s="24"/>
      <c r="AN27" s="28"/>
      <c r="AO27" s="2" t="str">
        <f>B25</f>
        <v>LA LAKERS PEARL GREY</v>
      </c>
      <c r="AP27" s="26" t="s">
        <v>43</v>
      </c>
      <c r="AQ27" s="26" t="s">
        <v>44</v>
      </c>
      <c r="AR27" s="26" t="s">
        <v>45</v>
      </c>
      <c r="AS27" s="26" t="s">
        <v>46</v>
      </c>
      <c r="AT27" s="26" t="s">
        <v>47</v>
      </c>
      <c r="AU27" s="26" t="s">
        <v>48</v>
      </c>
      <c r="AV27" s="26" t="s">
        <v>49</v>
      </c>
      <c r="AW27" s="26" t="s">
        <v>50</v>
      </c>
    </row>
    <row r="28" spans="1:50" x14ac:dyDescent="0.25">
      <c r="A28" s="26" t="s">
        <v>43</v>
      </c>
      <c r="B28" s="27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4">
        <f t="shared" si="10"/>
        <v>0</v>
      </c>
      <c r="AA28" s="25">
        <f t="shared" si="3"/>
        <v>0</v>
      </c>
      <c r="AB28" s="30" t="str">
        <f>AO27</f>
        <v>LA LAKERS PEARL GREY</v>
      </c>
      <c r="AC28" s="26"/>
      <c r="AD28" s="27"/>
      <c r="AE28" s="23"/>
      <c r="AF28" s="23"/>
      <c r="AG28" s="23"/>
      <c r="AH28" s="23"/>
      <c r="AI28" s="23"/>
      <c r="AJ28" s="23"/>
      <c r="AK28" s="23"/>
      <c r="AL28" s="23"/>
      <c r="AM28" s="24"/>
      <c r="AN28" s="28"/>
      <c r="AO28" s="30" t="s">
        <v>51</v>
      </c>
      <c r="AP28" s="24">
        <f>Z28</f>
        <v>0</v>
      </c>
      <c r="AQ28" s="24">
        <f>Z29</f>
        <v>10</v>
      </c>
      <c r="AR28" s="24">
        <f>Z30</f>
        <v>40</v>
      </c>
      <c r="AS28" s="24">
        <f>Z31</f>
        <v>81</v>
      </c>
      <c r="AT28" s="24">
        <f>Z32</f>
        <v>79</v>
      </c>
      <c r="AU28" s="24">
        <f>Z33</f>
        <v>50</v>
      </c>
      <c r="AV28" s="24">
        <f>Z34</f>
        <v>28</v>
      </c>
      <c r="AW28" s="24">
        <f>Z35</f>
        <v>12</v>
      </c>
      <c r="AX28" s="31">
        <f>Z36</f>
        <v>300</v>
      </c>
    </row>
    <row r="29" spans="1:50" x14ac:dyDescent="0.25">
      <c r="A29" s="26" t="s">
        <v>44</v>
      </c>
      <c r="B29" s="27">
        <v>10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>
        <v>10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4">
        <f t="shared" si="10"/>
        <v>10</v>
      </c>
      <c r="AA29" s="25">
        <f t="shared" si="3"/>
        <v>0</v>
      </c>
      <c r="AB29" s="30" t="str">
        <f>AO27</f>
        <v>LA LAKERS PEARL GREY</v>
      </c>
      <c r="AC29" s="26"/>
      <c r="AD29" s="27"/>
      <c r="AE29" s="23"/>
      <c r="AF29" s="23"/>
      <c r="AG29" s="23"/>
      <c r="AH29" s="23"/>
      <c r="AI29" s="23"/>
      <c r="AJ29" s="23"/>
      <c r="AK29" s="23"/>
      <c r="AL29" s="23"/>
      <c r="AM29" s="24"/>
      <c r="AN29" s="28"/>
      <c r="AO29" s="29" t="s">
        <v>27</v>
      </c>
      <c r="AP29" s="23">
        <f>M28</f>
        <v>0</v>
      </c>
      <c r="AQ29" s="23">
        <f>M29</f>
        <v>10</v>
      </c>
      <c r="AR29" s="23">
        <f>M30</f>
        <v>30</v>
      </c>
      <c r="AS29" s="23">
        <f>M31</f>
        <v>55</v>
      </c>
      <c r="AT29" s="23">
        <f>M32</f>
        <v>46</v>
      </c>
      <c r="AU29" s="23">
        <f>M33</f>
        <v>30</v>
      </c>
      <c r="AV29" s="23">
        <f>M34</f>
        <v>16</v>
      </c>
      <c r="AW29" s="23">
        <f>M35</f>
        <v>8</v>
      </c>
      <c r="AX29" s="31">
        <f>M36</f>
        <v>195</v>
      </c>
    </row>
    <row r="30" spans="1:50" x14ac:dyDescent="0.25">
      <c r="A30" s="26" t="s">
        <v>45</v>
      </c>
      <c r="B30" s="27">
        <f>30+F30+G30</f>
        <v>40</v>
      </c>
      <c r="C30" s="23"/>
      <c r="D30" s="23"/>
      <c r="E30" s="23"/>
      <c r="F30" s="36">
        <v>6</v>
      </c>
      <c r="G30" s="36">
        <v>4</v>
      </c>
      <c r="H30" s="23"/>
      <c r="I30" s="23"/>
      <c r="J30" s="23"/>
      <c r="K30" s="23"/>
      <c r="L30" s="23"/>
      <c r="M30" s="23">
        <v>30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4">
        <f t="shared" si="10"/>
        <v>40</v>
      </c>
      <c r="AA30" s="25">
        <f t="shared" si="3"/>
        <v>0</v>
      </c>
      <c r="AB30" s="30" t="str">
        <f>AO27</f>
        <v>LA LAKERS PEARL GREY</v>
      </c>
      <c r="AC30" s="26"/>
      <c r="AD30" s="27"/>
      <c r="AE30" s="23"/>
      <c r="AF30" s="23"/>
      <c r="AG30" s="23"/>
      <c r="AH30" s="23"/>
      <c r="AI30" s="23"/>
      <c r="AJ30" s="23"/>
      <c r="AK30" s="23"/>
      <c r="AL30" s="23"/>
      <c r="AM30" s="24"/>
      <c r="AN30" s="28"/>
      <c r="AO30" s="29" t="s">
        <v>204</v>
      </c>
      <c r="AP30" s="23">
        <f>D28</f>
        <v>0</v>
      </c>
      <c r="AQ30" s="23">
        <f>D29</f>
        <v>0</v>
      </c>
      <c r="AR30" s="23">
        <f>D30</f>
        <v>0</v>
      </c>
      <c r="AS30" s="23">
        <f>D31</f>
        <v>1</v>
      </c>
      <c r="AT30" s="23">
        <f>D32</f>
        <v>1</v>
      </c>
      <c r="AU30" s="23">
        <f>D33</f>
        <v>0</v>
      </c>
      <c r="AV30" s="23">
        <f>D34</f>
        <v>0</v>
      </c>
      <c r="AW30" s="23">
        <f>D35</f>
        <v>0</v>
      </c>
    </row>
    <row r="31" spans="1:50" x14ac:dyDescent="0.25">
      <c r="A31" s="26" t="s">
        <v>46</v>
      </c>
      <c r="B31" s="27">
        <f>58+F31+G31</f>
        <v>81</v>
      </c>
      <c r="C31" s="23">
        <v>1</v>
      </c>
      <c r="D31" s="23">
        <v>1</v>
      </c>
      <c r="E31" s="23"/>
      <c r="F31" s="36">
        <v>16</v>
      </c>
      <c r="G31" s="36">
        <v>7</v>
      </c>
      <c r="H31" s="23"/>
      <c r="I31" s="23"/>
      <c r="J31" s="23"/>
      <c r="K31" s="23"/>
      <c r="L31" s="37">
        <v>1</v>
      </c>
      <c r="M31" s="23">
        <v>55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4">
        <f t="shared" si="10"/>
        <v>81</v>
      </c>
      <c r="AA31" s="25">
        <f t="shared" si="3"/>
        <v>0</v>
      </c>
      <c r="AB31" s="30" t="str">
        <f>AO27</f>
        <v>LA LAKERS PEARL GREY</v>
      </c>
      <c r="AC31" s="26"/>
      <c r="AD31" s="27"/>
      <c r="AE31" s="23"/>
      <c r="AF31" s="23"/>
      <c r="AG31" s="23"/>
      <c r="AH31" s="23"/>
      <c r="AI31" s="23"/>
      <c r="AJ31" s="23"/>
      <c r="AK31" s="23"/>
      <c r="AL31" s="23"/>
      <c r="AM31" s="24"/>
      <c r="AN31" s="28"/>
      <c r="AO31" s="29" t="s">
        <v>205</v>
      </c>
      <c r="AP31" s="23">
        <f>E28</f>
        <v>0</v>
      </c>
      <c r="AQ31" s="23">
        <f>E29</f>
        <v>0</v>
      </c>
      <c r="AR31" s="23">
        <f>E30</f>
        <v>0</v>
      </c>
      <c r="AS31" s="23">
        <f>E31</f>
        <v>0</v>
      </c>
      <c r="AT31" s="23">
        <f>E32</f>
        <v>0</v>
      </c>
      <c r="AU31" s="23">
        <f>E33</f>
        <v>0</v>
      </c>
      <c r="AV31" s="23">
        <f>E34</f>
        <v>0</v>
      </c>
      <c r="AW31" s="23">
        <f>E35</f>
        <v>0</v>
      </c>
    </row>
    <row r="32" spans="1:50" x14ac:dyDescent="0.25">
      <c r="A32" s="26" t="s">
        <v>47</v>
      </c>
      <c r="B32" s="27">
        <f>48+F32+G32</f>
        <v>79</v>
      </c>
      <c r="C32" s="23"/>
      <c r="D32" s="23">
        <v>1</v>
      </c>
      <c r="E32" s="23"/>
      <c r="F32" s="36">
        <v>24</v>
      </c>
      <c r="G32" s="36">
        <v>7</v>
      </c>
      <c r="H32" s="23"/>
      <c r="I32" s="23"/>
      <c r="J32" s="23"/>
      <c r="K32" s="23"/>
      <c r="L32" s="37">
        <v>1</v>
      </c>
      <c r="M32" s="23">
        <v>46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>
        <f t="shared" si="10"/>
        <v>79</v>
      </c>
      <c r="AA32" s="25">
        <f t="shared" si="3"/>
        <v>0</v>
      </c>
      <c r="AB32" s="30" t="str">
        <f>AO27</f>
        <v>LA LAKERS PEARL GREY</v>
      </c>
      <c r="AC32" s="26"/>
      <c r="AD32" s="27"/>
      <c r="AE32" s="23"/>
      <c r="AF32" s="23"/>
      <c r="AG32" s="23"/>
      <c r="AH32" s="23"/>
      <c r="AI32" s="23"/>
      <c r="AJ32" s="23"/>
      <c r="AK32" s="23"/>
      <c r="AL32" s="23"/>
      <c r="AM32" s="24"/>
      <c r="AN32" s="28"/>
      <c r="AO32" s="29" t="s">
        <v>206</v>
      </c>
      <c r="AP32" s="23">
        <f>C28</f>
        <v>0</v>
      </c>
      <c r="AQ32" s="23">
        <f>C29</f>
        <v>0</v>
      </c>
      <c r="AR32" s="23">
        <f>C30</f>
        <v>0</v>
      </c>
      <c r="AS32" s="23">
        <f>C31</f>
        <v>1</v>
      </c>
      <c r="AT32" s="23">
        <f>C32</f>
        <v>0</v>
      </c>
      <c r="AU32" s="23">
        <f>C33</f>
        <v>0</v>
      </c>
      <c r="AV32" s="23">
        <f>C34</f>
        <v>0</v>
      </c>
      <c r="AW32" s="23">
        <f>C35</f>
        <v>0</v>
      </c>
    </row>
    <row r="33" spans="1:50" x14ac:dyDescent="0.25">
      <c r="A33" s="26" t="s">
        <v>48</v>
      </c>
      <c r="B33" s="27">
        <f>30+F33+G33</f>
        <v>50</v>
      </c>
      <c r="C33" s="23"/>
      <c r="D33" s="23"/>
      <c r="E33" s="23"/>
      <c r="F33" s="36">
        <v>16</v>
      </c>
      <c r="G33" s="36">
        <v>4</v>
      </c>
      <c r="H33" s="23"/>
      <c r="I33" s="23"/>
      <c r="J33" s="23"/>
      <c r="K33" s="23"/>
      <c r="L33" s="23"/>
      <c r="M33" s="23">
        <v>30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>
        <f t="shared" si="10"/>
        <v>50</v>
      </c>
      <c r="AA33" s="25">
        <f t="shared" si="3"/>
        <v>0</v>
      </c>
      <c r="AC33" s="26" t="s">
        <v>63</v>
      </c>
      <c r="AD33" s="27">
        <f t="shared" ref="AD27:AD35" si="11">B33</f>
        <v>50</v>
      </c>
      <c r="AE33" s="23">
        <f t="shared" si="4"/>
        <v>0</v>
      </c>
      <c r="AF33" s="23">
        <f t="shared" si="5"/>
        <v>0</v>
      </c>
      <c r="AG33" s="23">
        <f t="shared" si="6"/>
        <v>0</v>
      </c>
      <c r="AH33" s="23">
        <f t="shared" ref="AH31:AH35" si="12">SUM(F33:K33)</f>
        <v>20</v>
      </c>
      <c r="AI33" s="23">
        <f t="shared" ref="AI30:AI35" si="13">L33</f>
        <v>0</v>
      </c>
      <c r="AJ33" s="23">
        <f t="shared" si="7"/>
        <v>30</v>
      </c>
      <c r="AK33" s="23">
        <f t="shared" si="8"/>
        <v>0</v>
      </c>
      <c r="AL33" s="23">
        <f t="shared" ref="AL27:AL35" si="14">Y33</f>
        <v>0</v>
      </c>
      <c r="AM33" s="24">
        <f t="shared" ref="AM27:AM35" si="15">SUM(AE33:AL33)</f>
        <v>50</v>
      </c>
      <c r="AN33" s="28">
        <f t="shared" si="9"/>
        <v>0</v>
      </c>
    </row>
    <row r="34" spans="1:50" x14ac:dyDescent="0.25">
      <c r="A34" s="26" t="s">
        <v>49</v>
      </c>
      <c r="B34" s="27">
        <f>16+F34+G34</f>
        <v>28</v>
      </c>
      <c r="C34" s="23"/>
      <c r="D34" s="23"/>
      <c r="E34" s="23"/>
      <c r="F34" s="36">
        <v>9</v>
      </c>
      <c r="G34" s="36">
        <v>3</v>
      </c>
      <c r="H34" s="23"/>
      <c r="I34" s="23"/>
      <c r="J34" s="23"/>
      <c r="K34" s="23"/>
      <c r="L34" s="23"/>
      <c r="M34" s="23">
        <v>16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4">
        <f t="shared" si="10"/>
        <v>28</v>
      </c>
      <c r="AA34" s="25">
        <f t="shared" si="3"/>
        <v>0</v>
      </c>
      <c r="AC34" s="26" t="s">
        <v>64</v>
      </c>
      <c r="AD34" s="27">
        <f t="shared" si="11"/>
        <v>28</v>
      </c>
      <c r="AE34" s="23">
        <f t="shared" si="4"/>
        <v>0</v>
      </c>
      <c r="AF34" s="23">
        <f t="shared" si="5"/>
        <v>0</v>
      </c>
      <c r="AG34" s="23">
        <f t="shared" si="6"/>
        <v>0</v>
      </c>
      <c r="AH34" s="23">
        <f t="shared" si="12"/>
        <v>12</v>
      </c>
      <c r="AI34" s="23">
        <f t="shared" si="13"/>
        <v>0</v>
      </c>
      <c r="AJ34" s="23">
        <f t="shared" si="7"/>
        <v>16</v>
      </c>
      <c r="AK34" s="23">
        <f t="shared" si="8"/>
        <v>0</v>
      </c>
      <c r="AL34" s="23">
        <f t="shared" si="14"/>
        <v>0</v>
      </c>
      <c r="AM34" s="24">
        <f t="shared" si="15"/>
        <v>28</v>
      </c>
      <c r="AN34" s="28">
        <f t="shared" si="9"/>
        <v>0</v>
      </c>
    </row>
    <row r="35" spans="1:50" x14ac:dyDescent="0.25">
      <c r="A35" s="26" t="s">
        <v>50</v>
      </c>
      <c r="B35" s="27">
        <f>8+F35</f>
        <v>12</v>
      </c>
      <c r="C35" s="23"/>
      <c r="D35" s="23"/>
      <c r="E35" s="23"/>
      <c r="F35" s="36">
        <v>4</v>
      </c>
      <c r="G35" s="23"/>
      <c r="H35" s="23"/>
      <c r="I35" s="23"/>
      <c r="J35" s="23"/>
      <c r="K35" s="23"/>
      <c r="L35" s="23"/>
      <c r="M35" s="23">
        <v>8</v>
      </c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4">
        <f t="shared" si="10"/>
        <v>12</v>
      </c>
      <c r="AA35" s="25">
        <f t="shared" si="3"/>
        <v>0</v>
      </c>
      <c r="AC35" s="26" t="s">
        <v>52</v>
      </c>
      <c r="AD35" s="27">
        <f t="shared" si="11"/>
        <v>12</v>
      </c>
      <c r="AE35" s="23">
        <f t="shared" si="4"/>
        <v>0</v>
      </c>
      <c r="AF35" s="23">
        <f t="shared" si="5"/>
        <v>0</v>
      </c>
      <c r="AG35" s="23">
        <f t="shared" si="6"/>
        <v>0</v>
      </c>
      <c r="AH35" s="23">
        <f t="shared" si="12"/>
        <v>4</v>
      </c>
      <c r="AI35" s="23">
        <f t="shared" si="13"/>
        <v>0</v>
      </c>
      <c r="AJ35" s="23">
        <f t="shared" si="7"/>
        <v>8</v>
      </c>
      <c r="AK35" s="23">
        <f t="shared" si="8"/>
        <v>0</v>
      </c>
      <c r="AL35" s="23">
        <f t="shared" si="14"/>
        <v>0</v>
      </c>
      <c r="AM35" s="24">
        <f t="shared" si="15"/>
        <v>12</v>
      </c>
      <c r="AN35" s="28">
        <f t="shared" si="9"/>
        <v>0</v>
      </c>
    </row>
    <row r="36" spans="1:50" x14ac:dyDescent="0.25">
      <c r="A36" s="26" t="s">
        <v>51</v>
      </c>
      <c r="B36" s="31">
        <f>SUM(B26:B35)</f>
        <v>300</v>
      </c>
      <c r="C36" s="31">
        <f t="shared" ref="C36:Z36" si="16">SUM(C26:C35)</f>
        <v>1</v>
      </c>
      <c r="D36" s="31">
        <f t="shared" si="16"/>
        <v>2</v>
      </c>
      <c r="E36" s="31">
        <f t="shared" si="16"/>
        <v>0</v>
      </c>
      <c r="F36" s="31">
        <f t="shared" si="16"/>
        <v>75</v>
      </c>
      <c r="G36" s="31">
        <f t="shared" si="16"/>
        <v>25</v>
      </c>
      <c r="H36" s="31">
        <f t="shared" si="16"/>
        <v>0</v>
      </c>
      <c r="I36" s="31">
        <f t="shared" si="16"/>
        <v>0</v>
      </c>
      <c r="J36" s="31">
        <f t="shared" si="16"/>
        <v>0</v>
      </c>
      <c r="K36" s="31">
        <f t="shared" si="16"/>
        <v>0</v>
      </c>
      <c r="L36" s="31">
        <f t="shared" si="16"/>
        <v>2</v>
      </c>
      <c r="M36" s="31">
        <f t="shared" si="16"/>
        <v>195</v>
      </c>
      <c r="N36" s="31">
        <f t="shared" si="16"/>
        <v>0</v>
      </c>
      <c r="O36" s="31">
        <f t="shared" si="16"/>
        <v>0</v>
      </c>
      <c r="P36" s="31">
        <f t="shared" si="16"/>
        <v>0</v>
      </c>
      <c r="Q36" s="31">
        <f t="shared" si="16"/>
        <v>0</v>
      </c>
      <c r="R36" s="31">
        <f t="shared" si="16"/>
        <v>0</v>
      </c>
      <c r="S36" s="31">
        <f t="shared" si="16"/>
        <v>0</v>
      </c>
      <c r="T36" s="31">
        <f t="shared" si="16"/>
        <v>0</v>
      </c>
      <c r="U36" s="31">
        <f t="shared" si="16"/>
        <v>0</v>
      </c>
      <c r="V36" s="31">
        <f t="shared" si="16"/>
        <v>0</v>
      </c>
      <c r="W36" s="31">
        <f t="shared" si="16"/>
        <v>0</v>
      </c>
      <c r="X36" s="31">
        <f t="shared" si="16"/>
        <v>0</v>
      </c>
      <c r="Y36" s="31">
        <f t="shared" si="16"/>
        <v>0</v>
      </c>
      <c r="Z36" s="31">
        <f t="shared" si="16"/>
        <v>300</v>
      </c>
      <c r="AA36" s="27">
        <f>SUM(AA26:AA35)</f>
        <v>0</v>
      </c>
      <c r="AC36" s="26" t="s">
        <v>51</v>
      </c>
      <c r="AD36" s="31">
        <f>SUM(AD26:AD35)</f>
        <v>90</v>
      </c>
      <c r="AE36" s="31">
        <f t="shared" ref="AE36:AM36" si="17">SUM(AE26:AE35)</f>
        <v>0</v>
      </c>
      <c r="AF36" s="31">
        <f t="shared" si="17"/>
        <v>0</v>
      </c>
      <c r="AG36" s="31">
        <f t="shared" si="17"/>
        <v>0</v>
      </c>
      <c r="AH36" s="31">
        <f t="shared" si="17"/>
        <v>36</v>
      </c>
      <c r="AI36" s="31">
        <f t="shared" si="17"/>
        <v>0</v>
      </c>
      <c r="AJ36" s="31">
        <f t="shared" si="17"/>
        <v>54</v>
      </c>
      <c r="AK36" s="31">
        <f t="shared" si="17"/>
        <v>0</v>
      </c>
      <c r="AL36" s="31">
        <f t="shared" si="17"/>
        <v>0</v>
      </c>
      <c r="AM36" s="31">
        <f t="shared" si="17"/>
        <v>90</v>
      </c>
      <c r="AN36" s="27">
        <f>SUM(AN26:AN35)</f>
        <v>0</v>
      </c>
    </row>
    <row r="38" spans="1:50" x14ac:dyDescent="0.25">
      <c r="A38" s="3"/>
      <c r="B38" s="33">
        <v>39</v>
      </c>
    </row>
    <row r="39" spans="1:50" s="3" customFormat="1" ht="56.25" x14ac:dyDescent="0.25">
      <c r="A39" s="8" t="str">
        <f>$B$4</f>
        <v>NBA CREWNECK</v>
      </c>
      <c r="B39" s="34" t="s">
        <v>77</v>
      </c>
      <c r="C39" s="10" t="s">
        <v>20</v>
      </c>
      <c r="D39" s="10" t="s">
        <v>21</v>
      </c>
      <c r="E39" s="10" t="s">
        <v>22</v>
      </c>
      <c r="F39" s="10" t="s">
        <v>141</v>
      </c>
      <c r="G39" s="10" t="s">
        <v>142</v>
      </c>
      <c r="H39" s="10" t="s">
        <v>143</v>
      </c>
      <c r="I39" s="10" t="s">
        <v>23</v>
      </c>
      <c r="J39" s="10" t="s">
        <v>24</v>
      </c>
      <c r="K39" s="10" t="s">
        <v>25</v>
      </c>
      <c r="L39" s="10" t="s">
        <v>26</v>
      </c>
      <c r="M39" s="11" t="s">
        <v>27</v>
      </c>
      <c r="N39" s="11" t="s">
        <v>28</v>
      </c>
      <c r="O39" s="11" t="s">
        <v>29</v>
      </c>
      <c r="P39" s="11" t="s">
        <v>30</v>
      </c>
      <c r="Q39" s="11" t="s">
        <v>31</v>
      </c>
      <c r="R39" s="11" t="s">
        <v>32</v>
      </c>
      <c r="S39" s="11" t="s">
        <v>33</v>
      </c>
      <c r="T39" s="11" t="s">
        <v>34</v>
      </c>
      <c r="U39" s="12" t="s">
        <v>35</v>
      </c>
      <c r="V39" s="12" t="s">
        <v>36</v>
      </c>
      <c r="W39" s="12" t="s">
        <v>37</v>
      </c>
      <c r="X39" s="12" t="s">
        <v>38</v>
      </c>
      <c r="Y39" s="13" t="s">
        <v>39</v>
      </c>
      <c r="Z39" s="14" t="s">
        <v>40</v>
      </c>
      <c r="AA39" s="15" t="s">
        <v>41</v>
      </c>
      <c r="AC39" s="16" t="str">
        <f>A39</f>
        <v>NBA CREWNECK</v>
      </c>
      <c r="AD39" s="9" t="str">
        <f>B39</f>
        <v>NY KNICKS PEARL GREY</v>
      </c>
      <c r="AE39" s="17" t="s">
        <v>20</v>
      </c>
      <c r="AF39" s="17" t="s">
        <v>21</v>
      </c>
      <c r="AG39" s="17" t="s">
        <v>22</v>
      </c>
      <c r="AH39" s="17" t="s">
        <v>53</v>
      </c>
      <c r="AI39" s="10" t="s">
        <v>26</v>
      </c>
      <c r="AJ39" s="18" t="s">
        <v>54</v>
      </c>
      <c r="AK39" s="19" t="s">
        <v>55</v>
      </c>
      <c r="AL39" s="20" t="s">
        <v>56</v>
      </c>
      <c r="AM39" s="14" t="s">
        <v>40</v>
      </c>
      <c r="AN39" s="15" t="s">
        <v>41</v>
      </c>
    </row>
    <row r="40" spans="1:50" x14ac:dyDescent="0.25">
      <c r="A40" s="21" t="s">
        <v>78</v>
      </c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4">
        <f>SUM(C40:Y40)</f>
        <v>0</v>
      </c>
      <c r="AA40" s="25">
        <f t="shared" ref="AA40:AA49" si="18">B40-Z40</f>
        <v>0</v>
      </c>
      <c r="AC40" s="26" t="str">
        <f>A40</f>
        <v>C-0425-KT-6293-NKG</v>
      </c>
      <c r="AD40" s="27">
        <f>B40</f>
        <v>0</v>
      </c>
      <c r="AE40" s="23">
        <f t="shared" ref="AE40:AG49" si="19">C40</f>
        <v>0</v>
      </c>
      <c r="AF40" s="23">
        <f t="shared" si="19"/>
        <v>0</v>
      </c>
      <c r="AG40" s="23">
        <f t="shared" si="19"/>
        <v>0</v>
      </c>
      <c r="AH40" s="23">
        <f>SUM(F40:K40)</f>
        <v>0</v>
      </c>
      <c r="AI40" s="23">
        <f>L40</f>
        <v>0</v>
      </c>
      <c r="AJ40" s="23">
        <f t="shared" ref="AJ40:AJ49" si="20">SUM(M40:T40)</f>
        <v>0</v>
      </c>
      <c r="AK40" s="23">
        <f t="shared" ref="AK40:AK49" si="21">SUM(U40:X40)</f>
        <v>0</v>
      </c>
      <c r="AL40" s="23">
        <f>Y40</f>
        <v>0</v>
      </c>
      <c r="AM40" s="24">
        <f>SUM(AE40:AL40)</f>
        <v>0</v>
      </c>
      <c r="AN40" s="28">
        <f t="shared" ref="AN40:AN49" si="22">AD40-AM40</f>
        <v>0</v>
      </c>
    </row>
    <row r="41" spans="1:50" x14ac:dyDescent="0.25">
      <c r="A41" s="26" t="s">
        <v>42</v>
      </c>
      <c r="B41" s="27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>
        <f t="shared" ref="Z41:Z49" si="23">SUM(C41:Y41)</f>
        <v>0</v>
      </c>
      <c r="AA41" s="25">
        <f t="shared" si="18"/>
        <v>0</v>
      </c>
      <c r="AC41" s="26"/>
      <c r="AD41" s="27"/>
      <c r="AE41" s="23"/>
      <c r="AF41" s="23"/>
      <c r="AG41" s="23"/>
      <c r="AH41" s="23"/>
      <c r="AI41" s="23"/>
      <c r="AJ41" s="23"/>
      <c r="AK41" s="23"/>
      <c r="AL41" s="23"/>
      <c r="AM41" s="24"/>
      <c r="AN41" s="28"/>
      <c r="AO41" s="2" t="str">
        <f>B39</f>
        <v>NY KNICKS PEARL GREY</v>
      </c>
      <c r="AP41" s="26" t="s">
        <v>43</v>
      </c>
      <c r="AQ41" s="26" t="s">
        <v>44</v>
      </c>
      <c r="AR41" s="26" t="s">
        <v>45</v>
      </c>
      <c r="AS41" s="26" t="s">
        <v>46</v>
      </c>
      <c r="AT41" s="26" t="s">
        <v>47</v>
      </c>
      <c r="AU41" s="26" t="s">
        <v>48</v>
      </c>
      <c r="AV41" s="26" t="s">
        <v>49</v>
      </c>
      <c r="AW41" s="26" t="s">
        <v>50</v>
      </c>
    </row>
    <row r="42" spans="1:50" x14ac:dyDescent="0.25">
      <c r="A42" s="26" t="s">
        <v>43</v>
      </c>
      <c r="B42" s="27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>
        <f t="shared" si="23"/>
        <v>0</v>
      </c>
      <c r="AA42" s="25">
        <f t="shared" si="18"/>
        <v>0</v>
      </c>
      <c r="AB42" s="30" t="str">
        <f>AO41</f>
        <v>NY KNICKS PEARL GREY</v>
      </c>
      <c r="AC42" s="26"/>
      <c r="AD42" s="27"/>
      <c r="AE42" s="23"/>
      <c r="AF42" s="23"/>
      <c r="AG42" s="23"/>
      <c r="AH42" s="23"/>
      <c r="AI42" s="23"/>
      <c r="AJ42" s="23"/>
      <c r="AK42" s="23"/>
      <c r="AL42" s="23"/>
      <c r="AM42" s="24"/>
      <c r="AN42" s="28"/>
      <c r="AO42" s="30" t="s">
        <v>51</v>
      </c>
      <c r="AP42" s="24">
        <f>Z42</f>
        <v>0</v>
      </c>
      <c r="AQ42" s="24">
        <f>Z43</f>
        <v>2</v>
      </c>
      <c r="AR42" s="24">
        <f>Z44</f>
        <v>14</v>
      </c>
      <c r="AS42" s="24">
        <f>Z45</f>
        <v>32</v>
      </c>
      <c r="AT42" s="24">
        <f>Z46</f>
        <v>39</v>
      </c>
      <c r="AU42" s="24">
        <f>Z47</f>
        <v>25</v>
      </c>
      <c r="AV42" s="24">
        <f>Z48</f>
        <v>12</v>
      </c>
      <c r="AW42" s="24">
        <f>Z49</f>
        <v>5</v>
      </c>
      <c r="AX42" s="31">
        <f>Z50</f>
        <v>129</v>
      </c>
    </row>
    <row r="43" spans="1:50" x14ac:dyDescent="0.25">
      <c r="A43" s="26" t="s">
        <v>44</v>
      </c>
      <c r="B43" s="27">
        <v>2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>
        <v>2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>
        <f t="shared" si="23"/>
        <v>2</v>
      </c>
      <c r="AA43" s="25">
        <f t="shared" si="18"/>
        <v>0</v>
      </c>
      <c r="AB43" s="30" t="str">
        <f>AO41</f>
        <v>NY KNICKS PEARL GREY</v>
      </c>
      <c r="AC43" s="26"/>
      <c r="AD43" s="27"/>
      <c r="AE43" s="23"/>
      <c r="AF43" s="23"/>
      <c r="AG43" s="23"/>
      <c r="AH43" s="23"/>
      <c r="AI43" s="23"/>
      <c r="AJ43" s="23"/>
      <c r="AK43" s="23"/>
      <c r="AL43" s="23"/>
      <c r="AM43" s="24"/>
      <c r="AN43" s="28"/>
      <c r="AO43" s="29" t="s">
        <v>27</v>
      </c>
      <c r="AP43" s="23">
        <f>M42</f>
        <v>0</v>
      </c>
      <c r="AQ43" s="23">
        <f>M43</f>
        <v>2</v>
      </c>
      <c r="AR43" s="23">
        <f>M44</f>
        <v>6</v>
      </c>
      <c r="AS43" s="23">
        <f>M45</f>
        <v>8</v>
      </c>
      <c r="AT43" s="23">
        <f>M46</f>
        <v>8</v>
      </c>
      <c r="AU43" s="23">
        <f>M47</f>
        <v>6</v>
      </c>
      <c r="AV43" s="23">
        <f>M48</f>
        <v>2</v>
      </c>
      <c r="AW43" s="23">
        <f>M49</f>
        <v>2</v>
      </c>
      <c r="AX43" s="31">
        <f>M50</f>
        <v>34</v>
      </c>
    </row>
    <row r="44" spans="1:50" x14ac:dyDescent="0.25">
      <c r="A44" s="26" t="s">
        <v>45</v>
      </c>
      <c r="B44" s="27">
        <f>6+F44+G44</f>
        <v>14</v>
      </c>
      <c r="C44" s="23"/>
      <c r="D44" s="23"/>
      <c r="E44" s="23"/>
      <c r="F44" s="36">
        <v>4</v>
      </c>
      <c r="G44" s="36">
        <v>4</v>
      </c>
      <c r="H44" s="23"/>
      <c r="I44" s="23"/>
      <c r="J44" s="23"/>
      <c r="K44" s="23"/>
      <c r="L44" s="23"/>
      <c r="M44" s="23">
        <v>6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>
        <f t="shared" si="23"/>
        <v>14</v>
      </c>
      <c r="AA44" s="25">
        <f t="shared" si="18"/>
        <v>0</v>
      </c>
      <c r="AB44" s="30" t="str">
        <f>AO41</f>
        <v>NY KNICKS PEARL GREY</v>
      </c>
      <c r="AC44" s="26"/>
      <c r="AD44" s="27"/>
      <c r="AE44" s="23"/>
      <c r="AF44" s="23"/>
      <c r="AG44" s="23"/>
      <c r="AH44" s="23"/>
      <c r="AI44" s="23"/>
      <c r="AJ44" s="23"/>
      <c r="AK44" s="23"/>
      <c r="AL44" s="23"/>
      <c r="AM44" s="24"/>
      <c r="AN44" s="28"/>
      <c r="AO44" s="29" t="s">
        <v>204</v>
      </c>
      <c r="AP44" s="23">
        <f>D42</f>
        <v>0</v>
      </c>
      <c r="AQ44" s="23">
        <f>D43</f>
        <v>0</v>
      </c>
      <c r="AR44" s="23">
        <f>D44</f>
        <v>0</v>
      </c>
      <c r="AS44" s="23">
        <f>D45</f>
        <v>1</v>
      </c>
      <c r="AT44" s="23">
        <f>D46</f>
        <v>1</v>
      </c>
      <c r="AU44" s="23">
        <f>D47</f>
        <v>0</v>
      </c>
      <c r="AV44" s="23">
        <f>D48</f>
        <v>0</v>
      </c>
      <c r="AW44" s="23">
        <f>D49</f>
        <v>0</v>
      </c>
    </row>
    <row r="45" spans="1:50" x14ac:dyDescent="0.25">
      <c r="A45" s="26" t="s">
        <v>46</v>
      </c>
      <c r="B45" s="27">
        <f>11+F45+G45</f>
        <v>32</v>
      </c>
      <c r="C45" s="23">
        <v>1</v>
      </c>
      <c r="D45" s="23">
        <v>1</v>
      </c>
      <c r="E45" s="23"/>
      <c r="F45" s="36">
        <v>14</v>
      </c>
      <c r="G45" s="36">
        <v>7</v>
      </c>
      <c r="H45" s="23"/>
      <c r="I45" s="23"/>
      <c r="J45" s="23"/>
      <c r="K45" s="23"/>
      <c r="L45" s="37">
        <v>1</v>
      </c>
      <c r="M45" s="23">
        <v>8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>
        <f t="shared" si="23"/>
        <v>32</v>
      </c>
      <c r="AA45" s="25">
        <f t="shared" si="18"/>
        <v>0</v>
      </c>
      <c r="AB45" s="30" t="str">
        <f>AO41</f>
        <v>NY KNICKS PEARL GREY</v>
      </c>
      <c r="AC45" s="26"/>
      <c r="AD45" s="27"/>
      <c r="AE45" s="23"/>
      <c r="AF45" s="23"/>
      <c r="AG45" s="23"/>
      <c r="AH45" s="23"/>
      <c r="AI45" s="23"/>
      <c r="AJ45" s="23"/>
      <c r="AK45" s="23"/>
      <c r="AL45" s="23"/>
      <c r="AM45" s="24"/>
      <c r="AN45" s="28"/>
      <c r="AO45" s="29" t="s">
        <v>205</v>
      </c>
      <c r="AP45" s="23">
        <f>E42</f>
        <v>0</v>
      </c>
      <c r="AQ45" s="23">
        <f>E43</f>
        <v>0</v>
      </c>
      <c r="AR45" s="23">
        <f>E44</f>
        <v>0</v>
      </c>
      <c r="AS45" s="23">
        <f>E45</f>
        <v>0</v>
      </c>
      <c r="AT45" s="23">
        <f>E46</f>
        <v>0</v>
      </c>
      <c r="AU45" s="23">
        <f>E47</f>
        <v>0</v>
      </c>
      <c r="AV45" s="23">
        <f>E48</f>
        <v>0</v>
      </c>
      <c r="AW45" s="23">
        <f>E49</f>
        <v>0</v>
      </c>
    </row>
    <row r="46" spans="1:50" x14ac:dyDescent="0.25">
      <c r="A46" s="26" t="s">
        <v>47</v>
      </c>
      <c r="B46" s="27">
        <f>10+F46+G46</f>
        <v>39</v>
      </c>
      <c r="C46" s="23"/>
      <c r="D46" s="23">
        <v>1</v>
      </c>
      <c r="E46" s="23"/>
      <c r="F46" s="36">
        <v>22</v>
      </c>
      <c r="G46" s="36">
        <v>7</v>
      </c>
      <c r="H46" s="23"/>
      <c r="I46" s="23"/>
      <c r="J46" s="23"/>
      <c r="K46" s="23"/>
      <c r="L46" s="37">
        <v>1</v>
      </c>
      <c r="M46" s="23">
        <v>8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>
        <f t="shared" si="23"/>
        <v>39</v>
      </c>
      <c r="AA46" s="25">
        <f t="shared" si="18"/>
        <v>0</v>
      </c>
      <c r="AB46" s="30" t="str">
        <f>AO41</f>
        <v>NY KNICKS PEARL GREY</v>
      </c>
      <c r="AC46" s="26"/>
      <c r="AD46" s="27"/>
      <c r="AE46" s="23"/>
      <c r="AF46" s="23"/>
      <c r="AG46" s="23"/>
      <c r="AH46" s="23"/>
      <c r="AI46" s="23"/>
      <c r="AJ46" s="23"/>
      <c r="AK46" s="23"/>
      <c r="AL46" s="23"/>
      <c r="AM46" s="24"/>
      <c r="AN46" s="28"/>
      <c r="AO46" s="29" t="s">
        <v>206</v>
      </c>
      <c r="AP46" s="23">
        <f>C42</f>
        <v>0</v>
      </c>
      <c r="AQ46" s="23">
        <f>C43</f>
        <v>0</v>
      </c>
      <c r="AR46" s="23">
        <f>C44</f>
        <v>0</v>
      </c>
      <c r="AS46" s="23">
        <f>C45</f>
        <v>1</v>
      </c>
      <c r="AT46" s="23">
        <f>C46</f>
        <v>0</v>
      </c>
      <c r="AU46" s="23">
        <f>C47</f>
        <v>0</v>
      </c>
      <c r="AV46" s="23">
        <f>C48</f>
        <v>0</v>
      </c>
      <c r="AW46" s="23">
        <f>C49</f>
        <v>0</v>
      </c>
    </row>
    <row r="47" spans="1:50" x14ac:dyDescent="0.25">
      <c r="A47" s="26" t="s">
        <v>48</v>
      </c>
      <c r="B47" s="27">
        <f>6+F47+G47</f>
        <v>25</v>
      </c>
      <c r="C47" s="23"/>
      <c r="D47" s="23"/>
      <c r="E47" s="23"/>
      <c r="F47" s="36">
        <v>15</v>
      </c>
      <c r="G47" s="36">
        <v>4</v>
      </c>
      <c r="H47" s="23"/>
      <c r="I47" s="23"/>
      <c r="J47" s="23"/>
      <c r="K47" s="23"/>
      <c r="L47" s="23"/>
      <c r="M47" s="23">
        <v>6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>
        <f t="shared" si="23"/>
        <v>25</v>
      </c>
      <c r="AA47" s="25">
        <f t="shared" si="18"/>
        <v>0</v>
      </c>
      <c r="AB47" s="29">
        <v>0.15</v>
      </c>
      <c r="AC47" s="26" t="s">
        <v>63</v>
      </c>
      <c r="AD47" s="27">
        <f t="shared" ref="AD41:AD49" si="24">B47</f>
        <v>25</v>
      </c>
      <c r="AE47" s="23">
        <f t="shared" si="19"/>
        <v>0</v>
      </c>
      <c r="AF47" s="23">
        <f t="shared" si="19"/>
        <v>0</v>
      </c>
      <c r="AG47" s="23">
        <f t="shared" si="19"/>
        <v>0</v>
      </c>
      <c r="AH47" s="23">
        <f t="shared" ref="AH42:AH49" si="25">SUM(F47:K47)</f>
        <v>19</v>
      </c>
      <c r="AI47" s="23">
        <f t="shared" ref="AI41:AI49" si="26">L47</f>
        <v>0</v>
      </c>
      <c r="AJ47" s="23">
        <f t="shared" si="20"/>
        <v>6</v>
      </c>
      <c r="AK47" s="23">
        <f t="shared" si="21"/>
        <v>0</v>
      </c>
      <c r="AL47" s="23">
        <f t="shared" ref="AL41:AL49" si="27">Y47</f>
        <v>0</v>
      </c>
      <c r="AM47" s="24">
        <f t="shared" ref="AM41:AM49" si="28">SUM(AE47:AL47)</f>
        <v>25</v>
      </c>
      <c r="AN47" s="28">
        <f t="shared" si="22"/>
        <v>0</v>
      </c>
    </row>
    <row r="48" spans="1:50" x14ac:dyDescent="0.25">
      <c r="A48" s="26" t="s">
        <v>49</v>
      </c>
      <c r="B48" s="27">
        <f>2+F48+G48</f>
        <v>12</v>
      </c>
      <c r="C48" s="23"/>
      <c r="D48" s="23"/>
      <c r="E48" s="23"/>
      <c r="F48" s="36">
        <v>7</v>
      </c>
      <c r="G48" s="36">
        <v>3</v>
      </c>
      <c r="H48" s="23"/>
      <c r="I48" s="23"/>
      <c r="J48" s="23"/>
      <c r="K48" s="23"/>
      <c r="L48" s="23"/>
      <c r="M48" s="23">
        <v>2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>
        <f t="shared" si="23"/>
        <v>12</v>
      </c>
      <c r="AA48" s="25">
        <f t="shared" si="18"/>
        <v>0</v>
      </c>
      <c r="AB48" s="29">
        <v>0.06</v>
      </c>
      <c r="AC48" s="26" t="s">
        <v>64</v>
      </c>
      <c r="AD48" s="27">
        <f t="shared" si="24"/>
        <v>12</v>
      </c>
      <c r="AE48" s="23">
        <f t="shared" si="19"/>
        <v>0</v>
      </c>
      <c r="AF48" s="23">
        <f t="shared" si="19"/>
        <v>0</v>
      </c>
      <c r="AG48" s="23">
        <f t="shared" si="19"/>
        <v>0</v>
      </c>
      <c r="AH48" s="23">
        <f t="shared" si="25"/>
        <v>10</v>
      </c>
      <c r="AI48" s="23">
        <f t="shared" si="26"/>
        <v>0</v>
      </c>
      <c r="AJ48" s="23">
        <f t="shared" si="20"/>
        <v>2</v>
      </c>
      <c r="AK48" s="23">
        <f t="shared" si="21"/>
        <v>0</v>
      </c>
      <c r="AL48" s="23">
        <f t="shared" si="27"/>
        <v>0</v>
      </c>
      <c r="AM48" s="24">
        <f t="shared" si="28"/>
        <v>12</v>
      </c>
      <c r="AN48" s="28">
        <f t="shared" si="22"/>
        <v>0</v>
      </c>
    </row>
    <row r="49" spans="1:50" x14ac:dyDescent="0.25">
      <c r="A49" s="26" t="s">
        <v>50</v>
      </c>
      <c r="B49" s="27">
        <f>2+F49</f>
        <v>5</v>
      </c>
      <c r="C49" s="23"/>
      <c r="D49" s="23"/>
      <c r="E49" s="23"/>
      <c r="F49" s="36">
        <v>3</v>
      </c>
      <c r="G49" s="23"/>
      <c r="H49" s="23"/>
      <c r="I49" s="23"/>
      <c r="J49" s="23"/>
      <c r="K49" s="23"/>
      <c r="L49" s="23"/>
      <c r="M49" s="23">
        <v>2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>
        <f t="shared" si="23"/>
        <v>5</v>
      </c>
      <c r="AA49" s="25">
        <f t="shared" si="18"/>
        <v>0</v>
      </c>
      <c r="AB49" s="29">
        <v>0.02</v>
      </c>
      <c r="AC49" s="26" t="s">
        <v>52</v>
      </c>
      <c r="AD49" s="27">
        <f t="shared" si="24"/>
        <v>5</v>
      </c>
      <c r="AE49" s="23">
        <f t="shared" si="19"/>
        <v>0</v>
      </c>
      <c r="AF49" s="23">
        <f t="shared" si="19"/>
        <v>0</v>
      </c>
      <c r="AG49" s="23">
        <f t="shared" si="19"/>
        <v>0</v>
      </c>
      <c r="AH49" s="23">
        <f t="shared" si="25"/>
        <v>3</v>
      </c>
      <c r="AI49" s="23">
        <f t="shared" si="26"/>
        <v>0</v>
      </c>
      <c r="AJ49" s="23">
        <f t="shared" si="20"/>
        <v>2</v>
      </c>
      <c r="AK49" s="23">
        <f t="shared" si="21"/>
        <v>0</v>
      </c>
      <c r="AL49" s="23">
        <f t="shared" si="27"/>
        <v>0</v>
      </c>
      <c r="AM49" s="24">
        <f t="shared" si="28"/>
        <v>5</v>
      </c>
      <c r="AN49" s="28">
        <f t="shared" si="22"/>
        <v>0</v>
      </c>
    </row>
    <row r="50" spans="1:50" x14ac:dyDescent="0.25">
      <c r="A50" s="26" t="s">
        <v>51</v>
      </c>
      <c r="B50" s="31">
        <f>SUM(B40:B49)</f>
        <v>129</v>
      </c>
      <c r="C50" s="31">
        <f t="shared" ref="C50:Z50" si="29">SUM(C40:C49)</f>
        <v>1</v>
      </c>
      <c r="D50" s="31">
        <f t="shared" si="29"/>
        <v>2</v>
      </c>
      <c r="E50" s="31">
        <f t="shared" si="29"/>
        <v>0</v>
      </c>
      <c r="F50" s="31">
        <f t="shared" si="29"/>
        <v>65</v>
      </c>
      <c r="G50" s="31">
        <f t="shared" si="29"/>
        <v>25</v>
      </c>
      <c r="H50" s="31">
        <f t="shared" si="29"/>
        <v>0</v>
      </c>
      <c r="I50" s="31">
        <f t="shared" si="29"/>
        <v>0</v>
      </c>
      <c r="J50" s="31">
        <f t="shared" si="29"/>
        <v>0</v>
      </c>
      <c r="K50" s="31">
        <f t="shared" si="29"/>
        <v>0</v>
      </c>
      <c r="L50" s="31">
        <f t="shared" si="29"/>
        <v>2</v>
      </c>
      <c r="M50" s="31">
        <f t="shared" si="29"/>
        <v>34</v>
      </c>
      <c r="N50" s="31">
        <f t="shared" si="29"/>
        <v>0</v>
      </c>
      <c r="O50" s="31">
        <f t="shared" si="29"/>
        <v>0</v>
      </c>
      <c r="P50" s="31">
        <f t="shared" si="29"/>
        <v>0</v>
      </c>
      <c r="Q50" s="31">
        <f t="shared" si="29"/>
        <v>0</v>
      </c>
      <c r="R50" s="31">
        <f t="shared" si="29"/>
        <v>0</v>
      </c>
      <c r="S50" s="31">
        <f t="shared" si="29"/>
        <v>0</v>
      </c>
      <c r="T50" s="31">
        <f t="shared" si="29"/>
        <v>0</v>
      </c>
      <c r="U50" s="31">
        <f t="shared" si="29"/>
        <v>0</v>
      </c>
      <c r="V50" s="31">
        <f t="shared" si="29"/>
        <v>0</v>
      </c>
      <c r="W50" s="31">
        <f t="shared" si="29"/>
        <v>0</v>
      </c>
      <c r="X50" s="31">
        <f t="shared" si="29"/>
        <v>0</v>
      </c>
      <c r="Y50" s="31">
        <f t="shared" si="29"/>
        <v>0</v>
      </c>
      <c r="Z50" s="31">
        <f t="shared" si="29"/>
        <v>129</v>
      </c>
      <c r="AA50" s="27">
        <f>SUM(AA40:AA49)</f>
        <v>0</v>
      </c>
      <c r="AC50" s="26" t="s">
        <v>51</v>
      </c>
      <c r="AD50" s="31">
        <f>SUM(AD40:AD49)</f>
        <v>42</v>
      </c>
      <c r="AE50" s="31">
        <f t="shared" ref="AE50:AM50" si="30">SUM(AE40:AE49)</f>
        <v>0</v>
      </c>
      <c r="AF50" s="31">
        <f t="shared" si="30"/>
        <v>0</v>
      </c>
      <c r="AG50" s="31">
        <f t="shared" si="30"/>
        <v>0</v>
      </c>
      <c r="AH50" s="31">
        <f t="shared" si="30"/>
        <v>32</v>
      </c>
      <c r="AI50" s="31">
        <f t="shared" si="30"/>
        <v>0</v>
      </c>
      <c r="AJ50" s="31">
        <f t="shared" si="30"/>
        <v>10</v>
      </c>
      <c r="AK50" s="31">
        <f t="shared" si="30"/>
        <v>0</v>
      </c>
      <c r="AL50" s="31">
        <f t="shared" si="30"/>
        <v>0</v>
      </c>
      <c r="AM50" s="31">
        <f t="shared" si="30"/>
        <v>42</v>
      </c>
      <c r="AN50" s="27">
        <f>SUM(AN40:AN49)</f>
        <v>0</v>
      </c>
    </row>
    <row r="52" spans="1:50" x14ac:dyDescent="0.25">
      <c r="B52" s="33">
        <v>200</v>
      </c>
    </row>
    <row r="53" spans="1:50" s="3" customFormat="1" ht="56.25" x14ac:dyDescent="0.25">
      <c r="A53" s="8" t="str">
        <f>$B$4</f>
        <v>NBA CREWNECK</v>
      </c>
      <c r="B53" s="9" t="s">
        <v>79</v>
      </c>
      <c r="C53" s="10" t="s">
        <v>20</v>
      </c>
      <c r="D53" s="10" t="s">
        <v>21</v>
      </c>
      <c r="E53" s="10" t="s">
        <v>22</v>
      </c>
      <c r="F53" s="10" t="s">
        <v>141</v>
      </c>
      <c r="G53" s="10" t="s">
        <v>142</v>
      </c>
      <c r="H53" s="10" t="s">
        <v>143</v>
      </c>
      <c r="I53" s="10" t="s">
        <v>152</v>
      </c>
      <c r="J53" s="10" t="s">
        <v>24</v>
      </c>
      <c r="K53" s="10" t="s">
        <v>25</v>
      </c>
      <c r="L53" s="10" t="s">
        <v>26</v>
      </c>
      <c r="M53" s="11" t="s">
        <v>27</v>
      </c>
      <c r="N53" s="11" t="s">
        <v>28</v>
      </c>
      <c r="O53" s="11" t="s">
        <v>29</v>
      </c>
      <c r="P53" s="11" t="s">
        <v>30</v>
      </c>
      <c r="Q53" s="11" t="s">
        <v>31</v>
      </c>
      <c r="R53" s="11" t="s">
        <v>32</v>
      </c>
      <c r="S53" s="11" t="s">
        <v>33</v>
      </c>
      <c r="T53" s="11" t="s">
        <v>34</v>
      </c>
      <c r="U53" s="12" t="s">
        <v>35</v>
      </c>
      <c r="V53" s="12" t="s">
        <v>36</v>
      </c>
      <c r="W53" s="12" t="s">
        <v>37</v>
      </c>
      <c r="X53" s="12" t="s">
        <v>38</v>
      </c>
      <c r="Y53" s="13" t="s">
        <v>39</v>
      </c>
      <c r="Z53" s="14" t="s">
        <v>40</v>
      </c>
      <c r="AA53" s="15" t="s">
        <v>41</v>
      </c>
      <c r="AC53" s="16" t="str">
        <f>A53</f>
        <v>NBA CREWNECK</v>
      </c>
      <c r="AD53" s="9" t="str">
        <f>B53</f>
        <v>TORONTO RAPTORS PEARL GREY</v>
      </c>
      <c r="AE53" s="17" t="s">
        <v>20</v>
      </c>
      <c r="AF53" s="17" t="s">
        <v>21</v>
      </c>
      <c r="AG53" s="17" t="s">
        <v>22</v>
      </c>
      <c r="AH53" s="17" t="s">
        <v>53</v>
      </c>
      <c r="AI53" s="10" t="s">
        <v>26</v>
      </c>
      <c r="AJ53" s="18" t="s">
        <v>54</v>
      </c>
      <c r="AK53" s="19" t="s">
        <v>55</v>
      </c>
      <c r="AL53" s="20" t="s">
        <v>56</v>
      </c>
      <c r="AM53" s="14" t="s">
        <v>40</v>
      </c>
      <c r="AN53" s="15" t="s">
        <v>41</v>
      </c>
    </row>
    <row r="54" spans="1:50" x14ac:dyDescent="0.25">
      <c r="A54" s="21" t="s">
        <v>80</v>
      </c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>
        <f>SUM(C54:Y54)</f>
        <v>0</v>
      </c>
      <c r="AA54" s="25">
        <f t="shared" ref="AA54:AA63" si="31">B54-Z54</f>
        <v>0</v>
      </c>
      <c r="AC54" s="26" t="str">
        <f>A54</f>
        <v>C-0425-KT-6293-TRG</v>
      </c>
      <c r="AD54" s="27">
        <f>B54</f>
        <v>0</v>
      </c>
      <c r="AE54" s="23">
        <f t="shared" ref="AE54:AE63" si="32">C54</f>
        <v>0</v>
      </c>
      <c r="AF54" s="23">
        <f t="shared" ref="AF54:AF63" si="33">D54</f>
        <v>0</v>
      </c>
      <c r="AG54" s="23">
        <f t="shared" ref="AG54:AG63" si="34">E54</f>
        <v>0</v>
      </c>
      <c r="AH54" s="23">
        <f>SUM(F54:K54)</f>
        <v>0</v>
      </c>
      <c r="AI54" s="23">
        <f>L54</f>
        <v>0</v>
      </c>
      <c r="AJ54" s="23">
        <f t="shared" ref="AJ54:AJ63" si="35">SUM(M54:T54)</f>
        <v>0</v>
      </c>
      <c r="AK54" s="23">
        <f t="shared" ref="AK54:AK63" si="36">SUM(U54:X54)</f>
        <v>0</v>
      </c>
      <c r="AL54" s="23">
        <f>Y54</f>
        <v>0</v>
      </c>
      <c r="AM54" s="24">
        <f>SUM(AE54:AL54)</f>
        <v>0</v>
      </c>
      <c r="AN54" s="28">
        <f t="shared" ref="AN54:AN63" si="37">AD54-AM54</f>
        <v>0</v>
      </c>
    </row>
    <row r="55" spans="1:50" x14ac:dyDescent="0.25">
      <c r="A55" s="26" t="s">
        <v>42</v>
      </c>
      <c r="B55" s="27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>
        <f t="shared" ref="Z55:Z63" si="38">SUM(C55:Y55)</f>
        <v>0</v>
      </c>
      <c r="AA55" s="25">
        <f t="shared" si="31"/>
        <v>0</v>
      </c>
      <c r="AC55" s="26"/>
      <c r="AD55" s="27"/>
      <c r="AE55" s="23"/>
      <c r="AF55" s="23"/>
      <c r="AG55" s="23"/>
      <c r="AH55" s="23"/>
      <c r="AI55" s="23"/>
      <c r="AJ55" s="23"/>
      <c r="AK55" s="23"/>
      <c r="AL55" s="23"/>
      <c r="AM55" s="24"/>
      <c r="AN55" s="28"/>
      <c r="AO55" s="2" t="str">
        <f>B53</f>
        <v>TORONTO RAPTORS PEARL GREY</v>
      </c>
      <c r="AP55" s="26" t="s">
        <v>43</v>
      </c>
      <c r="AQ55" s="26" t="s">
        <v>44</v>
      </c>
      <c r="AR55" s="26" t="s">
        <v>45</v>
      </c>
      <c r="AS55" s="26" t="s">
        <v>46</v>
      </c>
      <c r="AT55" s="26" t="s">
        <v>47</v>
      </c>
      <c r="AU55" s="26" t="s">
        <v>48</v>
      </c>
      <c r="AV55" s="26" t="s">
        <v>49</v>
      </c>
      <c r="AW55" s="26" t="s">
        <v>50</v>
      </c>
    </row>
    <row r="56" spans="1:50" x14ac:dyDescent="0.25">
      <c r="A56" s="26" t="s">
        <v>43</v>
      </c>
      <c r="B56" s="27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>
        <f t="shared" si="38"/>
        <v>0</v>
      </c>
      <c r="AA56" s="25">
        <f t="shared" si="31"/>
        <v>0</v>
      </c>
      <c r="AB56" s="30" t="str">
        <f>AO55</f>
        <v>TORONTO RAPTORS PEARL GREY</v>
      </c>
      <c r="AC56" s="26"/>
      <c r="AD56" s="27"/>
      <c r="AE56" s="23"/>
      <c r="AF56" s="23"/>
      <c r="AG56" s="23"/>
      <c r="AH56" s="23"/>
      <c r="AI56" s="23"/>
      <c r="AJ56" s="23"/>
      <c r="AK56" s="23"/>
      <c r="AL56" s="23"/>
      <c r="AM56" s="24"/>
      <c r="AN56" s="28"/>
      <c r="AO56" s="30" t="s">
        <v>51</v>
      </c>
      <c r="AP56" s="24">
        <f>Z56</f>
        <v>0</v>
      </c>
      <c r="AQ56" s="24">
        <f>Z57</f>
        <v>20</v>
      </c>
      <c r="AR56" s="24">
        <f>Z58</f>
        <v>72</v>
      </c>
      <c r="AS56" s="24">
        <f>Z59</f>
        <v>125</v>
      </c>
      <c r="AT56" s="24">
        <f>Z60</f>
        <v>138</v>
      </c>
      <c r="AU56" s="24">
        <f>Z61</f>
        <v>97</v>
      </c>
      <c r="AV56" s="24">
        <f>Z62</f>
        <v>60</v>
      </c>
      <c r="AW56" s="24">
        <f>Z63</f>
        <v>16</v>
      </c>
      <c r="AX56" s="31">
        <f>Z64</f>
        <v>528</v>
      </c>
    </row>
    <row r="57" spans="1:50" x14ac:dyDescent="0.25">
      <c r="A57" s="26" t="s">
        <v>44</v>
      </c>
      <c r="B57" s="27">
        <f>10+I57</f>
        <v>20</v>
      </c>
      <c r="C57" s="23"/>
      <c r="D57" s="23"/>
      <c r="E57" s="23"/>
      <c r="F57" s="23"/>
      <c r="G57" s="23"/>
      <c r="H57" s="23"/>
      <c r="I57" s="36">
        <v>10</v>
      </c>
      <c r="J57" s="23"/>
      <c r="K57" s="23"/>
      <c r="L57" s="23"/>
      <c r="M57" s="23">
        <v>10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>
        <f t="shared" si="38"/>
        <v>20</v>
      </c>
      <c r="AA57" s="25">
        <f t="shared" si="31"/>
        <v>0</v>
      </c>
      <c r="AB57" s="30" t="str">
        <f>AO55</f>
        <v>TORONTO RAPTORS PEARL GREY</v>
      </c>
      <c r="AC57" s="26"/>
      <c r="AD57" s="27"/>
      <c r="AE57" s="23"/>
      <c r="AF57" s="23"/>
      <c r="AG57" s="23"/>
      <c r="AH57" s="23"/>
      <c r="AI57" s="23"/>
      <c r="AJ57" s="23"/>
      <c r="AK57" s="23"/>
      <c r="AL57" s="23"/>
      <c r="AM57" s="24"/>
      <c r="AN57" s="28"/>
      <c r="AO57" s="29" t="s">
        <v>27</v>
      </c>
      <c r="AP57" s="23">
        <f>M56</f>
        <v>0</v>
      </c>
      <c r="AQ57" s="23">
        <f>M57</f>
        <v>10</v>
      </c>
      <c r="AR57" s="23">
        <f>M58</f>
        <v>30</v>
      </c>
      <c r="AS57" s="23">
        <f>M59</f>
        <v>55</v>
      </c>
      <c r="AT57" s="23">
        <f>M60</f>
        <v>46</v>
      </c>
      <c r="AU57" s="23">
        <f>M61</f>
        <v>30</v>
      </c>
      <c r="AV57" s="23">
        <f>M62</f>
        <v>16</v>
      </c>
      <c r="AW57" s="23">
        <f>M63</f>
        <v>8</v>
      </c>
      <c r="AX57" s="31">
        <f>M64</f>
        <v>195</v>
      </c>
    </row>
    <row r="58" spans="1:50" x14ac:dyDescent="0.25">
      <c r="A58" s="26" t="s">
        <v>45</v>
      </c>
      <c r="B58" s="27">
        <f>30+F58+H58+I58</f>
        <v>72</v>
      </c>
      <c r="C58" s="23"/>
      <c r="D58" s="23"/>
      <c r="E58" s="23"/>
      <c r="F58" s="36">
        <v>2</v>
      </c>
      <c r="G58" s="23"/>
      <c r="H58" s="36">
        <v>2</v>
      </c>
      <c r="I58" s="36">
        <v>38</v>
      </c>
      <c r="J58" s="23"/>
      <c r="K58" s="23"/>
      <c r="L58" s="23"/>
      <c r="M58" s="23">
        <v>30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>
        <f t="shared" si="38"/>
        <v>72</v>
      </c>
      <c r="AA58" s="25">
        <f t="shared" si="31"/>
        <v>0</v>
      </c>
      <c r="AB58" s="30" t="str">
        <f>AO55</f>
        <v>TORONTO RAPTORS PEARL GREY</v>
      </c>
      <c r="AC58" s="26"/>
      <c r="AD58" s="27"/>
      <c r="AE58" s="23"/>
      <c r="AF58" s="23"/>
      <c r="AG58" s="23"/>
      <c r="AH58" s="23"/>
      <c r="AI58" s="23"/>
      <c r="AJ58" s="23"/>
      <c r="AK58" s="23"/>
      <c r="AL58" s="23"/>
      <c r="AM58" s="24"/>
      <c r="AN58" s="28"/>
      <c r="AO58" s="29" t="s">
        <v>204</v>
      </c>
      <c r="AP58" s="23">
        <f>D56</f>
        <v>0</v>
      </c>
      <c r="AQ58" s="23">
        <f>D57</f>
        <v>0</v>
      </c>
      <c r="AR58" s="23">
        <f>D58</f>
        <v>0</v>
      </c>
      <c r="AS58" s="23">
        <f>D59</f>
        <v>1</v>
      </c>
      <c r="AT58" s="23">
        <f>D60</f>
        <v>1</v>
      </c>
      <c r="AU58" s="23">
        <f>D61</f>
        <v>0</v>
      </c>
      <c r="AV58" s="23">
        <f>D62</f>
        <v>0</v>
      </c>
      <c r="AW58" s="23">
        <f>D63</f>
        <v>0</v>
      </c>
    </row>
    <row r="59" spans="1:50" x14ac:dyDescent="0.25">
      <c r="A59" s="26" t="s">
        <v>46</v>
      </c>
      <c r="B59" s="27">
        <f>58+F59+H59+I59</f>
        <v>125</v>
      </c>
      <c r="C59" s="23">
        <v>1</v>
      </c>
      <c r="D59" s="23">
        <v>1</v>
      </c>
      <c r="E59" s="23"/>
      <c r="F59" s="36">
        <v>5</v>
      </c>
      <c r="G59" s="23"/>
      <c r="H59" s="36">
        <v>5</v>
      </c>
      <c r="I59" s="36">
        <v>57</v>
      </c>
      <c r="J59" s="23"/>
      <c r="K59" s="23"/>
      <c r="L59" s="37">
        <v>1</v>
      </c>
      <c r="M59" s="23">
        <v>55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>
        <f t="shared" si="38"/>
        <v>125</v>
      </c>
      <c r="AA59" s="25">
        <f t="shared" si="31"/>
        <v>0</v>
      </c>
      <c r="AB59" s="30" t="str">
        <f>AO55</f>
        <v>TORONTO RAPTORS PEARL GREY</v>
      </c>
      <c r="AC59" s="26"/>
      <c r="AD59" s="27"/>
      <c r="AE59" s="23"/>
      <c r="AF59" s="23"/>
      <c r="AG59" s="23"/>
      <c r="AH59" s="23"/>
      <c r="AI59" s="23"/>
      <c r="AJ59" s="23"/>
      <c r="AK59" s="23"/>
      <c r="AL59" s="23"/>
      <c r="AM59" s="24"/>
      <c r="AN59" s="28"/>
      <c r="AO59" s="29" t="s">
        <v>205</v>
      </c>
      <c r="AP59" s="23">
        <f>E56</f>
        <v>0</v>
      </c>
      <c r="AQ59" s="23">
        <f>E57</f>
        <v>0</v>
      </c>
      <c r="AR59" s="23">
        <f>E58</f>
        <v>0</v>
      </c>
      <c r="AS59" s="23">
        <f>E59</f>
        <v>0</v>
      </c>
      <c r="AT59" s="23">
        <f>E60</f>
        <v>0</v>
      </c>
      <c r="AU59" s="23">
        <f>E61</f>
        <v>0</v>
      </c>
      <c r="AV59" s="23">
        <f>E62</f>
        <v>0</v>
      </c>
      <c r="AW59" s="23">
        <f>E63</f>
        <v>0</v>
      </c>
    </row>
    <row r="60" spans="1:50" x14ac:dyDescent="0.25">
      <c r="A60" s="26" t="s">
        <v>47</v>
      </c>
      <c r="B60" s="27">
        <f>48+F60+H60+I60</f>
        <v>138</v>
      </c>
      <c r="C60" s="23"/>
      <c r="D60" s="23">
        <v>1</v>
      </c>
      <c r="E60" s="23"/>
      <c r="F60" s="36">
        <v>7</v>
      </c>
      <c r="G60" s="23"/>
      <c r="H60" s="36">
        <v>8</v>
      </c>
      <c r="I60" s="36">
        <v>75</v>
      </c>
      <c r="J60" s="23"/>
      <c r="K60" s="23"/>
      <c r="L60" s="37">
        <v>1</v>
      </c>
      <c r="M60" s="23">
        <v>46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>
        <f t="shared" si="38"/>
        <v>138</v>
      </c>
      <c r="AA60" s="25">
        <f t="shared" si="31"/>
        <v>0</v>
      </c>
      <c r="AB60" s="30" t="str">
        <f>AO55</f>
        <v>TORONTO RAPTORS PEARL GREY</v>
      </c>
      <c r="AC60" s="26"/>
      <c r="AD60" s="27"/>
      <c r="AE60" s="23"/>
      <c r="AF60" s="23"/>
      <c r="AG60" s="23"/>
      <c r="AH60" s="23"/>
      <c r="AI60" s="23"/>
      <c r="AJ60" s="23"/>
      <c r="AK60" s="23"/>
      <c r="AL60" s="23"/>
      <c r="AM60" s="24"/>
      <c r="AN60" s="28"/>
      <c r="AO60" s="29" t="s">
        <v>206</v>
      </c>
      <c r="AP60" s="23">
        <f>C56</f>
        <v>0</v>
      </c>
      <c r="AQ60" s="23">
        <f>C57</f>
        <v>0</v>
      </c>
      <c r="AR60" s="23">
        <f>C58</f>
        <v>0</v>
      </c>
      <c r="AS60" s="23">
        <f>C59</f>
        <v>1</v>
      </c>
      <c r="AT60" s="23">
        <f>C60</f>
        <v>0</v>
      </c>
      <c r="AU60" s="23">
        <f>C61</f>
        <v>0</v>
      </c>
      <c r="AV60" s="23">
        <f>C62</f>
        <v>0</v>
      </c>
      <c r="AW60" s="23">
        <f>C63</f>
        <v>0</v>
      </c>
    </row>
    <row r="61" spans="1:50" x14ac:dyDescent="0.25">
      <c r="A61" s="26" t="s">
        <v>48</v>
      </c>
      <c r="B61" s="27">
        <f>30+F61+H61+I61</f>
        <v>97</v>
      </c>
      <c r="C61" s="23"/>
      <c r="D61" s="23"/>
      <c r="E61" s="23"/>
      <c r="F61" s="36">
        <v>5</v>
      </c>
      <c r="G61" s="23"/>
      <c r="H61" s="36">
        <v>6</v>
      </c>
      <c r="I61" s="36">
        <v>56</v>
      </c>
      <c r="J61" s="23"/>
      <c r="K61" s="23"/>
      <c r="L61" s="23"/>
      <c r="M61" s="23">
        <v>30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>
        <f t="shared" si="38"/>
        <v>97</v>
      </c>
      <c r="AA61" s="25">
        <f t="shared" si="31"/>
        <v>0</v>
      </c>
      <c r="AC61" s="26" t="s">
        <v>63</v>
      </c>
      <c r="AD61" s="27">
        <f t="shared" ref="AD55:AD63" si="39">B61</f>
        <v>97</v>
      </c>
      <c r="AE61" s="23">
        <f t="shared" si="32"/>
        <v>0</v>
      </c>
      <c r="AF61" s="23">
        <f t="shared" si="33"/>
        <v>0</v>
      </c>
      <c r="AG61" s="23">
        <f t="shared" si="34"/>
        <v>0</v>
      </c>
      <c r="AH61" s="23">
        <f t="shared" ref="AH59:AH63" si="40">SUM(F61:K61)</f>
        <v>67</v>
      </c>
      <c r="AI61" s="23">
        <f t="shared" ref="AI58:AI63" si="41">L61</f>
        <v>0</v>
      </c>
      <c r="AJ61" s="23">
        <f t="shared" si="35"/>
        <v>30</v>
      </c>
      <c r="AK61" s="23">
        <f t="shared" si="36"/>
        <v>0</v>
      </c>
      <c r="AL61" s="23">
        <f t="shared" ref="AL55:AL63" si="42">Y61</f>
        <v>0</v>
      </c>
      <c r="AM61" s="24">
        <f t="shared" ref="AM55:AM63" si="43">SUM(AE61:AL61)</f>
        <v>97</v>
      </c>
      <c r="AN61" s="28">
        <f t="shared" si="37"/>
        <v>0</v>
      </c>
    </row>
    <row r="62" spans="1:50" x14ac:dyDescent="0.25">
      <c r="A62" s="26" t="s">
        <v>49</v>
      </c>
      <c r="B62" s="27">
        <f>16+F62+H62+I62</f>
        <v>60</v>
      </c>
      <c r="C62" s="23"/>
      <c r="D62" s="23"/>
      <c r="E62" s="23"/>
      <c r="F62" s="36">
        <v>3</v>
      </c>
      <c r="G62" s="23"/>
      <c r="H62" s="36">
        <v>3</v>
      </c>
      <c r="I62" s="36">
        <v>38</v>
      </c>
      <c r="J62" s="23"/>
      <c r="K62" s="23"/>
      <c r="L62" s="23"/>
      <c r="M62" s="23">
        <v>16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>
        <f t="shared" si="38"/>
        <v>60</v>
      </c>
      <c r="AA62" s="25">
        <f t="shared" si="31"/>
        <v>0</v>
      </c>
      <c r="AC62" s="26" t="s">
        <v>64</v>
      </c>
      <c r="AD62" s="27">
        <f t="shared" si="39"/>
        <v>60</v>
      </c>
      <c r="AE62" s="23">
        <f t="shared" si="32"/>
        <v>0</v>
      </c>
      <c r="AF62" s="23">
        <f t="shared" si="33"/>
        <v>0</v>
      </c>
      <c r="AG62" s="23">
        <f t="shared" si="34"/>
        <v>0</v>
      </c>
      <c r="AH62" s="23">
        <f t="shared" si="40"/>
        <v>44</v>
      </c>
      <c r="AI62" s="23">
        <f t="shared" si="41"/>
        <v>0</v>
      </c>
      <c r="AJ62" s="23">
        <f t="shared" si="35"/>
        <v>16</v>
      </c>
      <c r="AK62" s="23">
        <f t="shared" si="36"/>
        <v>0</v>
      </c>
      <c r="AL62" s="23">
        <f t="shared" si="42"/>
        <v>0</v>
      </c>
      <c r="AM62" s="24">
        <f t="shared" si="43"/>
        <v>60</v>
      </c>
      <c r="AN62" s="28">
        <f t="shared" si="37"/>
        <v>0</v>
      </c>
    </row>
    <row r="63" spans="1:50" x14ac:dyDescent="0.25">
      <c r="A63" s="26" t="s">
        <v>50</v>
      </c>
      <c r="B63" s="27">
        <f>8+F63+I63</f>
        <v>16</v>
      </c>
      <c r="C63" s="23"/>
      <c r="D63" s="23"/>
      <c r="E63" s="23"/>
      <c r="F63" s="36">
        <v>2</v>
      </c>
      <c r="G63" s="23"/>
      <c r="H63" s="23"/>
      <c r="I63" s="36">
        <v>6</v>
      </c>
      <c r="J63" s="23"/>
      <c r="K63" s="23"/>
      <c r="L63" s="23"/>
      <c r="M63" s="23">
        <v>8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>
        <f t="shared" si="38"/>
        <v>16</v>
      </c>
      <c r="AA63" s="25">
        <f t="shared" si="31"/>
        <v>0</v>
      </c>
      <c r="AC63" s="26" t="s">
        <v>52</v>
      </c>
      <c r="AD63" s="27">
        <f t="shared" si="39"/>
        <v>16</v>
      </c>
      <c r="AE63" s="23">
        <f t="shared" si="32"/>
        <v>0</v>
      </c>
      <c r="AF63" s="23">
        <f t="shared" si="33"/>
        <v>0</v>
      </c>
      <c r="AG63" s="23">
        <f t="shared" si="34"/>
        <v>0</v>
      </c>
      <c r="AH63" s="23">
        <f t="shared" si="40"/>
        <v>8</v>
      </c>
      <c r="AI63" s="23">
        <f t="shared" si="41"/>
        <v>0</v>
      </c>
      <c r="AJ63" s="23">
        <f t="shared" si="35"/>
        <v>8</v>
      </c>
      <c r="AK63" s="23">
        <f t="shared" si="36"/>
        <v>0</v>
      </c>
      <c r="AL63" s="23">
        <f t="shared" si="42"/>
        <v>0</v>
      </c>
      <c r="AM63" s="24">
        <f t="shared" si="43"/>
        <v>16</v>
      </c>
      <c r="AN63" s="28">
        <f t="shared" si="37"/>
        <v>0</v>
      </c>
    </row>
    <row r="64" spans="1:50" x14ac:dyDescent="0.25">
      <c r="A64" s="26" t="s">
        <v>51</v>
      </c>
      <c r="B64" s="31">
        <f>SUM(B54:B63)</f>
        <v>528</v>
      </c>
      <c r="C64" s="31">
        <f t="shared" ref="C64:Z64" si="44">SUM(C54:C63)</f>
        <v>1</v>
      </c>
      <c r="D64" s="31">
        <f t="shared" si="44"/>
        <v>2</v>
      </c>
      <c r="E64" s="31">
        <f t="shared" si="44"/>
        <v>0</v>
      </c>
      <c r="F64" s="31">
        <f t="shared" si="44"/>
        <v>24</v>
      </c>
      <c r="G64" s="31">
        <f t="shared" si="44"/>
        <v>0</v>
      </c>
      <c r="H64" s="31">
        <f t="shared" si="44"/>
        <v>24</v>
      </c>
      <c r="I64" s="31">
        <f t="shared" si="44"/>
        <v>280</v>
      </c>
      <c r="J64" s="31">
        <f t="shared" si="44"/>
        <v>0</v>
      </c>
      <c r="K64" s="31">
        <f t="shared" si="44"/>
        <v>0</v>
      </c>
      <c r="L64" s="31">
        <f t="shared" si="44"/>
        <v>2</v>
      </c>
      <c r="M64" s="31">
        <f t="shared" si="44"/>
        <v>195</v>
      </c>
      <c r="N64" s="31">
        <f t="shared" si="44"/>
        <v>0</v>
      </c>
      <c r="O64" s="31">
        <f t="shared" si="44"/>
        <v>0</v>
      </c>
      <c r="P64" s="31">
        <f t="shared" si="44"/>
        <v>0</v>
      </c>
      <c r="Q64" s="31">
        <f t="shared" si="44"/>
        <v>0</v>
      </c>
      <c r="R64" s="31">
        <f t="shared" si="44"/>
        <v>0</v>
      </c>
      <c r="S64" s="31">
        <f t="shared" si="44"/>
        <v>0</v>
      </c>
      <c r="T64" s="31">
        <f t="shared" si="44"/>
        <v>0</v>
      </c>
      <c r="U64" s="31">
        <f t="shared" si="44"/>
        <v>0</v>
      </c>
      <c r="V64" s="31">
        <f t="shared" si="44"/>
        <v>0</v>
      </c>
      <c r="W64" s="31">
        <f t="shared" si="44"/>
        <v>0</v>
      </c>
      <c r="X64" s="31">
        <f t="shared" si="44"/>
        <v>0</v>
      </c>
      <c r="Y64" s="31">
        <f t="shared" si="44"/>
        <v>0</v>
      </c>
      <c r="Z64" s="31">
        <f t="shared" si="44"/>
        <v>528</v>
      </c>
      <c r="AA64" s="27">
        <f>SUM(AA54:AA63)</f>
        <v>0</v>
      </c>
      <c r="AC64" s="26" t="s">
        <v>51</v>
      </c>
      <c r="AD64" s="31">
        <f>SUM(AD54:AD63)</f>
        <v>173</v>
      </c>
      <c r="AE64" s="31">
        <f t="shared" ref="AE64:AM64" si="45">SUM(AE54:AE63)</f>
        <v>0</v>
      </c>
      <c r="AF64" s="31">
        <f t="shared" si="45"/>
        <v>0</v>
      </c>
      <c r="AG64" s="31">
        <f t="shared" si="45"/>
        <v>0</v>
      </c>
      <c r="AH64" s="31">
        <f t="shared" si="45"/>
        <v>119</v>
      </c>
      <c r="AI64" s="31">
        <f t="shared" si="45"/>
        <v>0</v>
      </c>
      <c r="AJ64" s="31">
        <f t="shared" si="45"/>
        <v>54</v>
      </c>
      <c r="AK64" s="31">
        <f t="shared" si="45"/>
        <v>0</v>
      </c>
      <c r="AL64" s="31">
        <f t="shared" si="45"/>
        <v>0</v>
      </c>
      <c r="AM64" s="31">
        <f t="shared" si="45"/>
        <v>173</v>
      </c>
      <c r="AN64" s="27">
        <f>SUM(AN54:AN63)</f>
        <v>0</v>
      </c>
    </row>
    <row r="66" spans="1:50" x14ac:dyDescent="0.25">
      <c r="B66" s="33">
        <v>50</v>
      </c>
    </row>
    <row r="67" spans="1:50" s="3" customFormat="1" ht="56.25" x14ac:dyDescent="0.25">
      <c r="A67" s="8" t="str">
        <f>$B$4</f>
        <v>NBA CREWNECK</v>
      </c>
      <c r="B67" s="34" t="s">
        <v>144</v>
      </c>
      <c r="C67" s="10" t="s">
        <v>20</v>
      </c>
      <c r="D67" s="10" t="s">
        <v>21</v>
      </c>
      <c r="E67" s="10" t="s">
        <v>22</v>
      </c>
      <c r="F67" s="10" t="s">
        <v>141</v>
      </c>
      <c r="G67" s="10" t="s">
        <v>142</v>
      </c>
      <c r="H67" s="10" t="s">
        <v>143</v>
      </c>
      <c r="I67" s="10" t="s">
        <v>23</v>
      </c>
      <c r="J67" s="10" t="s">
        <v>24</v>
      </c>
      <c r="K67" s="10" t="s">
        <v>25</v>
      </c>
      <c r="L67" s="10" t="s">
        <v>26</v>
      </c>
      <c r="M67" s="11" t="s">
        <v>27</v>
      </c>
      <c r="N67" s="11" t="s">
        <v>28</v>
      </c>
      <c r="O67" s="11" t="s">
        <v>29</v>
      </c>
      <c r="P67" s="11" t="s">
        <v>30</v>
      </c>
      <c r="Q67" s="11" t="s">
        <v>31</v>
      </c>
      <c r="R67" s="11" t="s">
        <v>32</v>
      </c>
      <c r="S67" s="11" t="s">
        <v>33</v>
      </c>
      <c r="T67" s="11" t="s">
        <v>34</v>
      </c>
      <c r="U67" s="12" t="s">
        <v>35</v>
      </c>
      <c r="V67" s="12" t="s">
        <v>36</v>
      </c>
      <c r="W67" s="12" t="s">
        <v>37</v>
      </c>
      <c r="X67" s="12" t="s">
        <v>38</v>
      </c>
      <c r="Y67" s="13" t="s">
        <v>39</v>
      </c>
      <c r="Z67" s="14" t="s">
        <v>40</v>
      </c>
      <c r="AA67" s="15" t="s">
        <v>41</v>
      </c>
      <c r="AC67" s="16" t="str">
        <f>A67</f>
        <v>NBA CREWNECK</v>
      </c>
      <c r="AD67" s="9" t="str">
        <f>B67</f>
        <v>CHICAGO BULLS PEARL GREY</v>
      </c>
      <c r="AE67" s="17" t="s">
        <v>20</v>
      </c>
      <c r="AF67" s="17" t="s">
        <v>21</v>
      </c>
      <c r="AG67" s="17" t="s">
        <v>22</v>
      </c>
      <c r="AH67" s="17" t="s">
        <v>53</v>
      </c>
      <c r="AI67" s="10" t="s">
        <v>26</v>
      </c>
      <c r="AJ67" s="18" t="s">
        <v>54</v>
      </c>
      <c r="AK67" s="19" t="s">
        <v>55</v>
      </c>
      <c r="AL67" s="20" t="s">
        <v>56</v>
      </c>
      <c r="AM67" s="14" t="s">
        <v>40</v>
      </c>
      <c r="AN67" s="15" t="s">
        <v>41</v>
      </c>
    </row>
    <row r="68" spans="1:50" x14ac:dyDescent="0.25">
      <c r="A68" s="21" t="s">
        <v>145</v>
      </c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>
        <f>SUM(C68:Y68)</f>
        <v>0</v>
      </c>
      <c r="AA68" s="25">
        <f t="shared" ref="AA68:AA77" si="46">B68-Z68</f>
        <v>0</v>
      </c>
      <c r="AC68" s="26" t="str">
        <f>A68</f>
        <v>C-0425-KT-6293-CZB</v>
      </c>
      <c r="AD68" s="27">
        <f>B68</f>
        <v>0</v>
      </c>
      <c r="AE68" s="23">
        <f t="shared" ref="AE68:AG77" si="47">C68</f>
        <v>0</v>
      </c>
      <c r="AF68" s="23">
        <f t="shared" si="47"/>
        <v>0</v>
      </c>
      <c r="AG68" s="23">
        <f t="shared" si="47"/>
        <v>0</v>
      </c>
      <c r="AH68" s="23">
        <f>SUM(F68:K68)</f>
        <v>0</v>
      </c>
      <c r="AI68" s="23">
        <f>L68</f>
        <v>0</v>
      </c>
      <c r="AJ68" s="23">
        <f t="shared" ref="AJ68:AJ77" si="48">SUM(M68:T68)</f>
        <v>0</v>
      </c>
      <c r="AK68" s="23">
        <f t="shared" ref="AK68:AK77" si="49">SUM(U68:X68)</f>
        <v>0</v>
      </c>
      <c r="AL68" s="23">
        <f>Y68</f>
        <v>0</v>
      </c>
      <c r="AM68" s="24">
        <f>SUM(AE68:AL68)</f>
        <v>0</v>
      </c>
      <c r="AN68" s="28">
        <f t="shared" ref="AN68:AN77" si="50">AD68-AM68</f>
        <v>0</v>
      </c>
    </row>
    <row r="69" spans="1:50" x14ac:dyDescent="0.25">
      <c r="A69" s="26" t="s">
        <v>42</v>
      </c>
      <c r="B69" s="27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>
        <f t="shared" ref="Z69:Z77" si="51">SUM(C69:Y69)</f>
        <v>0</v>
      </c>
      <c r="AA69" s="25">
        <f t="shared" si="46"/>
        <v>0</v>
      </c>
      <c r="AC69" s="26"/>
      <c r="AD69" s="27"/>
      <c r="AE69" s="23"/>
      <c r="AF69" s="23"/>
      <c r="AG69" s="23"/>
      <c r="AH69" s="23"/>
      <c r="AI69" s="23"/>
      <c r="AJ69" s="23"/>
      <c r="AK69" s="23"/>
      <c r="AL69" s="23"/>
      <c r="AM69" s="24"/>
      <c r="AN69" s="28"/>
      <c r="AO69" s="2" t="str">
        <f>B67</f>
        <v>CHICAGO BULLS PEARL GREY</v>
      </c>
      <c r="AP69" s="26" t="s">
        <v>43</v>
      </c>
      <c r="AQ69" s="26" t="s">
        <v>44</v>
      </c>
      <c r="AR69" s="26" t="s">
        <v>45</v>
      </c>
      <c r="AS69" s="26" t="s">
        <v>46</v>
      </c>
      <c r="AT69" s="26" t="s">
        <v>47</v>
      </c>
      <c r="AU69" s="26" t="s">
        <v>48</v>
      </c>
      <c r="AV69" s="26" t="s">
        <v>49</v>
      </c>
      <c r="AW69" s="26" t="s">
        <v>50</v>
      </c>
    </row>
    <row r="70" spans="1:50" x14ac:dyDescent="0.25">
      <c r="A70" s="26" t="s">
        <v>43</v>
      </c>
      <c r="B70" s="27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>
        <f t="shared" si="51"/>
        <v>0</v>
      </c>
      <c r="AA70" s="25">
        <f t="shared" si="46"/>
        <v>0</v>
      </c>
      <c r="AB70" s="30" t="str">
        <f>AO69</f>
        <v>CHICAGO BULLS PEARL GREY</v>
      </c>
      <c r="AC70" s="26"/>
      <c r="AD70" s="27"/>
      <c r="AE70" s="23"/>
      <c r="AF70" s="23"/>
      <c r="AG70" s="23"/>
      <c r="AH70" s="23"/>
      <c r="AI70" s="23"/>
      <c r="AJ70" s="23"/>
      <c r="AK70" s="23"/>
      <c r="AL70" s="23"/>
      <c r="AM70" s="24"/>
      <c r="AN70" s="28"/>
      <c r="AO70" s="30" t="s">
        <v>51</v>
      </c>
      <c r="AP70" s="24">
        <f>Z70</f>
        <v>0</v>
      </c>
      <c r="AQ70" s="24">
        <f>Z71</f>
        <v>3</v>
      </c>
      <c r="AR70" s="24">
        <f>Z72</f>
        <v>16</v>
      </c>
      <c r="AS70" s="24">
        <f>Z73</f>
        <v>31</v>
      </c>
      <c r="AT70" s="24">
        <f>Z74</f>
        <v>33</v>
      </c>
      <c r="AU70" s="24">
        <f>Z75</f>
        <v>22</v>
      </c>
      <c r="AV70" s="24">
        <f>Z76</f>
        <v>12</v>
      </c>
      <c r="AW70" s="24">
        <f>Z77</f>
        <v>6</v>
      </c>
      <c r="AX70" s="31">
        <f>Z78</f>
        <v>123</v>
      </c>
    </row>
    <row r="71" spans="1:50" x14ac:dyDescent="0.25">
      <c r="A71" s="26" t="s">
        <v>44</v>
      </c>
      <c r="B71" s="27">
        <v>3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>
        <v>3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>
        <f t="shared" si="51"/>
        <v>3</v>
      </c>
      <c r="AA71" s="25">
        <f t="shared" si="46"/>
        <v>0</v>
      </c>
      <c r="AB71" s="30" t="str">
        <f>AO69</f>
        <v>CHICAGO BULLS PEARL GREY</v>
      </c>
      <c r="AC71" s="26"/>
      <c r="AD71" s="27"/>
      <c r="AE71" s="23"/>
      <c r="AF71" s="23"/>
      <c r="AG71" s="23"/>
      <c r="AH71" s="23"/>
      <c r="AI71" s="23"/>
      <c r="AJ71" s="23"/>
      <c r="AK71" s="23"/>
      <c r="AL71" s="23"/>
      <c r="AM71" s="24"/>
      <c r="AN71" s="28"/>
      <c r="AO71" s="29" t="s">
        <v>27</v>
      </c>
      <c r="AP71" s="23">
        <f>M70</f>
        <v>0</v>
      </c>
      <c r="AQ71" s="23">
        <f>M71</f>
        <v>3</v>
      </c>
      <c r="AR71" s="23">
        <f>M72</f>
        <v>8</v>
      </c>
      <c r="AS71" s="23">
        <f>M73</f>
        <v>11</v>
      </c>
      <c r="AT71" s="23">
        <f>M74</f>
        <v>10</v>
      </c>
      <c r="AU71" s="23">
        <f>M75</f>
        <v>8</v>
      </c>
      <c r="AV71" s="23">
        <f>M76</f>
        <v>3</v>
      </c>
      <c r="AW71" s="23">
        <f>M77</f>
        <v>2</v>
      </c>
      <c r="AX71" s="31">
        <f>M78</f>
        <v>45</v>
      </c>
    </row>
    <row r="72" spans="1:50" x14ac:dyDescent="0.25">
      <c r="A72" s="26" t="s">
        <v>45</v>
      </c>
      <c r="B72" s="27">
        <f>8+F72+G72</f>
        <v>16</v>
      </c>
      <c r="C72" s="23"/>
      <c r="D72" s="23"/>
      <c r="E72" s="23"/>
      <c r="F72" s="36">
        <v>4</v>
      </c>
      <c r="G72" s="36">
        <v>4</v>
      </c>
      <c r="H72" s="23"/>
      <c r="I72" s="23"/>
      <c r="J72" s="23"/>
      <c r="K72" s="23"/>
      <c r="L72" s="23"/>
      <c r="M72" s="23">
        <v>8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>
        <f t="shared" si="51"/>
        <v>16</v>
      </c>
      <c r="AA72" s="25">
        <f t="shared" si="46"/>
        <v>0</v>
      </c>
      <c r="AB72" s="30" t="str">
        <f>AO69</f>
        <v>CHICAGO BULLS PEARL GREY</v>
      </c>
      <c r="AC72" s="26"/>
      <c r="AD72" s="27"/>
      <c r="AE72" s="23"/>
      <c r="AF72" s="23"/>
      <c r="AG72" s="23"/>
      <c r="AH72" s="23"/>
      <c r="AI72" s="23"/>
      <c r="AJ72" s="23"/>
      <c r="AK72" s="23"/>
      <c r="AL72" s="23"/>
      <c r="AM72" s="24"/>
      <c r="AN72" s="28"/>
      <c r="AO72" s="29" t="s">
        <v>204</v>
      </c>
      <c r="AP72" s="23">
        <f>D70</f>
        <v>0</v>
      </c>
      <c r="AQ72" s="23">
        <f>D71</f>
        <v>0</v>
      </c>
      <c r="AR72" s="23">
        <f>D72</f>
        <v>0</v>
      </c>
      <c r="AS72" s="23">
        <f>D73</f>
        <v>1</v>
      </c>
      <c r="AT72" s="23">
        <f>D74</f>
        <v>1</v>
      </c>
      <c r="AU72" s="23">
        <f>D75</f>
        <v>0</v>
      </c>
      <c r="AV72" s="23">
        <f>D76</f>
        <v>0</v>
      </c>
      <c r="AW72" s="23">
        <f>D77</f>
        <v>0</v>
      </c>
    </row>
    <row r="73" spans="1:50" x14ac:dyDescent="0.25">
      <c r="A73" s="26" t="s">
        <v>46</v>
      </c>
      <c r="B73" s="27">
        <f>14+F73+G73</f>
        <v>31</v>
      </c>
      <c r="C73" s="23">
        <v>1</v>
      </c>
      <c r="D73" s="23">
        <v>1</v>
      </c>
      <c r="E73" s="23"/>
      <c r="F73" s="36">
        <v>10</v>
      </c>
      <c r="G73" s="36">
        <v>7</v>
      </c>
      <c r="H73" s="23"/>
      <c r="I73" s="23"/>
      <c r="J73" s="23"/>
      <c r="K73" s="23"/>
      <c r="L73" s="37">
        <v>1</v>
      </c>
      <c r="M73" s="23">
        <v>11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>
        <f t="shared" si="51"/>
        <v>31</v>
      </c>
      <c r="AA73" s="25">
        <f t="shared" si="46"/>
        <v>0</v>
      </c>
      <c r="AB73" s="30" t="str">
        <f>AO69</f>
        <v>CHICAGO BULLS PEARL GREY</v>
      </c>
      <c r="AC73" s="26"/>
      <c r="AD73" s="27"/>
      <c r="AE73" s="23"/>
      <c r="AF73" s="23"/>
      <c r="AG73" s="23"/>
      <c r="AH73" s="23"/>
      <c r="AI73" s="23"/>
      <c r="AJ73" s="23"/>
      <c r="AK73" s="23"/>
      <c r="AL73" s="23"/>
      <c r="AM73" s="24"/>
      <c r="AN73" s="28"/>
      <c r="AO73" s="29" t="s">
        <v>205</v>
      </c>
      <c r="AP73" s="23">
        <f>E70</f>
        <v>0</v>
      </c>
      <c r="AQ73" s="23">
        <f>E71</f>
        <v>0</v>
      </c>
      <c r="AR73" s="23">
        <f>E72</f>
        <v>0</v>
      </c>
      <c r="AS73" s="23">
        <f>E73</f>
        <v>0</v>
      </c>
      <c r="AT73" s="23">
        <f>E74</f>
        <v>0</v>
      </c>
      <c r="AU73" s="23">
        <f>E75</f>
        <v>0</v>
      </c>
      <c r="AV73" s="23">
        <f>E76</f>
        <v>0</v>
      </c>
      <c r="AW73" s="23">
        <f>E77</f>
        <v>0</v>
      </c>
    </row>
    <row r="74" spans="1:50" x14ac:dyDescent="0.25">
      <c r="A74" s="26" t="s">
        <v>47</v>
      </c>
      <c r="B74" s="27">
        <f>12+F74+G74</f>
        <v>33</v>
      </c>
      <c r="C74" s="23"/>
      <c r="D74" s="23">
        <v>1</v>
      </c>
      <c r="E74" s="23"/>
      <c r="F74" s="36">
        <v>14</v>
      </c>
      <c r="G74" s="36">
        <v>7</v>
      </c>
      <c r="H74" s="23"/>
      <c r="I74" s="23"/>
      <c r="J74" s="23"/>
      <c r="K74" s="23"/>
      <c r="L74" s="37">
        <v>1</v>
      </c>
      <c r="M74" s="23">
        <v>10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>
        <f t="shared" si="51"/>
        <v>33</v>
      </c>
      <c r="AA74" s="25">
        <f t="shared" si="46"/>
        <v>0</v>
      </c>
      <c r="AB74" s="30" t="str">
        <f>AO69</f>
        <v>CHICAGO BULLS PEARL GREY</v>
      </c>
      <c r="AC74" s="26"/>
      <c r="AD74" s="27"/>
      <c r="AE74" s="23"/>
      <c r="AF74" s="23"/>
      <c r="AG74" s="23"/>
      <c r="AH74" s="23"/>
      <c r="AI74" s="23"/>
      <c r="AJ74" s="23"/>
      <c r="AK74" s="23"/>
      <c r="AL74" s="23"/>
      <c r="AM74" s="24"/>
      <c r="AN74" s="28"/>
      <c r="AO74" s="29" t="s">
        <v>206</v>
      </c>
      <c r="AP74" s="23">
        <f>C70</f>
        <v>0</v>
      </c>
      <c r="AQ74" s="23">
        <f>C71</f>
        <v>0</v>
      </c>
      <c r="AR74" s="23">
        <f>C72</f>
        <v>0</v>
      </c>
      <c r="AS74" s="23">
        <f>C73</f>
        <v>1</v>
      </c>
      <c r="AT74" s="23">
        <f>C74</f>
        <v>0</v>
      </c>
      <c r="AU74" s="23">
        <f>C75</f>
        <v>0</v>
      </c>
      <c r="AV74" s="23">
        <f>C76</f>
        <v>0</v>
      </c>
      <c r="AW74" s="23">
        <f>C77</f>
        <v>0</v>
      </c>
    </row>
    <row r="75" spans="1:50" x14ac:dyDescent="0.25">
      <c r="A75" s="26" t="s">
        <v>48</v>
      </c>
      <c r="B75" s="27">
        <f>8+F75+G75</f>
        <v>22</v>
      </c>
      <c r="C75" s="23"/>
      <c r="D75" s="23"/>
      <c r="E75" s="23"/>
      <c r="F75" s="36">
        <v>10</v>
      </c>
      <c r="G75" s="36">
        <v>4</v>
      </c>
      <c r="H75" s="23"/>
      <c r="I75" s="23"/>
      <c r="J75" s="23"/>
      <c r="K75" s="23"/>
      <c r="L75" s="23"/>
      <c r="M75" s="23">
        <v>8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>
        <f t="shared" si="51"/>
        <v>22</v>
      </c>
      <c r="AA75" s="25">
        <f t="shared" si="46"/>
        <v>0</v>
      </c>
      <c r="AC75" s="26" t="s">
        <v>63</v>
      </c>
      <c r="AD75" s="27">
        <f t="shared" ref="AD69:AD77" si="52">B75</f>
        <v>22</v>
      </c>
      <c r="AE75" s="23">
        <f t="shared" si="47"/>
        <v>0</v>
      </c>
      <c r="AF75" s="23">
        <f t="shared" si="47"/>
        <v>0</v>
      </c>
      <c r="AG75" s="23">
        <f t="shared" si="47"/>
        <v>0</v>
      </c>
      <c r="AH75" s="23">
        <f t="shared" ref="AH70:AH77" si="53">SUM(F75:K75)</f>
        <v>14</v>
      </c>
      <c r="AI75" s="23">
        <f t="shared" ref="AI69:AI77" si="54">L75</f>
        <v>0</v>
      </c>
      <c r="AJ75" s="23">
        <f t="shared" si="48"/>
        <v>8</v>
      </c>
      <c r="AK75" s="23">
        <f t="shared" si="49"/>
        <v>0</v>
      </c>
      <c r="AL75" s="23">
        <f t="shared" ref="AL69:AL77" si="55">Y75</f>
        <v>0</v>
      </c>
      <c r="AM75" s="24">
        <f t="shared" ref="AM69:AM77" si="56">SUM(AE75:AL75)</f>
        <v>22</v>
      </c>
      <c r="AN75" s="28">
        <f t="shared" si="50"/>
        <v>0</v>
      </c>
    </row>
    <row r="76" spans="1:50" x14ac:dyDescent="0.25">
      <c r="A76" s="26" t="s">
        <v>49</v>
      </c>
      <c r="B76" s="27">
        <f>3+F76+G76</f>
        <v>12</v>
      </c>
      <c r="C76" s="23"/>
      <c r="D76" s="23"/>
      <c r="E76" s="23"/>
      <c r="F76" s="36">
        <v>6</v>
      </c>
      <c r="G76" s="36">
        <v>3</v>
      </c>
      <c r="H76" s="23"/>
      <c r="I76" s="23"/>
      <c r="J76" s="23"/>
      <c r="K76" s="23"/>
      <c r="L76" s="23"/>
      <c r="M76" s="23">
        <v>3</v>
      </c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>
        <f t="shared" si="51"/>
        <v>12</v>
      </c>
      <c r="AA76" s="25">
        <f t="shared" si="46"/>
        <v>0</v>
      </c>
      <c r="AC76" s="26" t="s">
        <v>64</v>
      </c>
      <c r="AD76" s="27">
        <f t="shared" si="52"/>
        <v>12</v>
      </c>
      <c r="AE76" s="23">
        <f t="shared" si="47"/>
        <v>0</v>
      </c>
      <c r="AF76" s="23">
        <f t="shared" si="47"/>
        <v>0</v>
      </c>
      <c r="AG76" s="23">
        <f t="shared" si="47"/>
        <v>0</v>
      </c>
      <c r="AH76" s="23">
        <f t="shared" si="53"/>
        <v>9</v>
      </c>
      <c r="AI76" s="23">
        <f t="shared" si="54"/>
        <v>0</v>
      </c>
      <c r="AJ76" s="23">
        <f t="shared" si="48"/>
        <v>3</v>
      </c>
      <c r="AK76" s="23">
        <f t="shared" si="49"/>
        <v>0</v>
      </c>
      <c r="AL76" s="23">
        <f t="shared" si="55"/>
        <v>0</v>
      </c>
      <c r="AM76" s="24">
        <f t="shared" si="56"/>
        <v>12</v>
      </c>
      <c r="AN76" s="28">
        <f t="shared" si="50"/>
        <v>0</v>
      </c>
    </row>
    <row r="77" spans="1:50" x14ac:dyDescent="0.25">
      <c r="A77" s="26" t="s">
        <v>50</v>
      </c>
      <c r="B77" s="27">
        <f>2+F77</f>
        <v>6</v>
      </c>
      <c r="C77" s="23"/>
      <c r="D77" s="23"/>
      <c r="E77" s="23"/>
      <c r="F77" s="36">
        <v>4</v>
      </c>
      <c r="G77" s="23"/>
      <c r="H77" s="23"/>
      <c r="I77" s="23"/>
      <c r="J77" s="23"/>
      <c r="K77" s="23"/>
      <c r="L77" s="23"/>
      <c r="M77" s="23">
        <v>2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4">
        <f t="shared" si="51"/>
        <v>6</v>
      </c>
      <c r="AA77" s="25">
        <f t="shared" si="46"/>
        <v>0</v>
      </c>
      <c r="AC77" s="26" t="s">
        <v>52</v>
      </c>
      <c r="AD77" s="27">
        <f t="shared" si="52"/>
        <v>6</v>
      </c>
      <c r="AE77" s="23">
        <f t="shared" si="47"/>
        <v>0</v>
      </c>
      <c r="AF77" s="23">
        <f t="shared" si="47"/>
        <v>0</v>
      </c>
      <c r="AG77" s="23">
        <f t="shared" si="47"/>
        <v>0</v>
      </c>
      <c r="AH77" s="23">
        <f t="shared" si="53"/>
        <v>4</v>
      </c>
      <c r="AI77" s="23">
        <f t="shared" si="54"/>
        <v>0</v>
      </c>
      <c r="AJ77" s="23">
        <f t="shared" si="48"/>
        <v>2</v>
      </c>
      <c r="AK77" s="23">
        <f t="shared" si="49"/>
        <v>0</v>
      </c>
      <c r="AL77" s="23">
        <f t="shared" si="55"/>
        <v>0</v>
      </c>
      <c r="AM77" s="24">
        <f t="shared" si="56"/>
        <v>6</v>
      </c>
      <c r="AN77" s="28">
        <f t="shared" si="50"/>
        <v>0</v>
      </c>
    </row>
    <row r="78" spans="1:50" x14ac:dyDescent="0.25">
      <c r="A78" s="26" t="s">
        <v>51</v>
      </c>
      <c r="B78" s="31">
        <f>SUM(B68:B77)</f>
        <v>123</v>
      </c>
      <c r="C78" s="31">
        <f t="shared" ref="C78:Z78" si="57">SUM(C68:C77)</f>
        <v>1</v>
      </c>
      <c r="D78" s="31">
        <f t="shared" si="57"/>
        <v>2</v>
      </c>
      <c r="E78" s="31">
        <f t="shared" si="57"/>
        <v>0</v>
      </c>
      <c r="F78" s="31">
        <f t="shared" si="57"/>
        <v>48</v>
      </c>
      <c r="G78" s="31">
        <f t="shared" si="57"/>
        <v>25</v>
      </c>
      <c r="H78" s="31">
        <f t="shared" si="57"/>
        <v>0</v>
      </c>
      <c r="I78" s="31">
        <f t="shared" si="57"/>
        <v>0</v>
      </c>
      <c r="J78" s="31">
        <f t="shared" si="57"/>
        <v>0</v>
      </c>
      <c r="K78" s="31">
        <f t="shared" si="57"/>
        <v>0</v>
      </c>
      <c r="L78" s="31">
        <f t="shared" si="57"/>
        <v>2</v>
      </c>
      <c r="M78" s="31">
        <f t="shared" si="57"/>
        <v>45</v>
      </c>
      <c r="N78" s="31">
        <f t="shared" si="57"/>
        <v>0</v>
      </c>
      <c r="O78" s="31">
        <f t="shared" si="57"/>
        <v>0</v>
      </c>
      <c r="P78" s="31">
        <f t="shared" si="57"/>
        <v>0</v>
      </c>
      <c r="Q78" s="31">
        <f t="shared" si="57"/>
        <v>0</v>
      </c>
      <c r="R78" s="31">
        <f t="shared" si="57"/>
        <v>0</v>
      </c>
      <c r="S78" s="31">
        <f t="shared" si="57"/>
        <v>0</v>
      </c>
      <c r="T78" s="31">
        <f t="shared" si="57"/>
        <v>0</v>
      </c>
      <c r="U78" s="31">
        <f t="shared" si="57"/>
        <v>0</v>
      </c>
      <c r="V78" s="31">
        <f t="shared" si="57"/>
        <v>0</v>
      </c>
      <c r="W78" s="31">
        <f t="shared" si="57"/>
        <v>0</v>
      </c>
      <c r="X78" s="31">
        <f t="shared" si="57"/>
        <v>0</v>
      </c>
      <c r="Y78" s="31">
        <f t="shared" si="57"/>
        <v>0</v>
      </c>
      <c r="Z78" s="31">
        <f t="shared" si="57"/>
        <v>123</v>
      </c>
      <c r="AA78" s="27">
        <f>SUM(AA68:AA77)</f>
        <v>0</v>
      </c>
      <c r="AC78" s="26" t="s">
        <v>51</v>
      </c>
      <c r="AD78" s="31">
        <f>SUM(AD68:AD77)</f>
        <v>40</v>
      </c>
      <c r="AE78" s="31">
        <f t="shared" ref="AE78:AM78" si="58">SUM(AE68:AE77)</f>
        <v>0</v>
      </c>
      <c r="AF78" s="31">
        <f t="shared" si="58"/>
        <v>0</v>
      </c>
      <c r="AG78" s="31">
        <f t="shared" si="58"/>
        <v>0</v>
      </c>
      <c r="AH78" s="31">
        <f t="shared" si="58"/>
        <v>27</v>
      </c>
      <c r="AI78" s="31">
        <f t="shared" si="58"/>
        <v>0</v>
      </c>
      <c r="AJ78" s="31">
        <f t="shared" si="58"/>
        <v>13</v>
      </c>
      <c r="AK78" s="31">
        <f t="shared" si="58"/>
        <v>0</v>
      </c>
      <c r="AL78" s="31">
        <f t="shared" si="58"/>
        <v>0</v>
      </c>
      <c r="AM78" s="31">
        <f t="shared" si="58"/>
        <v>40</v>
      </c>
      <c r="AN78" s="27">
        <f>SUM(AN68:AN77)</f>
        <v>0</v>
      </c>
    </row>
    <row r="80" spans="1:50" x14ac:dyDescent="0.25">
      <c r="B80" s="33">
        <v>50</v>
      </c>
    </row>
    <row r="81" spans="1:50" s="3" customFormat="1" ht="56.25" x14ac:dyDescent="0.25">
      <c r="A81" s="8" t="str">
        <f>$B$4</f>
        <v>NBA CREWNECK</v>
      </c>
      <c r="B81" s="34" t="s">
        <v>146</v>
      </c>
      <c r="C81" s="10" t="s">
        <v>20</v>
      </c>
      <c r="D81" s="10" t="s">
        <v>21</v>
      </c>
      <c r="E81" s="10" t="s">
        <v>22</v>
      </c>
      <c r="F81" s="10" t="s">
        <v>141</v>
      </c>
      <c r="G81" s="10" t="s">
        <v>142</v>
      </c>
      <c r="H81" s="10" t="s">
        <v>143</v>
      </c>
      <c r="I81" s="10" t="s">
        <v>23</v>
      </c>
      <c r="J81" s="10" t="s">
        <v>24</v>
      </c>
      <c r="K81" s="10" t="s">
        <v>25</v>
      </c>
      <c r="L81" s="10" t="s">
        <v>26</v>
      </c>
      <c r="M81" s="11" t="s">
        <v>27</v>
      </c>
      <c r="N81" s="11" t="s">
        <v>28</v>
      </c>
      <c r="O81" s="11" t="s">
        <v>29</v>
      </c>
      <c r="P81" s="11" t="s">
        <v>30</v>
      </c>
      <c r="Q81" s="11" t="s">
        <v>31</v>
      </c>
      <c r="R81" s="11" t="s">
        <v>32</v>
      </c>
      <c r="S81" s="11" t="s">
        <v>33</v>
      </c>
      <c r="T81" s="11" t="s">
        <v>34</v>
      </c>
      <c r="U81" s="12" t="s">
        <v>35</v>
      </c>
      <c r="V81" s="12" t="s">
        <v>36</v>
      </c>
      <c r="W81" s="12" t="s">
        <v>37</v>
      </c>
      <c r="X81" s="12" t="s">
        <v>38</v>
      </c>
      <c r="Y81" s="13" t="s">
        <v>39</v>
      </c>
      <c r="Z81" s="14" t="s">
        <v>40</v>
      </c>
      <c r="AA81" s="15" t="s">
        <v>41</v>
      </c>
      <c r="AC81" s="16" t="str">
        <f>A81</f>
        <v>NBA CREWNECK</v>
      </c>
      <c r="AD81" s="9" t="str">
        <f>B81</f>
        <v>GOLDEN STATE WARRIORS PEARL GREY</v>
      </c>
      <c r="AE81" s="17" t="s">
        <v>20</v>
      </c>
      <c r="AF81" s="17" t="s">
        <v>21</v>
      </c>
      <c r="AG81" s="17" t="s">
        <v>22</v>
      </c>
      <c r="AH81" s="17" t="s">
        <v>53</v>
      </c>
      <c r="AI81" s="10" t="s">
        <v>26</v>
      </c>
      <c r="AJ81" s="18" t="s">
        <v>54</v>
      </c>
      <c r="AK81" s="19" t="s">
        <v>55</v>
      </c>
      <c r="AL81" s="20" t="s">
        <v>56</v>
      </c>
      <c r="AM81" s="14" t="s">
        <v>40</v>
      </c>
      <c r="AN81" s="15" t="s">
        <v>41</v>
      </c>
    </row>
    <row r="82" spans="1:50" x14ac:dyDescent="0.25">
      <c r="A82" s="21" t="s">
        <v>147</v>
      </c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4">
        <f>SUM(C82:Y82)</f>
        <v>0</v>
      </c>
      <c r="AA82" s="25">
        <f t="shared" ref="AA82:AA91" si="59">B82-Z82</f>
        <v>0</v>
      </c>
      <c r="AC82" s="26" t="str">
        <f>A82</f>
        <v>C-0425-KT-6293-GXW</v>
      </c>
      <c r="AD82" s="27">
        <f>B82</f>
        <v>0</v>
      </c>
      <c r="AE82" s="23">
        <f t="shared" ref="AE82:AG91" si="60">C82</f>
        <v>0</v>
      </c>
      <c r="AF82" s="23">
        <f t="shared" si="60"/>
        <v>0</v>
      </c>
      <c r="AG82" s="23">
        <f t="shared" si="60"/>
        <v>0</v>
      </c>
      <c r="AH82" s="23">
        <f>SUM(F82:K82)</f>
        <v>0</v>
      </c>
      <c r="AI82" s="23">
        <f>L82</f>
        <v>0</v>
      </c>
      <c r="AJ82" s="23">
        <f t="shared" ref="AJ82:AJ91" si="61">SUM(M82:T82)</f>
        <v>0</v>
      </c>
      <c r="AK82" s="23">
        <f t="shared" ref="AK82:AK91" si="62">SUM(U82:X82)</f>
        <v>0</v>
      </c>
      <c r="AL82" s="23">
        <f>Y82</f>
        <v>0</v>
      </c>
      <c r="AM82" s="24">
        <f>SUM(AE82:AL82)</f>
        <v>0</v>
      </c>
      <c r="AN82" s="28">
        <f t="shared" ref="AN82:AN91" si="63">AD82-AM82</f>
        <v>0</v>
      </c>
    </row>
    <row r="83" spans="1:50" x14ac:dyDescent="0.25">
      <c r="A83" s="26" t="s">
        <v>42</v>
      </c>
      <c r="B83" s="27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4">
        <f t="shared" ref="Z83:Z91" si="64">SUM(C83:Y83)</f>
        <v>0</v>
      </c>
      <c r="AA83" s="25">
        <f t="shared" si="59"/>
        <v>0</v>
      </c>
      <c r="AC83" s="26"/>
      <c r="AD83" s="27"/>
      <c r="AE83" s="23"/>
      <c r="AF83" s="23"/>
      <c r="AG83" s="23"/>
      <c r="AH83" s="23"/>
      <c r="AI83" s="23"/>
      <c r="AJ83" s="23"/>
      <c r="AK83" s="23"/>
      <c r="AL83" s="23"/>
      <c r="AM83" s="24"/>
      <c r="AN83" s="28"/>
      <c r="AO83" s="2" t="str">
        <f>B81</f>
        <v>GOLDEN STATE WARRIORS PEARL GREY</v>
      </c>
      <c r="AP83" s="26" t="s">
        <v>43</v>
      </c>
      <c r="AQ83" s="26" t="s">
        <v>44</v>
      </c>
      <c r="AR83" s="26" t="s">
        <v>45</v>
      </c>
      <c r="AS83" s="26" t="s">
        <v>46</v>
      </c>
      <c r="AT83" s="26" t="s">
        <v>47</v>
      </c>
      <c r="AU83" s="26" t="s">
        <v>48</v>
      </c>
      <c r="AV83" s="26" t="s">
        <v>49</v>
      </c>
      <c r="AW83" s="26" t="s">
        <v>50</v>
      </c>
    </row>
    <row r="84" spans="1:50" x14ac:dyDescent="0.25">
      <c r="A84" s="26" t="s">
        <v>43</v>
      </c>
      <c r="B84" s="27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4">
        <f t="shared" si="64"/>
        <v>0</v>
      </c>
      <c r="AA84" s="25">
        <f t="shared" si="59"/>
        <v>0</v>
      </c>
      <c r="AB84" s="30" t="str">
        <f>AO83</f>
        <v>GOLDEN STATE WARRIORS PEARL GREY</v>
      </c>
      <c r="AC84" s="26"/>
      <c r="AD84" s="27"/>
      <c r="AE84" s="23"/>
      <c r="AF84" s="23"/>
      <c r="AG84" s="23"/>
      <c r="AH84" s="23"/>
      <c r="AI84" s="23"/>
      <c r="AJ84" s="23"/>
      <c r="AK84" s="23"/>
      <c r="AL84" s="23"/>
      <c r="AM84" s="24"/>
      <c r="AN84" s="28"/>
      <c r="AO84" s="30" t="s">
        <v>51</v>
      </c>
      <c r="AP84" s="24">
        <f>Z84</f>
        <v>0</v>
      </c>
      <c r="AQ84" s="24">
        <f>Z85</f>
        <v>3</v>
      </c>
      <c r="AR84" s="24">
        <f>Z86</f>
        <v>16</v>
      </c>
      <c r="AS84" s="24">
        <f>Z87</f>
        <v>32</v>
      </c>
      <c r="AT84" s="24">
        <f>Z88</f>
        <v>35</v>
      </c>
      <c r="AU84" s="24">
        <f>Z89</f>
        <v>23</v>
      </c>
      <c r="AV84" s="24">
        <f>Z90</f>
        <v>12</v>
      </c>
      <c r="AW84" s="24">
        <f>Z91</f>
        <v>4</v>
      </c>
      <c r="AX84" s="31">
        <f>Z92</f>
        <v>125</v>
      </c>
    </row>
    <row r="85" spans="1:50" x14ac:dyDescent="0.25">
      <c r="A85" s="26" t="s">
        <v>44</v>
      </c>
      <c r="B85" s="27">
        <v>3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>
        <v>3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4">
        <f t="shared" si="64"/>
        <v>3</v>
      </c>
      <c r="AA85" s="25">
        <f t="shared" si="59"/>
        <v>0</v>
      </c>
      <c r="AB85" s="30" t="str">
        <f>AO83</f>
        <v>GOLDEN STATE WARRIORS PEARL GREY</v>
      </c>
      <c r="AC85" s="26"/>
      <c r="AD85" s="27"/>
      <c r="AE85" s="23"/>
      <c r="AF85" s="23"/>
      <c r="AG85" s="23"/>
      <c r="AH85" s="23"/>
      <c r="AI85" s="23"/>
      <c r="AJ85" s="23"/>
      <c r="AK85" s="23"/>
      <c r="AL85" s="23"/>
      <c r="AM85" s="24"/>
      <c r="AN85" s="28"/>
      <c r="AO85" s="29" t="s">
        <v>27</v>
      </c>
      <c r="AP85" s="23">
        <f>M84</f>
        <v>0</v>
      </c>
      <c r="AQ85" s="23">
        <f>M85</f>
        <v>3</v>
      </c>
      <c r="AR85" s="23">
        <f>M86</f>
        <v>8</v>
      </c>
      <c r="AS85" s="23">
        <f>M87</f>
        <v>11</v>
      </c>
      <c r="AT85" s="23">
        <f>M88</f>
        <v>10</v>
      </c>
      <c r="AU85" s="23">
        <f>M89</f>
        <v>8</v>
      </c>
      <c r="AV85" s="23">
        <f>M90</f>
        <v>3</v>
      </c>
      <c r="AW85" s="23">
        <f>M91</f>
        <v>2</v>
      </c>
      <c r="AX85" s="31">
        <f>M92</f>
        <v>45</v>
      </c>
    </row>
    <row r="86" spans="1:50" x14ac:dyDescent="0.25">
      <c r="A86" s="26" t="s">
        <v>45</v>
      </c>
      <c r="B86" s="27">
        <f>8+F86+G86</f>
        <v>16</v>
      </c>
      <c r="C86" s="23"/>
      <c r="D86" s="23"/>
      <c r="E86" s="23"/>
      <c r="F86" s="36">
        <v>4</v>
      </c>
      <c r="G86" s="36">
        <v>4</v>
      </c>
      <c r="H86" s="23"/>
      <c r="I86" s="23"/>
      <c r="J86" s="23"/>
      <c r="K86" s="23"/>
      <c r="L86" s="23"/>
      <c r="M86" s="23">
        <v>8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4">
        <f t="shared" si="64"/>
        <v>16</v>
      </c>
      <c r="AA86" s="25">
        <f t="shared" si="59"/>
        <v>0</v>
      </c>
      <c r="AB86" s="30" t="str">
        <f>AO83</f>
        <v>GOLDEN STATE WARRIORS PEARL GREY</v>
      </c>
      <c r="AC86" s="26"/>
      <c r="AD86" s="27"/>
      <c r="AE86" s="23"/>
      <c r="AF86" s="23"/>
      <c r="AG86" s="23"/>
      <c r="AH86" s="23"/>
      <c r="AI86" s="23"/>
      <c r="AJ86" s="23"/>
      <c r="AK86" s="23"/>
      <c r="AL86" s="23"/>
      <c r="AM86" s="24"/>
      <c r="AN86" s="28"/>
      <c r="AO86" s="29" t="s">
        <v>204</v>
      </c>
      <c r="AP86" s="23">
        <f>D84</f>
        <v>0</v>
      </c>
      <c r="AQ86" s="23">
        <f>D85</f>
        <v>0</v>
      </c>
      <c r="AR86" s="23">
        <f>D86</f>
        <v>0</v>
      </c>
      <c r="AS86" s="23">
        <f>D87</f>
        <v>1</v>
      </c>
      <c r="AT86" s="23">
        <f>D88</f>
        <v>1</v>
      </c>
      <c r="AU86" s="23">
        <f>D89</f>
        <v>0</v>
      </c>
      <c r="AV86" s="23">
        <f>D90</f>
        <v>0</v>
      </c>
      <c r="AW86" s="23">
        <f>D91</f>
        <v>0</v>
      </c>
    </row>
    <row r="87" spans="1:50" x14ac:dyDescent="0.25">
      <c r="A87" s="26" t="s">
        <v>46</v>
      </c>
      <c r="B87" s="27">
        <f>14+F87+G87</f>
        <v>32</v>
      </c>
      <c r="C87" s="23">
        <v>1</v>
      </c>
      <c r="D87" s="23">
        <v>1</v>
      </c>
      <c r="E87" s="23"/>
      <c r="F87" s="36">
        <v>11</v>
      </c>
      <c r="G87" s="36">
        <v>7</v>
      </c>
      <c r="H87" s="23"/>
      <c r="I87" s="23"/>
      <c r="J87" s="23"/>
      <c r="K87" s="23"/>
      <c r="L87" s="37">
        <v>1</v>
      </c>
      <c r="M87" s="23">
        <v>11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4">
        <f t="shared" si="64"/>
        <v>32</v>
      </c>
      <c r="AA87" s="25">
        <f t="shared" si="59"/>
        <v>0</v>
      </c>
      <c r="AB87" s="30" t="str">
        <f>AO83</f>
        <v>GOLDEN STATE WARRIORS PEARL GREY</v>
      </c>
      <c r="AC87" s="26"/>
      <c r="AD87" s="27"/>
      <c r="AE87" s="23"/>
      <c r="AF87" s="23"/>
      <c r="AG87" s="23"/>
      <c r="AH87" s="23"/>
      <c r="AI87" s="23"/>
      <c r="AJ87" s="23"/>
      <c r="AK87" s="23"/>
      <c r="AL87" s="23"/>
      <c r="AM87" s="24"/>
      <c r="AN87" s="28"/>
      <c r="AO87" s="29" t="s">
        <v>205</v>
      </c>
      <c r="AP87" s="23">
        <f>E84</f>
        <v>0</v>
      </c>
      <c r="AQ87" s="23">
        <f>E85</f>
        <v>0</v>
      </c>
      <c r="AR87" s="23">
        <f>E86</f>
        <v>0</v>
      </c>
      <c r="AS87" s="23">
        <f>E87</f>
        <v>0</v>
      </c>
      <c r="AT87" s="23">
        <f>E88</f>
        <v>0</v>
      </c>
      <c r="AU87" s="23">
        <f>E89</f>
        <v>0</v>
      </c>
      <c r="AV87" s="23">
        <f>E90</f>
        <v>0</v>
      </c>
      <c r="AW87" s="23">
        <f>E91</f>
        <v>0</v>
      </c>
    </row>
    <row r="88" spans="1:50" x14ac:dyDescent="0.25">
      <c r="A88" s="26" t="s">
        <v>47</v>
      </c>
      <c r="B88" s="27">
        <f>12+F88+G88</f>
        <v>35</v>
      </c>
      <c r="C88" s="23"/>
      <c r="D88" s="23">
        <v>1</v>
      </c>
      <c r="E88" s="23"/>
      <c r="F88" s="36">
        <v>16</v>
      </c>
      <c r="G88" s="36">
        <v>7</v>
      </c>
      <c r="H88" s="23"/>
      <c r="I88" s="23"/>
      <c r="J88" s="23"/>
      <c r="K88" s="23"/>
      <c r="L88" s="37">
        <v>1</v>
      </c>
      <c r="M88" s="23">
        <v>10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4">
        <f t="shared" si="64"/>
        <v>35</v>
      </c>
      <c r="AA88" s="25">
        <f t="shared" si="59"/>
        <v>0</v>
      </c>
      <c r="AB88" s="30" t="str">
        <f>AO83</f>
        <v>GOLDEN STATE WARRIORS PEARL GREY</v>
      </c>
      <c r="AC88" s="26"/>
      <c r="AD88" s="27"/>
      <c r="AE88" s="23"/>
      <c r="AF88" s="23"/>
      <c r="AG88" s="23"/>
      <c r="AH88" s="23"/>
      <c r="AI88" s="23"/>
      <c r="AJ88" s="23"/>
      <c r="AK88" s="23"/>
      <c r="AL88" s="23"/>
      <c r="AM88" s="24"/>
      <c r="AN88" s="28"/>
      <c r="AO88" s="29" t="s">
        <v>206</v>
      </c>
      <c r="AP88" s="23">
        <f>C84</f>
        <v>0</v>
      </c>
      <c r="AQ88" s="23">
        <f>C85</f>
        <v>0</v>
      </c>
      <c r="AR88" s="23">
        <f>C86</f>
        <v>0</v>
      </c>
      <c r="AS88" s="23">
        <f>C87</f>
        <v>1</v>
      </c>
      <c r="AT88" s="23">
        <f>C88</f>
        <v>0</v>
      </c>
      <c r="AU88" s="23">
        <f>C89</f>
        <v>0</v>
      </c>
      <c r="AV88" s="23">
        <f>C90</f>
        <v>0</v>
      </c>
      <c r="AW88" s="23">
        <f>C91</f>
        <v>0</v>
      </c>
    </row>
    <row r="89" spans="1:50" x14ac:dyDescent="0.25">
      <c r="A89" s="26" t="s">
        <v>48</v>
      </c>
      <c r="B89" s="27">
        <f>8+F89+G89</f>
        <v>23</v>
      </c>
      <c r="C89" s="23"/>
      <c r="D89" s="23"/>
      <c r="E89" s="23"/>
      <c r="F89" s="36">
        <v>11</v>
      </c>
      <c r="G89" s="36">
        <v>4</v>
      </c>
      <c r="H89" s="23"/>
      <c r="I89" s="23"/>
      <c r="J89" s="23"/>
      <c r="K89" s="23"/>
      <c r="L89" s="23"/>
      <c r="M89" s="23">
        <v>8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4">
        <f t="shared" si="64"/>
        <v>23</v>
      </c>
      <c r="AA89" s="25">
        <f t="shared" si="59"/>
        <v>0</v>
      </c>
      <c r="AB89" s="29">
        <v>0.15</v>
      </c>
      <c r="AC89" s="26" t="s">
        <v>63</v>
      </c>
      <c r="AD89" s="27">
        <f t="shared" ref="AD83:AD91" si="65">B89</f>
        <v>23</v>
      </c>
      <c r="AE89" s="23">
        <f t="shared" si="60"/>
        <v>0</v>
      </c>
      <c r="AF89" s="23">
        <f t="shared" si="60"/>
        <v>0</v>
      </c>
      <c r="AG89" s="23">
        <f t="shared" si="60"/>
        <v>0</v>
      </c>
      <c r="AH89" s="23">
        <f t="shared" ref="AH84:AH91" si="66">SUM(F89:K89)</f>
        <v>15</v>
      </c>
      <c r="AI89" s="23">
        <f t="shared" ref="AI83:AI91" si="67">L89</f>
        <v>0</v>
      </c>
      <c r="AJ89" s="23">
        <f t="shared" si="61"/>
        <v>8</v>
      </c>
      <c r="AK89" s="23">
        <f t="shared" si="62"/>
        <v>0</v>
      </c>
      <c r="AL89" s="23">
        <f t="shared" ref="AL83:AL91" si="68">Y89</f>
        <v>0</v>
      </c>
      <c r="AM89" s="24">
        <f t="shared" ref="AM83:AM91" si="69">SUM(AE89:AL89)</f>
        <v>23</v>
      </c>
      <c r="AN89" s="28">
        <f t="shared" si="63"/>
        <v>0</v>
      </c>
    </row>
    <row r="90" spans="1:50" x14ac:dyDescent="0.25">
      <c r="A90" s="26" t="s">
        <v>49</v>
      </c>
      <c r="B90" s="27">
        <f>3+F90+G90</f>
        <v>12</v>
      </c>
      <c r="C90" s="23"/>
      <c r="D90" s="23"/>
      <c r="E90" s="23"/>
      <c r="F90" s="36">
        <v>6</v>
      </c>
      <c r="G90" s="36">
        <v>3</v>
      </c>
      <c r="H90" s="23"/>
      <c r="I90" s="23"/>
      <c r="J90" s="23"/>
      <c r="K90" s="23"/>
      <c r="L90" s="23"/>
      <c r="M90" s="23">
        <v>3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4">
        <f t="shared" si="64"/>
        <v>12</v>
      </c>
      <c r="AA90" s="25">
        <f t="shared" si="59"/>
        <v>0</v>
      </c>
      <c r="AB90" s="29">
        <v>0.06</v>
      </c>
      <c r="AC90" s="26" t="s">
        <v>64</v>
      </c>
      <c r="AD90" s="27">
        <f t="shared" si="65"/>
        <v>12</v>
      </c>
      <c r="AE90" s="23">
        <f t="shared" si="60"/>
        <v>0</v>
      </c>
      <c r="AF90" s="23">
        <f t="shared" si="60"/>
        <v>0</v>
      </c>
      <c r="AG90" s="23">
        <f t="shared" si="60"/>
        <v>0</v>
      </c>
      <c r="AH90" s="23">
        <f t="shared" si="66"/>
        <v>9</v>
      </c>
      <c r="AI90" s="23">
        <f t="shared" si="67"/>
        <v>0</v>
      </c>
      <c r="AJ90" s="23">
        <f t="shared" si="61"/>
        <v>3</v>
      </c>
      <c r="AK90" s="23">
        <f t="shared" si="62"/>
        <v>0</v>
      </c>
      <c r="AL90" s="23">
        <f t="shared" si="68"/>
        <v>0</v>
      </c>
      <c r="AM90" s="24">
        <f t="shared" si="69"/>
        <v>12</v>
      </c>
      <c r="AN90" s="28">
        <f t="shared" si="63"/>
        <v>0</v>
      </c>
    </row>
    <row r="91" spans="1:50" x14ac:dyDescent="0.25">
      <c r="A91" s="26" t="s">
        <v>50</v>
      </c>
      <c r="B91" s="27">
        <f>2+F91</f>
        <v>4</v>
      </c>
      <c r="C91" s="23"/>
      <c r="D91" s="23"/>
      <c r="E91" s="23"/>
      <c r="F91" s="36">
        <v>2</v>
      </c>
      <c r="G91" s="23"/>
      <c r="H91" s="23"/>
      <c r="I91" s="23"/>
      <c r="J91" s="23"/>
      <c r="K91" s="23"/>
      <c r="L91" s="23"/>
      <c r="M91" s="23">
        <v>2</v>
      </c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4">
        <f t="shared" si="64"/>
        <v>4</v>
      </c>
      <c r="AA91" s="25">
        <f t="shared" si="59"/>
        <v>0</v>
      </c>
      <c r="AB91" s="29">
        <v>0.02</v>
      </c>
      <c r="AC91" s="26" t="s">
        <v>52</v>
      </c>
      <c r="AD91" s="27">
        <f t="shared" si="65"/>
        <v>4</v>
      </c>
      <c r="AE91" s="23">
        <f t="shared" si="60"/>
        <v>0</v>
      </c>
      <c r="AF91" s="23">
        <f t="shared" si="60"/>
        <v>0</v>
      </c>
      <c r="AG91" s="23">
        <f t="shared" si="60"/>
        <v>0</v>
      </c>
      <c r="AH91" s="23">
        <f t="shared" si="66"/>
        <v>2</v>
      </c>
      <c r="AI91" s="23">
        <f t="shared" si="67"/>
        <v>0</v>
      </c>
      <c r="AJ91" s="23">
        <f t="shared" si="61"/>
        <v>2</v>
      </c>
      <c r="AK91" s="23">
        <f t="shared" si="62"/>
        <v>0</v>
      </c>
      <c r="AL91" s="23">
        <f t="shared" si="68"/>
        <v>0</v>
      </c>
      <c r="AM91" s="24">
        <f t="shared" si="69"/>
        <v>4</v>
      </c>
      <c r="AN91" s="28">
        <f t="shared" si="63"/>
        <v>0</v>
      </c>
    </row>
    <row r="92" spans="1:50" x14ac:dyDescent="0.25">
      <c r="A92" s="26" t="s">
        <v>51</v>
      </c>
      <c r="B92" s="31">
        <f>SUM(B82:B91)</f>
        <v>125</v>
      </c>
      <c r="C92" s="31">
        <f t="shared" ref="C92:Z92" si="70">SUM(C82:C91)</f>
        <v>1</v>
      </c>
      <c r="D92" s="31">
        <f t="shared" si="70"/>
        <v>2</v>
      </c>
      <c r="E92" s="31">
        <f t="shared" si="70"/>
        <v>0</v>
      </c>
      <c r="F92" s="31">
        <f t="shared" si="70"/>
        <v>50</v>
      </c>
      <c r="G92" s="31">
        <f t="shared" si="70"/>
        <v>25</v>
      </c>
      <c r="H92" s="31">
        <f t="shared" si="70"/>
        <v>0</v>
      </c>
      <c r="I92" s="31">
        <f t="shared" si="70"/>
        <v>0</v>
      </c>
      <c r="J92" s="31">
        <f t="shared" si="70"/>
        <v>0</v>
      </c>
      <c r="K92" s="31">
        <f t="shared" si="70"/>
        <v>0</v>
      </c>
      <c r="L92" s="31">
        <f t="shared" si="70"/>
        <v>2</v>
      </c>
      <c r="M92" s="31">
        <f t="shared" si="70"/>
        <v>45</v>
      </c>
      <c r="N92" s="31">
        <f t="shared" si="70"/>
        <v>0</v>
      </c>
      <c r="O92" s="31">
        <f t="shared" si="70"/>
        <v>0</v>
      </c>
      <c r="P92" s="31">
        <f t="shared" si="70"/>
        <v>0</v>
      </c>
      <c r="Q92" s="31">
        <f t="shared" si="70"/>
        <v>0</v>
      </c>
      <c r="R92" s="31">
        <f t="shared" si="70"/>
        <v>0</v>
      </c>
      <c r="S92" s="31">
        <f t="shared" si="70"/>
        <v>0</v>
      </c>
      <c r="T92" s="31">
        <f t="shared" si="70"/>
        <v>0</v>
      </c>
      <c r="U92" s="31">
        <f t="shared" si="70"/>
        <v>0</v>
      </c>
      <c r="V92" s="31">
        <f t="shared" si="70"/>
        <v>0</v>
      </c>
      <c r="W92" s="31">
        <f t="shared" si="70"/>
        <v>0</v>
      </c>
      <c r="X92" s="31">
        <f t="shared" si="70"/>
        <v>0</v>
      </c>
      <c r="Y92" s="31">
        <f t="shared" si="70"/>
        <v>0</v>
      </c>
      <c r="Z92" s="31">
        <f t="shared" si="70"/>
        <v>125</v>
      </c>
      <c r="AA92" s="27">
        <f>SUM(AA82:AA91)</f>
        <v>0</v>
      </c>
      <c r="AC92" s="26" t="s">
        <v>51</v>
      </c>
      <c r="AD92" s="31">
        <f>SUM(AD82:AD91)</f>
        <v>39</v>
      </c>
      <c r="AE92" s="31">
        <f t="shared" ref="AE92:AM92" si="71">SUM(AE82:AE91)</f>
        <v>0</v>
      </c>
      <c r="AF92" s="31">
        <f t="shared" si="71"/>
        <v>0</v>
      </c>
      <c r="AG92" s="31">
        <f t="shared" si="71"/>
        <v>0</v>
      </c>
      <c r="AH92" s="31">
        <f t="shared" si="71"/>
        <v>26</v>
      </c>
      <c r="AI92" s="31">
        <f t="shared" si="71"/>
        <v>0</v>
      </c>
      <c r="AJ92" s="31">
        <f t="shared" si="71"/>
        <v>13</v>
      </c>
      <c r="AK92" s="31">
        <f t="shared" si="71"/>
        <v>0</v>
      </c>
      <c r="AL92" s="31">
        <f t="shared" si="71"/>
        <v>0</v>
      </c>
      <c r="AM92" s="31">
        <f t="shared" si="71"/>
        <v>39</v>
      </c>
      <c r="AN92" s="27">
        <f>SUM(AN82:AN91)</f>
        <v>0</v>
      </c>
    </row>
    <row r="94" spans="1:50" x14ac:dyDescent="0.25">
      <c r="B94" s="33">
        <v>63</v>
      </c>
    </row>
    <row r="95" spans="1:50" s="3" customFormat="1" ht="90" x14ac:dyDescent="0.25">
      <c r="A95" s="8" t="str">
        <f>$B$4</f>
        <v>NBA CREWNECK</v>
      </c>
      <c r="B95" s="34" t="s">
        <v>148</v>
      </c>
      <c r="C95" s="10" t="s">
        <v>20</v>
      </c>
      <c r="D95" s="10" t="s">
        <v>21</v>
      </c>
      <c r="E95" s="10" t="s">
        <v>22</v>
      </c>
      <c r="F95" s="10" t="s">
        <v>141</v>
      </c>
      <c r="G95" s="10" t="s">
        <v>142</v>
      </c>
      <c r="H95" s="10" t="s">
        <v>143</v>
      </c>
      <c r="I95" s="10" t="s">
        <v>150</v>
      </c>
      <c r="J95" s="10" t="s">
        <v>151</v>
      </c>
      <c r="K95" s="10" t="s">
        <v>25</v>
      </c>
      <c r="L95" s="10" t="s">
        <v>26</v>
      </c>
      <c r="M95" s="11" t="s">
        <v>27</v>
      </c>
      <c r="N95" s="11" t="s">
        <v>28</v>
      </c>
      <c r="O95" s="11" t="s">
        <v>29</v>
      </c>
      <c r="P95" s="11" t="s">
        <v>30</v>
      </c>
      <c r="Q95" s="11" t="s">
        <v>31</v>
      </c>
      <c r="R95" s="11" t="s">
        <v>32</v>
      </c>
      <c r="S95" s="11" t="s">
        <v>33</v>
      </c>
      <c r="T95" s="11" t="s">
        <v>34</v>
      </c>
      <c r="U95" s="12" t="s">
        <v>35</v>
      </c>
      <c r="V95" s="12" t="s">
        <v>36</v>
      </c>
      <c r="W95" s="12" t="s">
        <v>37</v>
      </c>
      <c r="X95" s="12" t="s">
        <v>38</v>
      </c>
      <c r="Y95" s="13" t="s">
        <v>39</v>
      </c>
      <c r="Z95" s="14" t="s">
        <v>40</v>
      </c>
      <c r="AA95" s="15" t="s">
        <v>41</v>
      </c>
      <c r="AC95" s="16" t="str">
        <f>A95</f>
        <v>NBA CREWNECK</v>
      </c>
      <c r="AD95" s="9" t="str">
        <f>B95</f>
        <v>CLEVELAND CAVILLERS PEARL GREY</v>
      </c>
      <c r="AE95" s="17" t="s">
        <v>20</v>
      </c>
      <c r="AF95" s="17" t="s">
        <v>21</v>
      </c>
      <c r="AG95" s="17" t="s">
        <v>22</v>
      </c>
      <c r="AH95" s="17" t="s">
        <v>53</v>
      </c>
      <c r="AI95" s="10" t="s">
        <v>26</v>
      </c>
      <c r="AJ95" s="18" t="s">
        <v>54</v>
      </c>
      <c r="AK95" s="19" t="s">
        <v>55</v>
      </c>
      <c r="AL95" s="20" t="s">
        <v>56</v>
      </c>
      <c r="AM95" s="14" t="s">
        <v>40</v>
      </c>
      <c r="AN95" s="15" t="s">
        <v>41</v>
      </c>
    </row>
    <row r="96" spans="1:50" x14ac:dyDescent="0.25">
      <c r="A96" s="21" t="s">
        <v>149</v>
      </c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4">
        <f>SUM(C96:Y96)</f>
        <v>0</v>
      </c>
      <c r="AA96" s="25">
        <f t="shared" ref="AA96:AA105" si="72">B96-Z96</f>
        <v>0</v>
      </c>
      <c r="AC96" s="26" t="str">
        <f>A96</f>
        <v>C-0425-KT-6293-CXC</v>
      </c>
      <c r="AD96" s="27">
        <f>B96</f>
        <v>0</v>
      </c>
      <c r="AE96" s="23">
        <f t="shared" ref="AE96:AG105" si="73">C96</f>
        <v>0</v>
      </c>
      <c r="AF96" s="23">
        <f t="shared" si="73"/>
        <v>0</v>
      </c>
      <c r="AG96" s="23">
        <f t="shared" si="73"/>
        <v>0</v>
      </c>
      <c r="AH96" s="23">
        <f>SUM(F96:K96)</f>
        <v>0</v>
      </c>
      <c r="AI96" s="23">
        <f>L96</f>
        <v>0</v>
      </c>
      <c r="AJ96" s="23">
        <f t="shared" ref="AJ96:AJ105" si="74">SUM(M96:T96)</f>
        <v>0</v>
      </c>
      <c r="AK96" s="23">
        <f t="shared" ref="AK96:AK105" si="75">SUM(U96:X96)</f>
        <v>0</v>
      </c>
      <c r="AL96" s="23">
        <f>Y96</f>
        <v>0</v>
      </c>
      <c r="AM96" s="24">
        <f>SUM(AE96:AL96)</f>
        <v>0</v>
      </c>
      <c r="AN96" s="28">
        <f t="shared" ref="AN96:AN105" si="76">AD96-AM96</f>
        <v>0</v>
      </c>
    </row>
    <row r="97" spans="1:50" x14ac:dyDescent="0.25">
      <c r="A97" s="26" t="s">
        <v>42</v>
      </c>
      <c r="B97" s="27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4">
        <f t="shared" ref="Z97:Z105" si="77">SUM(C97:Y97)</f>
        <v>0</v>
      </c>
      <c r="AA97" s="25">
        <f t="shared" si="72"/>
        <v>0</v>
      </c>
      <c r="AC97" s="26"/>
      <c r="AD97" s="27"/>
      <c r="AE97" s="23"/>
      <c r="AF97" s="23"/>
      <c r="AG97" s="23"/>
      <c r="AH97" s="23"/>
      <c r="AI97" s="23"/>
      <c r="AJ97" s="23"/>
      <c r="AK97" s="23"/>
      <c r="AL97" s="23"/>
      <c r="AM97" s="24"/>
      <c r="AN97" s="28"/>
      <c r="AO97" s="2" t="str">
        <f>B95</f>
        <v>CLEVELAND CAVILLERS PEARL GREY</v>
      </c>
      <c r="AP97" s="26" t="s">
        <v>43</v>
      </c>
      <c r="AQ97" s="26" t="s">
        <v>44</v>
      </c>
      <c r="AR97" s="26" t="s">
        <v>45</v>
      </c>
      <c r="AS97" s="26" t="s">
        <v>46</v>
      </c>
      <c r="AT97" s="26" t="s">
        <v>47</v>
      </c>
      <c r="AU97" s="26" t="s">
        <v>48</v>
      </c>
      <c r="AV97" s="26" t="s">
        <v>49</v>
      </c>
      <c r="AW97" s="26" t="s">
        <v>50</v>
      </c>
    </row>
    <row r="98" spans="1:50" x14ac:dyDescent="0.25">
      <c r="A98" s="26" t="s">
        <v>43</v>
      </c>
      <c r="B98" s="27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4">
        <f t="shared" si="77"/>
        <v>0</v>
      </c>
      <c r="AA98" s="25">
        <f t="shared" si="72"/>
        <v>0</v>
      </c>
      <c r="AB98" s="30" t="str">
        <f>AO97</f>
        <v>CLEVELAND CAVILLERS PEARL GREY</v>
      </c>
      <c r="AC98" s="26"/>
      <c r="AD98" s="27"/>
      <c r="AE98" s="23"/>
      <c r="AF98" s="23"/>
      <c r="AG98" s="23"/>
      <c r="AH98" s="23"/>
      <c r="AI98" s="23"/>
      <c r="AJ98" s="23"/>
      <c r="AK98" s="23"/>
      <c r="AL98" s="23"/>
      <c r="AM98" s="24"/>
      <c r="AN98" s="28"/>
      <c r="AO98" s="30" t="s">
        <v>51</v>
      </c>
      <c r="AP98" s="24">
        <f>Z98</f>
        <v>0</v>
      </c>
      <c r="AQ98" s="24">
        <f>Z99</f>
        <v>3</v>
      </c>
      <c r="AR98" s="24">
        <f>Z100</f>
        <v>22</v>
      </c>
      <c r="AS98" s="24">
        <f>Z101</f>
        <v>44</v>
      </c>
      <c r="AT98" s="24">
        <f>Z102</f>
        <v>61</v>
      </c>
      <c r="AU98" s="24">
        <f>Z103</f>
        <v>49</v>
      </c>
      <c r="AV98" s="24">
        <f>Z104</f>
        <v>25</v>
      </c>
      <c r="AW98" s="24">
        <f>Z105</f>
        <v>13</v>
      </c>
      <c r="AX98" s="31">
        <f>Z106</f>
        <v>217</v>
      </c>
    </row>
    <row r="99" spans="1:50" x14ac:dyDescent="0.25">
      <c r="A99" s="26" t="s">
        <v>44</v>
      </c>
      <c r="B99" s="27">
        <v>3</v>
      </c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>
        <v>3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4">
        <f t="shared" si="77"/>
        <v>3</v>
      </c>
      <c r="AA99" s="25">
        <f t="shared" si="72"/>
        <v>0</v>
      </c>
      <c r="AB99" s="30" t="str">
        <f>AO97</f>
        <v>CLEVELAND CAVILLERS PEARL GREY</v>
      </c>
      <c r="AC99" s="26"/>
      <c r="AD99" s="27"/>
      <c r="AE99" s="23"/>
      <c r="AF99" s="23"/>
      <c r="AG99" s="23"/>
      <c r="AH99" s="23"/>
      <c r="AI99" s="23"/>
      <c r="AJ99" s="23"/>
      <c r="AK99" s="23"/>
      <c r="AL99" s="23"/>
      <c r="AM99" s="24"/>
      <c r="AN99" s="28"/>
      <c r="AO99" s="29" t="s">
        <v>27</v>
      </c>
      <c r="AP99" s="23">
        <f>M98</f>
        <v>0</v>
      </c>
      <c r="AQ99" s="23">
        <f>M99</f>
        <v>3</v>
      </c>
      <c r="AR99" s="23">
        <f>M100</f>
        <v>10</v>
      </c>
      <c r="AS99" s="23">
        <f>M101</f>
        <v>15</v>
      </c>
      <c r="AT99" s="23">
        <f>M102</f>
        <v>14</v>
      </c>
      <c r="AU99" s="23">
        <f>M103</f>
        <v>9</v>
      </c>
      <c r="AV99" s="23">
        <f>M104</f>
        <v>4</v>
      </c>
      <c r="AW99" s="23">
        <f>M105</f>
        <v>3</v>
      </c>
      <c r="AX99" s="31">
        <f>M106</f>
        <v>58</v>
      </c>
    </row>
    <row r="100" spans="1:50" x14ac:dyDescent="0.25">
      <c r="A100" s="26" t="s">
        <v>45</v>
      </c>
      <c r="B100" s="27">
        <f>10+F100+I100</f>
        <v>22</v>
      </c>
      <c r="C100" s="23"/>
      <c r="D100" s="23"/>
      <c r="E100" s="23"/>
      <c r="F100" s="36">
        <v>2</v>
      </c>
      <c r="G100" s="23"/>
      <c r="H100" s="23"/>
      <c r="I100" s="36">
        <v>10</v>
      </c>
      <c r="J100" s="23"/>
      <c r="K100" s="23"/>
      <c r="L100" s="23"/>
      <c r="M100" s="23">
        <v>10</v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4">
        <f t="shared" si="77"/>
        <v>22</v>
      </c>
      <c r="AA100" s="25">
        <f t="shared" si="72"/>
        <v>0</v>
      </c>
      <c r="AB100" s="30" t="str">
        <f>AO97</f>
        <v>CLEVELAND CAVILLERS PEARL GREY</v>
      </c>
      <c r="AC100" s="26"/>
      <c r="AD100" s="27"/>
      <c r="AE100" s="23"/>
      <c r="AF100" s="23"/>
      <c r="AG100" s="23"/>
      <c r="AH100" s="23"/>
      <c r="AI100" s="23"/>
      <c r="AJ100" s="23"/>
      <c r="AK100" s="23"/>
      <c r="AL100" s="23"/>
      <c r="AM100" s="24"/>
      <c r="AN100" s="28"/>
      <c r="AO100" s="29" t="s">
        <v>204</v>
      </c>
      <c r="AP100" s="23">
        <f>D98</f>
        <v>0</v>
      </c>
      <c r="AQ100" s="23">
        <f>D99</f>
        <v>0</v>
      </c>
      <c r="AR100" s="23">
        <f>D100</f>
        <v>0</v>
      </c>
      <c r="AS100" s="23">
        <f>D101</f>
        <v>1</v>
      </c>
      <c r="AT100" s="23">
        <f>D102</f>
        <v>1</v>
      </c>
      <c r="AU100" s="23">
        <f>D103</f>
        <v>0</v>
      </c>
      <c r="AV100" s="23">
        <f>D104</f>
        <v>0</v>
      </c>
      <c r="AW100" s="23">
        <f>D105</f>
        <v>0</v>
      </c>
    </row>
    <row r="101" spans="1:50" x14ac:dyDescent="0.25">
      <c r="A101" s="26" t="s">
        <v>46</v>
      </c>
      <c r="B101" s="27">
        <f>18+F101+I101+J101</f>
        <v>44</v>
      </c>
      <c r="C101" s="23">
        <v>1</v>
      </c>
      <c r="D101" s="23">
        <v>1</v>
      </c>
      <c r="E101" s="23"/>
      <c r="F101" s="36">
        <v>5</v>
      </c>
      <c r="G101" s="23"/>
      <c r="H101" s="23"/>
      <c r="I101" s="36">
        <v>20</v>
      </c>
      <c r="J101" s="36">
        <v>1</v>
      </c>
      <c r="K101" s="23"/>
      <c r="L101" s="37">
        <v>1</v>
      </c>
      <c r="M101" s="23">
        <v>15</v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4">
        <f t="shared" si="77"/>
        <v>44</v>
      </c>
      <c r="AA101" s="25">
        <f t="shared" si="72"/>
        <v>0</v>
      </c>
      <c r="AB101" s="30" t="str">
        <f>AO97</f>
        <v>CLEVELAND CAVILLERS PEARL GREY</v>
      </c>
      <c r="AC101" s="26"/>
      <c r="AD101" s="27"/>
      <c r="AE101" s="23"/>
      <c r="AF101" s="23"/>
      <c r="AG101" s="23"/>
      <c r="AH101" s="23"/>
      <c r="AI101" s="23"/>
      <c r="AJ101" s="23"/>
      <c r="AK101" s="23"/>
      <c r="AL101" s="23"/>
      <c r="AM101" s="24"/>
      <c r="AN101" s="28"/>
      <c r="AO101" s="29" t="s">
        <v>205</v>
      </c>
      <c r="AP101" s="23">
        <f>E98</f>
        <v>0</v>
      </c>
      <c r="AQ101" s="23">
        <f>E99</f>
        <v>0</v>
      </c>
      <c r="AR101" s="23">
        <f>E100</f>
        <v>0</v>
      </c>
      <c r="AS101" s="23">
        <f>E101</f>
        <v>0</v>
      </c>
      <c r="AT101" s="23">
        <f>E102</f>
        <v>0</v>
      </c>
      <c r="AU101" s="23">
        <f>E103</f>
        <v>0</v>
      </c>
      <c r="AV101" s="23">
        <f>E104</f>
        <v>0</v>
      </c>
      <c r="AW101" s="23">
        <f>E105</f>
        <v>0</v>
      </c>
    </row>
    <row r="102" spans="1:50" x14ac:dyDescent="0.25">
      <c r="A102" s="26" t="s">
        <v>47</v>
      </c>
      <c r="B102" s="27">
        <f>16+F102+I102+J102</f>
        <v>61</v>
      </c>
      <c r="C102" s="23"/>
      <c r="D102" s="23">
        <v>1</v>
      </c>
      <c r="E102" s="23"/>
      <c r="F102" s="36">
        <v>7</v>
      </c>
      <c r="G102" s="23"/>
      <c r="H102" s="23"/>
      <c r="I102" s="36">
        <v>34</v>
      </c>
      <c r="J102" s="36">
        <v>4</v>
      </c>
      <c r="K102" s="23"/>
      <c r="L102" s="37">
        <v>1</v>
      </c>
      <c r="M102" s="23">
        <v>14</v>
      </c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4">
        <f t="shared" si="77"/>
        <v>61</v>
      </c>
      <c r="AA102" s="25">
        <f t="shared" si="72"/>
        <v>0</v>
      </c>
      <c r="AB102" s="30" t="str">
        <f>AO97</f>
        <v>CLEVELAND CAVILLERS PEARL GREY</v>
      </c>
      <c r="AC102" s="26"/>
      <c r="AD102" s="27"/>
      <c r="AE102" s="23"/>
      <c r="AF102" s="23"/>
      <c r="AG102" s="23"/>
      <c r="AH102" s="23"/>
      <c r="AI102" s="23"/>
      <c r="AJ102" s="23"/>
      <c r="AK102" s="23"/>
      <c r="AL102" s="23"/>
      <c r="AM102" s="24"/>
      <c r="AN102" s="28"/>
      <c r="AO102" s="29" t="s">
        <v>206</v>
      </c>
      <c r="AP102" s="23">
        <f>C98</f>
        <v>0</v>
      </c>
      <c r="AQ102" s="23">
        <f>C99</f>
        <v>0</v>
      </c>
      <c r="AR102" s="23">
        <f>C100</f>
        <v>0</v>
      </c>
      <c r="AS102" s="23">
        <f>C101</f>
        <v>1</v>
      </c>
      <c r="AT102" s="23">
        <f>C102</f>
        <v>0</v>
      </c>
      <c r="AU102" s="23">
        <f>C103</f>
        <v>0</v>
      </c>
      <c r="AV102" s="23">
        <f>C104</f>
        <v>0</v>
      </c>
      <c r="AW102" s="23">
        <f>C105</f>
        <v>0</v>
      </c>
    </row>
    <row r="103" spans="1:50" x14ac:dyDescent="0.25">
      <c r="A103" s="26" t="s">
        <v>48</v>
      </c>
      <c r="B103" s="27">
        <f>9+F103+I103+J103</f>
        <v>49</v>
      </c>
      <c r="C103" s="23"/>
      <c r="D103" s="23"/>
      <c r="E103" s="23"/>
      <c r="F103" s="36">
        <v>5</v>
      </c>
      <c r="G103" s="23"/>
      <c r="H103" s="23"/>
      <c r="I103" s="36">
        <v>32</v>
      </c>
      <c r="J103" s="36">
        <v>3</v>
      </c>
      <c r="K103" s="23"/>
      <c r="L103" s="23"/>
      <c r="M103" s="23">
        <v>9</v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4">
        <f t="shared" si="77"/>
        <v>49</v>
      </c>
      <c r="AA103" s="25">
        <f t="shared" si="72"/>
        <v>0</v>
      </c>
      <c r="AB103" s="29">
        <v>0.15</v>
      </c>
      <c r="AC103" s="26" t="s">
        <v>63</v>
      </c>
      <c r="AD103" s="27">
        <f t="shared" ref="AD97:AD105" si="78">B103</f>
        <v>49</v>
      </c>
      <c r="AE103" s="23">
        <f t="shared" si="73"/>
        <v>0</v>
      </c>
      <c r="AF103" s="23">
        <f t="shared" si="73"/>
        <v>0</v>
      </c>
      <c r="AG103" s="23">
        <f t="shared" si="73"/>
        <v>0</v>
      </c>
      <c r="AH103" s="23">
        <f t="shared" ref="AH98:AH105" si="79">SUM(F103:K103)</f>
        <v>40</v>
      </c>
      <c r="AI103" s="23">
        <f t="shared" ref="AI97:AI105" si="80">L103</f>
        <v>0</v>
      </c>
      <c r="AJ103" s="23">
        <f t="shared" si="74"/>
        <v>9</v>
      </c>
      <c r="AK103" s="23">
        <f t="shared" si="75"/>
        <v>0</v>
      </c>
      <c r="AL103" s="23">
        <f t="shared" ref="AL97:AL105" si="81">Y103</f>
        <v>0</v>
      </c>
      <c r="AM103" s="24">
        <f t="shared" ref="AM97:AM105" si="82">SUM(AE103:AL103)</f>
        <v>49</v>
      </c>
      <c r="AN103" s="28">
        <f t="shared" si="76"/>
        <v>0</v>
      </c>
    </row>
    <row r="104" spans="1:50" x14ac:dyDescent="0.25">
      <c r="A104" s="26" t="s">
        <v>49</v>
      </c>
      <c r="B104" s="27">
        <f>4+F104+I104+J104</f>
        <v>25</v>
      </c>
      <c r="C104" s="23"/>
      <c r="D104" s="23"/>
      <c r="E104" s="23"/>
      <c r="F104" s="36">
        <v>3</v>
      </c>
      <c r="G104" s="23"/>
      <c r="H104" s="23"/>
      <c r="I104" s="36">
        <v>16</v>
      </c>
      <c r="J104" s="36">
        <v>2</v>
      </c>
      <c r="K104" s="23"/>
      <c r="L104" s="23"/>
      <c r="M104" s="23">
        <v>4</v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4">
        <f t="shared" si="77"/>
        <v>25</v>
      </c>
      <c r="AA104" s="25">
        <f t="shared" si="72"/>
        <v>0</v>
      </c>
      <c r="AB104" s="29">
        <v>0.06</v>
      </c>
      <c r="AC104" s="26" t="s">
        <v>64</v>
      </c>
      <c r="AD104" s="27">
        <f t="shared" si="78"/>
        <v>25</v>
      </c>
      <c r="AE104" s="23">
        <f t="shared" si="73"/>
        <v>0</v>
      </c>
      <c r="AF104" s="23">
        <f t="shared" si="73"/>
        <v>0</v>
      </c>
      <c r="AG104" s="23">
        <f t="shared" si="73"/>
        <v>0</v>
      </c>
      <c r="AH104" s="23">
        <f t="shared" si="79"/>
        <v>21</v>
      </c>
      <c r="AI104" s="23">
        <f t="shared" si="80"/>
        <v>0</v>
      </c>
      <c r="AJ104" s="23">
        <f t="shared" si="74"/>
        <v>4</v>
      </c>
      <c r="AK104" s="23">
        <f t="shared" si="75"/>
        <v>0</v>
      </c>
      <c r="AL104" s="23">
        <f t="shared" si="81"/>
        <v>0</v>
      </c>
      <c r="AM104" s="24">
        <f t="shared" si="82"/>
        <v>25</v>
      </c>
      <c r="AN104" s="28">
        <f t="shared" si="76"/>
        <v>0</v>
      </c>
    </row>
    <row r="105" spans="1:50" x14ac:dyDescent="0.25">
      <c r="A105" s="26" t="s">
        <v>50</v>
      </c>
      <c r="B105" s="27">
        <f>3+F105+I105</f>
        <v>13</v>
      </c>
      <c r="C105" s="23"/>
      <c r="D105" s="23"/>
      <c r="E105" s="23"/>
      <c r="F105" s="36">
        <v>2</v>
      </c>
      <c r="G105" s="23"/>
      <c r="H105" s="23"/>
      <c r="I105" s="36">
        <v>8</v>
      </c>
      <c r="J105" s="23"/>
      <c r="K105" s="23"/>
      <c r="L105" s="23"/>
      <c r="M105" s="23">
        <v>3</v>
      </c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4">
        <f t="shared" si="77"/>
        <v>13</v>
      </c>
      <c r="AA105" s="25">
        <f t="shared" si="72"/>
        <v>0</v>
      </c>
      <c r="AB105" s="29">
        <v>0.02</v>
      </c>
      <c r="AC105" s="26" t="s">
        <v>52</v>
      </c>
      <c r="AD105" s="27">
        <f t="shared" si="78"/>
        <v>13</v>
      </c>
      <c r="AE105" s="23">
        <f t="shared" si="73"/>
        <v>0</v>
      </c>
      <c r="AF105" s="23">
        <f t="shared" si="73"/>
        <v>0</v>
      </c>
      <c r="AG105" s="23">
        <f t="shared" si="73"/>
        <v>0</v>
      </c>
      <c r="AH105" s="23">
        <f t="shared" si="79"/>
        <v>10</v>
      </c>
      <c r="AI105" s="23">
        <f t="shared" si="80"/>
        <v>0</v>
      </c>
      <c r="AJ105" s="23">
        <f t="shared" si="74"/>
        <v>3</v>
      </c>
      <c r="AK105" s="23">
        <f t="shared" si="75"/>
        <v>0</v>
      </c>
      <c r="AL105" s="23">
        <f t="shared" si="81"/>
        <v>0</v>
      </c>
      <c r="AM105" s="24">
        <f t="shared" si="82"/>
        <v>13</v>
      </c>
      <c r="AN105" s="28">
        <f t="shared" si="76"/>
        <v>0</v>
      </c>
    </row>
    <row r="106" spans="1:50" x14ac:dyDescent="0.25">
      <c r="A106" s="26" t="s">
        <v>51</v>
      </c>
      <c r="B106" s="31">
        <f>SUM(B96:B105)</f>
        <v>217</v>
      </c>
      <c r="C106" s="31">
        <f t="shared" ref="C106:Z106" si="83">SUM(C96:C105)</f>
        <v>1</v>
      </c>
      <c r="D106" s="31">
        <f t="shared" si="83"/>
        <v>2</v>
      </c>
      <c r="E106" s="31">
        <f t="shared" si="83"/>
        <v>0</v>
      </c>
      <c r="F106" s="31">
        <f t="shared" si="83"/>
        <v>24</v>
      </c>
      <c r="G106" s="31">
        <f t="shared" si="83"/>
        <v>0</v>
      </c>
      <c r="H106" s="31">
        <f t="shared" si="83"/>
        <v>0</v>
      </c>
      <c r="I106" s="31">
        <f t="shared" si="83"/>
        <v>120</v>
      </c>
      <c r="J106" s="31">
        <f t="shared" si="83"/>
        <v>10</v>
      </c>
      <c r="K106" s="31">
        <f t="shared" si="83"/>
        <v>0</v>
      </c>
      <c r="L106" s="31">
        <f t="shared" si="83"/>
        <v>2</v>
      </c>
      <c r="M106" s="31">
        <f t="shared" si="83"/>
        <v>58</v>
      </c>
      <c r="N106" s="31">
        <f t="shared" si="83"/>
        <v>0</v>
      </c>
      <c r="O106" s="31">
        <f t="shared" si="83"/>
        <v>0</v>
      </c>
      <c r="P106" s="31">
        <f t="shared" si="83"/>
        <v>0</v>
      </c>
      <c r="Q106" s="31">
        <f t="shared" si="83"/>
        <v>0</v>
      </c>
      <c r="R106" s="31">
        <f t="shared" si="83"/>
        <v>0</v>
      </c>
      <c r="S106" s="31">
        <f t="shared" si="83"/>
        <v>0</v>
      </c>
      <c r="T106" s="31">
        <f t="shared" si="83"/>
        <v>0</v>
      </c>
      <c r="U106" s="31">
        <f t="shared" si="83"/>
        <v>0</v>
      </c>
      <c r="V106" s="31">
        <f t="shared" si="83"/>
        <v>0</v>
      </c>
      <c r="W106" s="31">
        <f t="shared" si="83"/>
        <v>0</v>
      </c>
      <c r="X106" s="31">
        <f t="shared" si="83"/>
        <v>0</v>
      </c>
      <c r="Y106" s="31">
        <f t="shared" si="83"/>
        <v>0</v>
      </c>
      <c r="Z106" s="31">
        <f t="shared" si="83"/>
        <v>217</v>
      </c>
      <c r="AA106" s="27">
        <f>SUM(AA96:AA105)</f>
        <v>0</v>
      </c>
      <c r="AC106" s="26" t="s">
        <v>51</v>
      </c>
      <c r="AD106" s="31">
        <f>SUM(AD96:AD105)</f>
        <v>87</v>
      </c>
      <c r="AE106" s="31">
        <f t="shared" ref="AE106:AM106" si="84">SUM(AE96:AE105)</f>
        <v>0</v>
      </c>
      <c r="AF106" s="31">
        <f t="shared" si="84"/>
        <v>0</v>
      </c>
      <c r="AG106" s="31">
        <f t="shared" si="84"/>
        <v>0</v>
      </c>
      <c r="AH106" s="31">
        <f t="shared" si="84"/>
        <v>71</v>
      </c>
      <c r="AI106" s="31">
        <f t="shared" si="84"/>
        <v>0</v>
      </c>
      <c r="AJ106" s="31">
        <f t="shared" si="84"/>
        <v>16</v>
      </c>
      <c r="AK106" s="31">
        <f t="shared" si="84"/>
        <v>0</v>
      </c>
      <c r="AL106" s="31">
        <f t="shared" si="84"/>
        <v>0</v>
      </c>
      <c r="AM106" s="31">
        <f t="shared" si="84"/>
        <v>87</v>
      </c>
      <c r="AN106" s="27">
        <f>SUM(AN96:AN105)</f>
        <v>0</v>
      </c>
    </row>
    <row r="108" spans="1:50" x14ac:dyDescent="0.25">
      <c r="B108" s="33"/>
    </row>
    <row r="109" spans="1:50" s="3" customFormat="1" ht="56.25" outlineLevel="1" x14ac:dyDescent="0.25">
      <c r="A109" s="8" t="str">
        <f>$B$4</f>
        <v>NBA CREWNECK</v>
      </c>
      <c r="B109" s="34"/>
      <c r="C109" s="10" t="s">
        <v>20</v>
      </c>
      <c r="D109" s="10" t="s">
        <v>21</v>
      </c>
      <c r="E109" s="10" t="s">
        <v>22</v>
      </c>
      <c r="F109" s="10" t="s">
        <v>141</v>
      </c>
      <c r="G109" s="10" t="s">
        <v>142</v>
      </c>
      <c r="H109" s="10" t="s">
        <v>143</v>
      </c>
      <c r="I109" s="10" t="s">
        <v>23</v>
      </c>
      <c r="J109" s="10" t="s">
        <v>24</v>
      </c>
      <c r="K109" s="10" t="s">
        <v>25</v>
      </c>
      <c r="L109" s="10" t="s">
        <v>26</v>
      </c>
      <c r="M109" s="11" t="s">
        <v>27</v>
      </c>
      <c r="N109" s="11" t="s">
        <v>28</v>
      </c>
      <c r="O109" s="11" t="s">
        <v>29</v>
      </c>
      <c r="P109" s="11" t="s">
        <v>30</v>
      </c>
      <c r="Q109" s="11" t="s">
        <v>31</v>
      </c>
      <c r="R109" s="11" t="s">
        <v>32</v>
      </c>
      <c r="S109" s="11" t="s">
        <v>33</v>
      </c>
      <c r="T109" s="11" t="s">
        <v>34</v>
      </c>
      <c r="U109" s="12" t="s">
        <v>35</v>
      </c>
      <c r="V109" s="12" t="s">
        <v>36</v>
      </c>
      <c r="W109" s="12" t="s">
        <v>37</v>
      </c>
      <c r="X109" s="12" t="s">
        <v>38</v>
      </c>
      <c r="Y109" s="13" t="s">
        <v>39</v>
      </c>
      <c r="Z109" s="14" t="s">
        <v>40</v>
      </c>
      <c r="AA109" s="15" t="s">
        <v>41</v>
      </c>
      <c r="AC109" s="16" t="str">
        <f>A109</f>
        <v>NBA CREWNECK</v>
      </c>
      <c r="AD109" s="9">
        <f>B109</f>
        <v>0</v>
      </c>
      <c r="AE109" s="17" t="s">
        <v>20</v>
      </c>
      <c r="AF109" s="17" t="s">
        <v>21</v>
      </c>
      <c r="AG109" s="17" t="s">
        <v>22</v>
      </c>
      <c r="AH109" s="17" t="s">
        <v>53</v>
      </c>
      <c r="AI109" s="10" t="s">
        <v>26</v>
      </c>
      <c r="AJ109" s="18" t="s">
        <v>54</v>
      </c>
      <c r="AK109" s="19" t="s">
        <v>55</v>
      </c>
      <c r="AL109" s="20" t="s">
        <v>56</v>
      </c>
      <c r="AM109" s="14" t="s">
        <v>40</v>
      </c>
      <c r="AN109" s="15" t="s">
        <v>41</v>
      </c>
    </row>
    <row r="110" spans="1:50" outlineLevel="1" x14ac:dyDescent="0.25">
      <c r="A110" s="21" t="s">
        <v>71</v>
      </c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4">
        <f>SUM(C110:Y110)</f>
        <v>0</v>
      </c>
      <c r="AA110" s="25">
        <f t="shared" ref="AA110:AA119" si="85">B110-Z110</f>
        <v>0</v>
      </c>
      <c r="AC110" s="26" t="str">
        <f>A110</f>
        <v>C-0425-KT-6293</v>
      </c>
      <c r="AD110" s="27">
        <f>B110</f>
        <v>0</v>
      </c>
      <c r="AE110" s="23">
        <f t="shared" ref="AE110:AG119" si="86">C110</f>
        <v>0</v>
      </c>
      <c r="AF110" s="23">
        <f t="shared" si="86"/>
        <v>0</v>
      </c>
      <c r="AG110" s="23">
        <f t="shared" si="86"/>
        <v>0</v>
      </c>
      <c r="AH110" s="23">
        <f>SUM(F110:K110)</f>
        <v>0</v>
      </c>
      <c r="AI110" s="23">
        <f>L110</f>
        <v>0</v>
      </c>
      <c r="AJ110" s="23">
        <f t="shared" ref="AJ110:AJ119" si="87">SUM(M110:T110)</f>
        <v>0</v>
      </c>
      <c r="AK110" s="23">
        <f t="shared" ref="AK110:AK119" si="88">SUM(U110:X110)</f>
        <v>0</v>
      </c>
      <c r="AL110" s="23">
        <f>Y110</f>
        <v>0</v>
      </c>
      <c r="AM110" s="24">
        <f>SUM(AE110:AL110)</f>
        <v>0</v>
      </c>
      <c r="AN110" s="28">
        <f t="shared" ref="AN110:AN119" si="89">AD110-AM110</f>
        <v>0</v>
      </c>
    </row>
    <row r="111" spans="1:50" outlineLevel="1" x14ac:dyDescent="0.25">
      <c r="A111" s="26" t="s">
        <v>42</v>
      </c>
      <c r="B111" s="27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4">
        <f t="shared" ref="Z111:Z119" si="90">SUM(C111:Y111)</f>
        <v>0</v>
      </c>
      <c r="AA111" s="25">
        <f t="shared" si="85"/>
        <v>0</v>
      </c>
      <c r="AC111" s="26" t="s">
        <v>57</v>
      </c>
      <c r="AD111" s="27">
        <f t="shared" ref="AD111:AD119" si="91">B111</f>
        <v>0</v>
      </c>
      <c r="AE111" s="23">
        <f t="shared" si="86"/>
        <v>0</v>
      </c>
      <c r="AF111" s="23">
        <f t="shared" si="86"/>
        <v>0</v>
      </c>
      <c r="AG111" s="23">
        <f t="shared" si="86"/>
        <v>0</v>
      </c>
      <c r="AH111" s="23">
        <f>SUM(F111:K111)</f>
        <v>0</v>
      </c>
      <c r="AI111" s="23">
        <f t="shared" ref="AI111:AI119" si="92">L111</f>
        <v>0</v>
      </c>
      <c r="AJ111" s="23">
        <f t="shared" si="87"/>
        <v>0</v>
      </c>
      <c r="AK111" s="23">
        <f t="shared" si="88"/>
        <v>0</v>
      </c>
      <c r="AL111" s="23">
        <f t="shared" ref="AL111:AL119" si="93">Y111</f>
        <v>0</v>
      </c>
      <c r="AM111" s="24">
        <f t="shared" ref="AM111:AM119" si="94">SUM(AE111:AL111)</f>
        <v>0</v>
      </c>
      <c r="AN111" s="28">
        <f t="shared" si="89"/>
        <v>0</v>
      </c>
    </row>
    <row r="112" spans="1:50" outlineLevel="1" x14ac:dyDescent="0.25">
      <c r="A112" s="26" t="s">
        <v>43</v>
      </c>
      <c r="B112" s="27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4">
        <f t="shared" si="90"/>
        <v>0</v>
      </c>
      <c r="AA112" s="25">
        <f t="shared" si="85"/>
        <v>0</v>
      </c>
      <c r="AC112" s="26" t="s">
        <v>58</v>
      </c>
      <c r="AD112" s="27">
        <f t="shared" si="91"/>
        <v>0</v>
      </c>
      <c r="AE112" s="23">
        <f t="shared" si="86"/>
        <v>0</v>
      </c>
      <c r="AF112" s="23">
        <f t="shared" si="86"/>
        <v>0</v>
      </c>
      <c r="AG112" s="23">
        <f t="shared" si="86"/>
        <v>0</v>
      </c>
      <c r="AH112" s="23">
        <f t="shared" ref="AH112:AH119" si="95">SUM(F112:K112)</f>
        <v>0</v>
      </c>
      <c r="AI112" s="23">
        <f t="shared" si="92"/>
        <v>0</v>
      </c>
      <c r="AJ112" s="23">
        <f t="shared" si="87"/>
        <v>0</v>
      </c>
      <c r="AK112" s="23">
        <f t="shared" si="88"/>
        <v>0</v>
      </c>
      <c r="AL112" s="23">
        <f t="shared" si="93"/>
        <v>0</v>
      </c>
      <c r="AM112" s="24">
        <f t="shared" si="94"/>
        <v>0</v>
      </c>
      <c r="AN112" s="28">
        <f t="shared" si="89"/>
        <v>0</v>
      </c>
    </row>
    <row r="113" spans="1:40" outlineLevel="1" x14ac:dyDescent="0.25">
      <c r="A113" s="26" t="s">
        <v>44</v>
      </c>
      <c r="B113" s="27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4">
        <f t="shared" si="90"/>
        <v>0</v>
      </c>
      <c r="AA113" s="25">
        <f t="shared" si="85"/>
        <v>0</v>
      </c>
      <c r="AC113" s="26" t="s">
        <v>59</v>
      </c>
      <c r="AD113" s="27">
        <f t="shared" si="91"/>
        <v>0</v>
      </c>
      <c r="AE113" s="23">
        <f t="shared" si="86"/>
        <v>0</v>
      </c>
      <c r="AF113" s="23">
        <f t="shared" si="86"/>
        <v>0</v>
      </c>
      <c r="AG113" s="23">
        <f t="shared" si="86"/>
        <v>0</v>
      </c>
      <c r="AH113" s="23">
        <f t="shared" si="95"/>
        <v>0</v>
      </c>
      <c r="AI113" s="23">
        <f>L113</f>
        <v>0</v>
      </c>
      <c r="AJ113" s="23">
        <f t="shared" si="87"/>
        <v>0</v>
      </c>
      <c r="AK113" s="23">
        <f t="shared" si="88"/>
        <v>0</v>
      </c>
      <c r="AL113" s="23">
        <f t="shared" si="93"/>
        <v>0</v>
      </c>
      <c r="AM113" s="24">
        <f t="shared" si="94"/>
        <v>0</v>
      </c>
      <c r="AN113" s="28">
        <f t="shared" si="89"/>
        <v>0</v>
      </c>
    </row>
    <row r="114" spans="1:40" outlineLevel="1" x14ac:dyDescent="0.25">
      <c r="A114" s="26" t="s">
        <v>45</v>
      </c>
      <c r="B114" s="27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4">
        <f t="shared" si="90"/>
        <v>0</v>
      </c>
      <c r="AA114" s="25">
        <f t="shared" si="85"/>
        <v>0</v>
      </c>
      <c r="AC114" s="26" t="s">
        <v>60</v>
      </c>
      <c r="AD114" s="27">
        <f t="shared" si="91"/>
        <v>0</v>
      </c>
      <c r="AE114" s="23">
        <f t="shared" si="86"/>
        <v>0</v>
      </c>
      <c r="AF114" s="23">
        <f t="shared" si="86"/>
        <v>0</v>
      </c>
      <c r="AG114" s="23">
        <f t="shared" si="86"/>
        <v>0</v>
      </c>
      <c r="AH114" s="23">
        <f>SUM(F114:K114)</f>
        <v>0</v>
      </c>
      <c r="AI114" s="23">
        <f t="shared" si="92"/>
        <v>0</v>
      </c>
      <c r="AJ114" s="23">
        <f t="shared" si="87"/>
        <v>0</v>
      </c>
      <c r="AK114" s="23">
        <f t="shared" si="88"/>
        <v>0</v>
      </c>
      <c r="AL114" s="23">
        <f t="shared" si="93"/>
        <v>0</v>
      </c>
      <c r="AM114" s="24">
        <f t="shared" si="94"/>
        <v>0</v>
      </c>
      <c r="AN114" s="28">
        <f t="shared" si="89"/>
        <v>0</v>
      </c>
    </row>
    <row r="115" spans="1:40" outlineLevel="1" x14ac:dyDescent="0.25">
      <c r="A115" s="26" t="s">
        <v>46</v>
      </c>
      <c r="B115" s="27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4">
        <f t="shared" si="90"/>
        <v>0</v>
      </c>
      <c r="AA115" s="25">
        <f t="shared" si="85"/>
        <v>0</v>
      </c>
      <c r="AC115" s="26" t="s">
        <v>61</v>
      </c>
      <c r="AD115" s="27">
        <f t="shared" si="91"/>
        <v>0</v>
      </c>
      <c r="AE115" s="23">
        <f t="shared" si="86"/>
        <v>0</v>
      </c>
      <c r="AF115" s="23">
        <f t="shared" si="86"/>
        <v>0</v>
      </c>
      <c r="AG115" s="23">
        <f t="shared" si="86"/>
        <v>0</v>
      </c>
      <c r="AH115" s="23">
        <f t="shared" si="95"/>
        <v>0</v>
      </c>
      <c r="AI115" s="23">
        <f t="shared" si="92"/>
        <v>0</v>
      </c>
      <c r="AJ115" s="23">
        <f t="shared" si="87"/>
        <v>0</v>
      </c>
      <c r="AK115" s="23">
        <f t="shared" si="88"/>
        <v>0</v>
      </c>
      <c r="AL115" s="23">
        <f t="shared" si="93"/>
        <v>0</v>
      </c>
      <c r="AM115" s="24">
        <f t="shared" si="94"/>
        <v>0</v>
      </c>
      <c r="AN115" s="28">
        <f t="shared" si="89"/>
        <v>0</v>
      </c>
    </row>
    <row r="116" spans="1:40" outlineLevel="1" x14ac:dyDescent="0.25">
      <c r="A116" s="26" t="s">
        <v>47</v>
      </c>
      <c r="B116" s="27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4">
        <f t="shared" si="90"/>
        <v>0</v>
      </c>
      <c r="AA116" s="25">
        <f t="shared" si="85"/>
        <v>0</v>
      </c>
      <c r="AC116" s="26" t="s">
        <v>62</v>
      </c>
      <c r="AD116" s="27">
        <f t="shared" si="91"/>
        <v>0</v>
      </c>
      <c r="AE116" s="23">
        <f t="shared" si="86"/>
        <v>0</v>
      </c>
      <c r="AF116" s="23">
        <f t="shared" si="86"/>
        <v>0</v>
      </c>
      <c r="AG116" s="23">
        <f t="shared" si="86"/>
        <v>0</v>
      </c>
      <c r="AH116" s="23">
        <f t="shared" si="95"/>
        <v>0</v>
      </c>
      <c r="AI116" s="23">
        <f t="shared" si="92"/>
        <v>0</v>
      </c>
      <c r="AJ116" s="23">
        <f t="shared" si="87"/>
        <v>0</v>
      </c>
      <c r="AK116" s="23">
        <f t="shared" si="88"/>
        <v>0</v>
      </c>
      <c r="AL116" s="23">
        <f t="shared" si="93"/>
        <v>0</v>
      </c>
      <c r="AM116" s="24">
        <f t="shared" si="94"/>
        <v>0</v>
      </c>
      <c r="AN116" s="28">
        <f t="shared" si="89"/>
        <v>0</v>
      </c>
    </row>
    <row r="117" spans="1:40" outlineLevel="1" x14ac:dyDescent="0.25">
      <c r="A117" s="26" t="s">
        <v>48</v>
      </c>
      <c r="B117" s="27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4">
        <f t="shared" si="90"/>
        <v>0</v>
      </c>
      <c r="AA117" s="25">
        <f t="shared" si="85"/>
        <v>0</v>
      </c>
      <c r="AC117" s="26" t="s">
        <v>63</v>
      </c>
      <c r="AD117" s="27">
        <f t="shared" si="91"/>
        <v>0</v>
      </c>
      <c r="AE117" s="23">
        <f t="shared" si="86"/>
        <v>0</v>
      </c>
      <c r="AF117" s="23">
        <f t="shared" si="86"/>
        <v>0</v>
      </c>
      <c r="AG117" s="23">
        <f t="shared" si="86"/>
        <v>0</v>
      </c>
      <c r="AH117" s="23">
        <f t="shared" si="95"/>
        <v>0</v>
      </c>
      <c r="AI117" s="23">
        <f t="shared" si="92"/>
        <v>0</v>
      </c>
      <c r="AJ117" s="23">
        <f t="shared" si="87"/>
        <v>0</v>
      </c>
      <c r="AK117" s="23">
        <f t="shared" si="88"/>
        <v>0</v>
      </c>
      <c r="AL117" s="23">
        <f t="shared" si="93"/>
        <v>0</v>
      </c>
      <c r="AM117" s="24">
        <f t="shared" si="94"/>
        <v>0</v>
      </c>
      <c r="AN117" s="28">
        <f t="shared" si="89"/>
        <v>0</v>
      </c>
    </row>
    <row r="118" spans="1:40" outlineLevel="1" x14ac:dyDescent="0.25">
      <c r="A118" s="26" t="s">
        <v>49</v>
      </c>
      <c r="B118" s="27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4">
        <f t="shared" si="90"/>
        <v>0</v>
      </c>
      <c r="AA118" s="25">
        <f t="shared" si="85"/>
        <v>0</v>
      </c>
      <c r="AC118" s="26" t="s">
        <v>64</v>
      </c>
      <c r="AD118" s="27">
        <f t="shared" si="91"/>
        <v>0</v>
      </c>
      <c r="AE118" s="23">
        <f t="shared" si="86"/>
        <v>0</v>
      </c>
      <c r="AF118" s="23">
        <f t="shared" si="86"/>
        <v>0</v>
      </c>
      <c r="AG118" s="23">
        <f t="shared" si="86"/>
        <v>0</v>
      </c>
      <c r="AH118" s="23">
        <f t="shared" si="95"/>
        <v>0</v>
      </c>
      <c r="AI118" s="23">
        <f t="shared" si="92"/>
        <v>0</v>
      </c>
      <c r="AJ118" s="23">
        <f t="shared" si="87"/>
        <v>0</v>
      </c>
      <c r="AK118" s="23">
        <f t="shared" si="88"/>
        <v>0</v>
      </c>
      <c r="AL118" s="23">
        <f t="shared" si="93"/>
        <v>0</v>
      </c>
      <c r="AM118" s="24">
        <f t="shared" si="94"/>
        <v>0</v>
      </c>
      <c r="AN118" s="28">
        <f t="shared" si="89"/>
        <v>0</v>
      </c>
    </row>
    <row r="119" spans="1:40" outlineLevel="1" x14ac:dyDescent="0.25">
      <c r="A119" s="26" t="s">
        <v>50</v>
      </c>
      <c r="B119" s="27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4">
        <f t="shared" si="90"/>
        <v>0</v>
      </c>
      <c r="AA119" s="25">
        <f t="shared" si="85"/>
        <v>0</v>
      </c>
      <c r="AC119" s="26" t="s">
        <v>52</v>
      </c>
      <c r="AD119" s="27">
        <f t="shared" si="91"/>
        <v>0</v>
      </c>
      <c r="AE119" s="23">
        <f t="shared" si="86"/>
        <v>0</v>
      </c>
      <c r="AF119" s="23">
        <f t="shared" si="86"/>
        <v>0</v>
      </c>
      <c r="AG119" s="23">
        <f t="shared" si="86"/>
        <v>0</v>
      </c>
      <c r="AH119" s="23">
        <f t="shared" si="95"/>
        <v>0</v>
      </c>
      <c r="AI119" s="23">
        <f t="shared" si="92"/>
        <v>0</v>
      </c>
      <c r="AJ119" s="23">
        <f t="shared" si="87"/>
        <v>0</v>
      </c>
      <c r="AK119" s="23">
        <f t="shared" si="88"/>
        <v>0</v>
      </c>
      <c r="AL119" s="23">
        <f t="shared" si="93"/>
        <v>0</v>
      </c>
      <c r="AM119" s="24">
        <f t="shared" si="94"/>
        <v>0</v>
      </c>
      <c r="AN119" s="28">
        <f t="shared" si="89"/>
        <v>0</v>
      </c>
    </row>
    <row r="120" spans="1:40" outlineLevel="1" x14ac:dyDescent="0.25">
      <c r="A120" s="26" t="s">
        <v>51</v>
      </c>
      <c r="B120" s="31">
        <f>SUM(B110:B119)</f>
        <v>0</v>
      </c>
      <c r="C120" s="31">
        <f t="shared" ref="C120:Z120" si="96">SUM(C110:C119)</f>
        <v>0</v>
      </c>
      <c r="D120" s="31">
        <f t="shared" si="96"/>
        <v>0</v>
      </c>
      <c r="E120" s="31">
        <f t="shared" si="96"/>
        <v>0</v>
      </c>
      <c r="F120" s="31">
        <f t="shared" si="96"/>
        <v>0</v>
      </c>
      <c r="G120" s="31">
        <f t="shared" si="96"/>
        <v>0</v>
      </c>
      <c r="H120" s="31">
        <f t="shared" si="96"/>
        <v>0</v>
      </c>
      <c r="I120" s="31">
        <f t="shared" si="96"/>
        <v>0</v>
      </c>
      <c r="J120" s="31">
        <f t="shared" si="96"/>
        <v>0</v>
      </c>
      <c r="K120" s="31">
        <f t="shared" si="96"/>
        <v>0</v>
      </c>
      <c r="L120" s="31">
        <f t="shared" si="96"/>
        <v>0</v>
      </c>
      <c r="M120" s="31">
        <f t="shared" si="96"/>
        <v>0</v>
      </c>
      <c r="N120" s="31">
        <f t="shared" si="96"/>
        <v>0</v>
      </c>
      <c r="O120" s="31">
        <f t="shared" si="96"/>
        <v>0</v>
      </c>
      <c r="P120" s="31">
        <f t="shared" si="96"/>
        <v>0</v>
      </c>
      <c r="Q120" s="31">
        <f t="shared" si="96"/>
        <v>0</v>
      </c>
      <c r="R120" s="31">
        <f t="shared" si="96"/>
        <v>0</v>
      </c>
      <c r="S120" s="31">
        <f t="shared" si="96"/>
        <v>0</v>
      </c>
      <c r="T120" s="31">
        <f t="shared" si="96"/>
        <v>0</v>
      </c>
      <c r="U120" s="31">
        <f t="shared" si="96"/>
        <v>0</v>
      </c>
      <c r="V120" s="31">
        <f t="shared" si="96"/>
        <v>0</v>
      </c>
      <c r="W120" s="31">
        <f t="shared" si="96"/>
        <v>0</v>
      </c>
      <c r="X120" s="31">
        <f t="shared" si="96"/>
        <v>0</v>
      </c>
      <c r="Y120" s="31">
        <f t="shared" si="96"/>
        <v>0</v>
      </c>
      <c r="Z120" s="31">
        <f t="shared" si="96"/>
        <v>0</v>
      </c>
      <c r="AA120" s="27">
        <f>SUM(AA110:AA119)</f>
        <v>0</v>
      </c>
      <c r="AC120" s="26" t="s">
        <v>51</v>
      </c>
      <c r="AD120" s="31">
        <f>SUM(AD110:AD119)</f>
        <v>0</v>
      </c>
      <c r="AE120" s="31">
        <f t="shared" ref="AE120:AM120" si="97">SUM(AE110:AE119)</f>
        <v>0</v>
      </c>
      <c r="AF120" s="31">
        <f t="shared" si="97"/>
        <v>0</v>
      </c>
      <c r="AG120" s="31">
        <f t="shared" si="97"/>
        <v>0</v>
      </c>
      <c r="AH120" s="31">
        <f t="shared" si="97"/>
        <v>0</v>
      </c>
      <c r="AI120" s="31">
        <f t="shared" si="97"/>
        <v>0</v>
      </c>
      <c r="AJ120" s="31">
        <f t="shared" si="97"/>
        <v>0</v>
      </c>
      <c r="AK120" s="31">
        <f t="shared" si="97"/>
        <v>0</v>
      </c>
      <c r="AL120" s="31">
        <f t="shared" si="97"/>
        <v>0</v>
      </c>
      <c r="AM120" s="31">
        <f t="shared" si="97"/>
        <v>0</v>
      </c>
      <c r="AN120" s="27">
        <f>SUM(AN110:AN119)</f>
        <v>0</v>
      </c>
    </row>
    <row r="121" spans="1:40" outlineLevel="1" x14ac:dyDescent="0.25"/>
    <row r="122" spans="1:40" outlineLevel="1" x14ac:dyDescent="0.25"/>
    <row r="123" spans="1:40" s="3" customFormat="1" ht="56.25" x14ac:dyDescent="0.25">
      <c r="A123" s="8" t="str">
        <f>$B$4</f>
        <v>NBA CREWNECK</v>
      </c>
      <c r="B123" s="9" t="s">
        <v>65</v>
      </c>
      <c r="C123" s="10" t="s">
        <v>20</v>
      </c>
      <c r="D123" s="10" t="s">
        <v>21</v>
      </c>
      <c r="E123" s="10" t="s">
        <v>22</v>
      </c>
      <c r="F123" s="10" t="s">
        <v>141</v>
      </c>
      <c r="G123" s="10" t="s">
        <v>142</v>
      </c>
      <c r="H123" s="10" t="s">
        <v>143</v>
      </c>
      <c r="I123" s="10" t="s">
        <v>23</v>
      </c>
      <c r="J123" s="10" t="s">
        <v>24</v>
      </c>
      <c r="K123" s="10" t="s">
        <v>25</v>
      </c>
      <c r="L123" s="10" t="s">
        <v>26</v>
      </c>
      <c r="M123" s="11" t="s">
        <v>27</v>
      </c>
      <c r="N123" s="11" t="s">
        <v>28</v>
      </c>
      <c r="O123" s="11" t="s">
        <v>29</v>
      </c>
      <c r="P123" s="11" t="s">
        <v>30</v>
      </c>
      <c r="Q123" s="11" t="s">
        <v>31</v>
      </c>
      <c r="R123" s="11" t="s">
        <v>32</v>
      </c>
      <c r="S123" s="11" t="s">
        <v>33</v>
      </c>
      <c r="T123" s="11" t="s">
        <v>34</v>
      </c>
      <c r="U123" s="12" t="s">
        <v>35</v>
      </c>
      <c r="V123" s="12" t="s">
        <v>36</v>
      </c>
      <c r="W123" s="12" t="s">
        <v>37</v>
      </c>
      <c r="X123" s="12" t="s">
        <v>38</v>
      </c>
      <c r="Y123" s="13" t="s">
        <v>39</v>
      </c>
      <c r="Z123" s="14" t="s">
        <v>40</v>
      </c>
      <c r="AA123" s="15" t="s">
        <v>41</v>
      </c>
      <c r="AC123" s="16" t="str">
        <f>A123</f>
        <v>NBA CREWNECK</v>
      </c>
      <c r="AD123" s="9" t="str">
        <f>B123</f>
        <v>OVERALL TOTAL</v>
      </c>
      <c r="AE123" s="17" t="s">
        <v>20</v>
      </c>
      <c r="AF123" s="17" t="s">
        <v>21</v>
      </c>
      <c r="AG123" s="17" t="s">
        <v>22</v>
      </c>
      <c r="AH123" s="17" t="s">
        <v>53</v>
      </c>
      <c r="AI123" s="10" t="s">
        <v>66</v>
      </c>
      <c r="AJ123" s="18" t="s">
        <v>54</v>
      </c>
      <c r="AK123" s="19" t="s">
        <v>55</v>
      </c>
      <c r="AL123" s="20" t="s">
        <v>56</v>
      </c>
      <c r="AM123" s="14" t="s">
        <v>40</v>
      </c>
      <c r="AN123" s="15" t="s">
        <v>41</v>
      </c>
    </row>
    <row r="124" spans="1:40" x14ac:dyDescent="0.25">
      <c r="A124" s="21" t="s">
        <v>71</v>
      </c>
      <c r="B124" s="22">
        <f>B12+B26+B40+B54+B68+B82+B96+B110</f>
        <v>0</v>
      </c>
      <c r="C124" s="23">
        <f>C12+C26+C40+C54+C68+C82+C96+C110</f>
        <v>0</v>
      </c>
      <c r="D124" s="23">
        <f t="shared" ref="D124:Y133" si="98">D12+D26+D40+D54+D68+D82+D96+D110</f>
        <v>0</v>
      </c>
      <c r="E124" s="23">
        <f t="shared" si="98"/>
        <v>0</v>
      </c>
      <c r="F124" s="23">
        <f t="shared" si="98"/>
        <v>0</v>
      </c>
      <c r="G124" s="23">
        <f t="shared" si="98"/>
        <v>0</v>
      </c>
      <c r="H124" s="23">
        <f t="shared" si="98"/>
        <v>0</v>
      </c>
      <c r="I124" s="23">
        <f t="shared" si="98"/>
        <v>0</v>
      </c>
      <c r="J124" s="23">
        <f t="shared" si="98"/>
        <v>0</v>
      </c>
      <c r="K124" s="23">
        <f t="shared" si="98"/>
        <v>0</v>
      </c>
      <c r="L124" s="23">
        <f t="shared" si="98"/>
        <v>0</v>
      </c>
      <c r="M124" s="23">
        <f t="shared" si="98"/>
        <v>0</v>
      </c>
      <c r="N124" s="23">
        <f t="shared" si="98"/>
        <v>0</v>
      </c>
      <c r="O124" s="23">
        <f t="shared" si="98"/>
        <v>0</v>
      </c>
      <c r="P124" s="23">
        <f t="shared" si="98"/>
        <v>0</v>
      </c>
      <c r="Q124" s="23">
        <f t="shared" si="98"/>
        <v>0</v>
      </c>
      <c r="R124" s="23">
        <f t="shared" si="98"/>
        <v>0</v>
      </c>
      <c r="S124" s="23">
        <f t="shared" si="98"/>
        <v>0</v>
      </c>
      <c r="T124" s="23">
        <f t="shared" si="98"/>
        <v>0</v>
      </c>
      <c r="U124" s="23">
        <f t="shared" si="98"/>
        <v>0</v>
      </c>
      <c r="V124" s="23">
        <f t="shared" si="98"/>
        <v>0</v>
      </c>
      <c r="W124" s="23">
        <f t="shared" si="98"/>
        <v>0</v>
      </c>
      <c r="X124" s="23">
        <f t="shared" si="98"/>
        <v>0</v>
      </c>
      <c r="Y124" s="23">
        <f t="shared" si="98"/>
        <v>0</v>
      </c>
      <c r="Z124" s="24">
        <f>SUM(C124:Y124)</f>
        <v>0</v>
      </c>
      <c r="AA124" s="25">
        <f t="shared" ref="AA124:AA133" si="99">B124-Z124</f>
        <v>0</v>
      </c>
      <c r="AC124" s="26" t="str">
        <f>A124</f>
        <v>C-0425-KT-6293</v>
      </c>
      <c r="AD124" s="27">
        <f>B124</f>
        <v>0</v>
      </c>
      <c r="AE124" s="23">
        <f t="shared" ref="AE124:AG133" si="100">C124</f>
        <v>0</v>
      </c>
      <c r="AF124" s="23">
        <f t="shared" si="100"/>
        <v>0</v>
      </c>
      <c r="AG124" s="23">
        <f t="shared" si="100"/>
        <v>0</v>
      </c>
      <c r="AH124" s="23">
        <f>SUM(F124:K124)</f>
        <v>0</v>
      </c>
      <c r="AI124" s="23">
        <f>L124</f>
        <v>0</v>
      </c>
      <c r="AJ124" s="23">
        <f t="shared" ref="AJ124:AJ133" si="101">SUM(M124:T124)</f>
        <v>0</v>
      </c>
      <c r="AK124" s="23">
        <f t="shared" ref="AK124:AK133" si="102">SUM(U124:X124)</f>
        <v>0</v>
      </c>
      <c r="AL124" s="23">
        <f>Y124</f>
        <v>0</v>
      </c>
      <c r="AM124" s="24">
        <f>SUM(AE124:AL124)</f>
        <v>0</v>
      </c>
      <c r="AN124" s="28">
        <f t="shared" ref="AN124:AN133" si="103">AD124-AM124</f>
        <v>0</v>
      </c>
    </row>
    <row r="125" spans="1:40" x14ac:dyDescent="0.25">
      <c r="A125" s="26" t="s">
        <v>42</v>
      </c>
      <c r="B125" s="27">
        <f t="shared" ref="B125:V133" si="104">B13+B27+B41+B55+B69+B83+B97+B111</f>
        <v>0</v>
      </c>
      <c r="C125" s="23">
        <f t="shared" si="104"/>
        <v>0</v>
      </c>
      <c r="D125" s="23">
        <f t="shared" si="104"/>
        <v>0</v>
      </c>
      <c r="E125" s="23">
        <f t="shared" si="104"/>
        <v>0</v>
      </c>
      <c r="F125" s="23">
        <f t="shared" si="104"/>
        <v>0</v>
      </c>
      <c r="G125" s="23">
        <f t="shared" si="104"/>
        <v>0</v>
      </c>
      <c r="H125" s="23">
        <f t="shared" si="98"/>
        <v>0</v>
      </c>
      <c r="I125" s="23">
        <f t="shared" si="98"/>
        <v>0</v>
      </c>
      <c r="J125" s="23">
        <f t="shared" si="98"/>
        <v>0</v>
      </c>
      <c r="K125" s="23">
        <f t="shared" si="98"/>
        <v>0</v>
      </c>
      <c r="L125" s="23">
        <f t="shared" si="104"/>
        <v>0</v>
      </c>
      <c r="M125" s="23">
        <f t="shared" si="104"/>
        <v>0</v>
      </c>
      <c r="N125" s="23">
        <f t="shared" si="104"/>
        <v>0</v>
      </c>
      <c r="O125" s="23">
        <f t="shared" si="104"/>
        <v>0</v>
      </c>
      <c r="P125" s="23">
        <f t="shared" si="104"/>
        <v>0</v>
      </c>
      <c r="Q125" s="23">
        <f t="shared" si="104"/>
        <v>0</v>
      </c>
      <c r="R125" s="23">
        <f t="shared" si="104"/>
        <v>0</v>
      </c>
      <c r="S125" s="23">
        <f t="shared" si="104"/>
        <v>0</v>
      </c>
      <c r="T125" s="23">
        <f t="shared" si="104"/>
        <v>0</v>
      </c>
      <c r="U125" s="23">
        <f t="shared" si="104"/>
        <v>0</v>
      </c>
      <c r="V125" s="23">
        <f t="shared" si="104"/>
        <v>0</v>
      </c>
      <c r="W125" s="23">
        <f t="shared" si="98"/>
        <v>0</v>
      </c>
      <c r="X125" s="23">
        <f t="shared" si="98"/>
        <v>0</v>
      </c>
      <c r="Y125" s="23">
        <f t="shared" si="98"/>
        <v>0</v>
      </c>
      <c r="Z125" s="24">
        <f t="shared" ref="Z125:Z133" si="105">SUM(C125:Y125)</f>
        <v>0</v>
      </c>
      <c r="AA125" s="25">
        <f t="shared" si="99"/>
        <v>0</v>
      </c>
      <c r="AC125" s="26" t="s">
        <v>57</v>
      </c>
      <c r="AD125" s="27">
        <f t="shared" ref="AD125:AD133" si="106">B125</f>
        <v>0</v>
      </c>
      <c r="AE125" s="23">
        <f t="shared" si="100"/>
        <v>0</v>
      </c>
      <c r="AF125" s="23">
        <f t="shared" si="100"/>
        <v>0</v>
      </c>
      <c r="AG125" s="23">
        <f t="shared" si="100"/>
        <v>0</v>
      </c>
      <c r="AH125" s="23">
        <f>SUM(F125:K125)</f>
        <v>0</v>
      </c>
      <c r="AI125" s="23">
        <f t="shared" ref="AI125:AI133" si="107">L125</f>
        <v>0</v>
      </c>
      <c r="AJ125" s="23">
        <f t="shared" si="101"/>
        <v>0</v>
      </c>
      <c r="AK125" s="23">
        <f t="shared" si="102"/>
        <v>0</v>
      </c>
      <c r="AL125" s="23">
        <f t="shared" ref="AL125:AL133" si="108">Y125</f>
        <v>0</v>
      </c>
      <c r="AM125" s="24">
        <f t="shared" ref="AM125:AM133" si="109">SUM(AE125:AL125)</f>
        <v>0</v>
      </c>
      <c r="AN125" s="28">
        <f t="shared" si="103"/>
        <v>0</v>
      </c>
    </row>
    <row r="126" spans="1:40" x14ac:dyDescent="0.25">
      <c r="A126" s="26" t="s">
        <v>43</v>
      </c>
      <c r="B126" s="27">
        <f t="shared" si="104"/>
        <v>0</v>
      </c>
      <c r="C126" s="23">
        <f t="shared" si="104"/>
        <v>0</v>
      </c>
      <c r="D126" s="23">
        <f t="shared" si="98"/>
        <v>0</v>
      </c>
      <c r="E126" s="23">
        <f t="shared" si="98"/>
        <v>0</v>
      </c>
      <c r="F126" s="23">
        <f t="shared" si="98"/>
        <v>0</v>
      </c>
      <c r="G126" s="23">
        <f t="shared" si="98"/>
        <v>0</v>
      </c>
      <c r="H126" s="23">
        <f t="shared" si="98"/>
        <v>0</v>
      </c>
      <c r="I126" s="23">
        <f t="shared" si="98"/>
        <v>0</v>
      </c>
      <c r="J126" s="23">
        <f t="shared" si="98"/>
        <v>0</v>
      </c>
      <c r="K126" s="23">
        <f t="shared" si="98"/>
        <v>0</v>
      </c>
      <c r="L126" s="23">
        <f t="shared" si="98"/>
        <v>0</v>
      </c>
      <c r="M126" s="23">
        <f t="shared" si="98"/>
        <v>0</v>
      </c>
      <c r="N126" s="23">
        <f t="shared" si="98"/>
        <v>0</v>
      </c>
      <c r="O126" s="23">
        <f t="shared" si="98"/>
        <v>0</v>
      </c>
      <c r="P126" s="23">
        <f t="shared" si="98"/>
        <v>0</v>
      </c>
      <c r="Q126" s="23">
        <f t="shared" si="98"/>
        <v>0</v>
      </c>
      <c r="R126" s="23">
        <f t="shared" si="98"/>
        <v>0</v>
      </c>
      <c r="S126" s="23">
        <f t="shared" si="98"/>
        <v>0</v>
      </c>
      <c r="T126" s="23">
        <f t="shared" si="98"/>
        <v>0</v>
      </c>
      <c r="U126" s="23">
        <f t="shared" si="98"/>
        <v>0</v>
      </c>
      <c r="V126" s="23">
        <f t="shared" si="98"/>
        <v>0</v>
      </c>
      <c r="W126" s="23">
        <f t="shared" si="98"/>
        <v>0</v>
      </c>
      <c r="X126" s="23">
        <f t="shared" si="98"/>
        <v>0</v>
      </c>
      <c r="Y126" s="23">
        <f t="shared" si="98"/>
        <v>0</v>
      </c>
      <c r="Z126" s="24">
        <f t="shared" si="105"/>
        <v>0</v>
      </c>
      <c r="AA126" s="25">
        <f t="shared" si="99"/>
        <v>0</v>
      </c>
      <c r="AC126" s="26" t="s">
        <v>58</v>
      </c>
      <c r="AD126" s="27">
        <f t="shared" si="106"/>
        <v>0</v>
      </c>
      <c r="AE126" s="23">
        <f t="shared" si="100"/>
        <v>0</v>
      </c>
      <c r="AF126" s="23">
        <f t="shared" si="100"/>
        <v>0</v>
      </c>
      <c r="AG126" s="23">
        <f t="shared" si="100"/>
        <v>0</v>
      </c>
      <c r="AH126" s="23">
        <f t="shared" ref="AH126:AH133" si="110">SUM(F126:K126)</f>
        <v>0</v>
      </c>
      <c r="AI126" s="23">
        <f t="shared" si="107"/>
        <v>0</v>
      </c>
      <c r="AJ126" s="23">
        <f t="shared" si="101"/>
        <v>0</v>
      </c>
      <c r="AK126" s="23">
        <f t="shared" si="102"/>
        <v>0</v>
      </c>
      <c r="AL126" s="23">
        <f t="shared" si="108"/>
        <v>0</v>
      </c>
      <c r="AM126" s="24">
        <f t="shared" si="109"/>
        <v>0</v>
      </c>
      <c r="AN126" s="28">
        <f t="shared" si="103"/>
        <v>0</v>
      </c>
    </row>
    <row r="127" spans="1:40" x14ac:dyDescent="0.25">
      <c r="A127" s="26" t="s">
        <v>44</v>
      </c>
      <c r="B127" s="27">
        <f t="shared" si="104"/>
        <v>51</v>
      </c>
      <c r="C127" s="23">
        <f t="shared" si="104"/>
        <v>0</v>
      </c>
      <c r="D127" s="23">
        <f t="shared" si="98"/>
        <v>0</v>
      </c>
      <c r="E127" s="23">
        <f t="shared" si="98"/>
        <v>0</v>
      </c>
      <c r="F127" s="23">
        <f t="shared" si="98"/>
        <v>0</v>
      </c>
      <c r="G127" s="23">
        <f t="shared" si="98"/>
        <v>0</v>
      </c>
      <c r="H127" s="23">
        <f t="shared" si="98"/>
        <v>0</v>
      </c>
      <c r="I127" s="23">
        <f t="shared" si="98"/>
        <v>10</v>
      </c>
      <c r="J127" s="23">
        <f t="shared" si="98"/>
        <v>0</v>
      </c>
      <c r="K127" s="23">
        <f t="shared" si="98"/>
        <v>0</v>
      </c>
      <c r="L127" s="23">
        <f t="shared" si="98"/>
        <v>0</v>
      </c>
      <c r="M127" s="23">
        <f t="shared" si="98"/>
        <v>41</v>
      </c>
      <c r="N127" s="23">
        <f t="shared" si="98"/>
        <v>0</v>
      </c>
      <c r="O127" s="23">
        <f t="shared" si="98"/>
        <v>0</v>
      </c>
      <c r="P127" s="23">
        <f t="shared" si="98"/>
        <v>0</v>
      </c>
      <c r="Q127" s="23">
        <f t="shared" si="98"/>
        <v>0</v>
      </c>
      <c r="R127" s="23">
        <f t="shared" si="98"/>
        <v>0</v>
      </c>
      <c r="S127" s="23">
        <f t="shared" si="98"/>
        <v>0</v>
      </c>
      <c r="T127" s="23">
        <f t="shared" si="98"/>
        <v>0</v>
      </c>
      <c r="U127" s="23">
        <f t="shared" si="98"/>
        <v>0</v>
      </c>
      <c r="V127" s="23">
        <f t="shared" si="98"/>
        <v>0</v>
      </c>
      <c r="W127" s="23">
        <f t="shared" si="98"/>
        <v>0</v>
      </c>
      <c r="X127" s="23">
        <f t="shared" si="98"/>
        <v>0</v>
      </c>
      <c r="Y127" s="23">
        <f t="shared" si="98"/>
        <v>0</v>
      </c>
      <c r="Z127" s="24">
        <f t="shared" si="105"/>
        <v>51</v>
      </c>
      <c r="AA127" s="25">
        <f t="shared" si="99"/>
        <v>0</v>
      </c>
      <c r="AC127" s="26" t="s">
        <v>59</v>
      </c>
      <c r="AD127" s="27">
        <f t="shared" si="106"/>
        <v>51</v>
      </c>
      <c r="AE127" s="23">
        <f t="shared" si="100"/>
        <v>0</v>
      </c>
      <c r="AF127" s="23">
        <f t="shared" si="100"/>
        <v>0</v>
      </c>
      <c r="AG127" s="23">
        <f t="shared" si="100"/>
        <v>0</v>
      </c>
      <c r="AH127" s="23">
        <f t="shared" si="110"/>
        <v>10</v>
      </c>
      <c r="AI127" s="23">
        <f>L127</f>
        <v>0</v>
      </c>
      <c r="AJ127" s="23">
        <f t="shared" si="101"/>
        <v>41</v>
      </c>
      <c r="AK127" s="23">
        <f t="shared" si="102"/>
        <v>0</v>
      </c>
      <c r="AL127" s="23">
        <f t="shared" si="108"/>
        <v>0</v>
      </c>
      <c r="AM127" s="24">
        <f t="shared" si="109"/>
        <v>51</v>
      </c>
      <c r="AN127" s="28">
        <f t="shared" si="103"/>
        <v>0</v>
      </c>
    </row>
    <row r="128" spans="1:40" x14ac:dyDescent="0.25">
      <c r="A128" s="26" t="s">
        <v>45</v>
      </c>
      <c r="B128" s="27">
        <f t="shared" si="104"/>
        <v>218</v>
      </c>
      <c r="C128" s="23">
        <f t="shared" si="104"/>
        <v>0</v>
      </c>
      <c r="D128" s="23">
        <f t="shared" si="98"/>
        <v>0</v>
      </c>
      <c r="E128" s="23">
        <f t="shared" si="98"/>
        <v>0</v>
      </c>
      <c r="F128" s="23">
        <f t="shared" si="98"/>
        <v>26</v>
      </c>
      <c r="G128" s="23">
        <f t="shared" si="98"/>
        <v>20</v>
      </c>
      <c r="H128" s="23">
        <f t="shared" si="98"/>
        <v>2</v>
      </c>
      <c r="I128" s="23">
        <f t="shared" si="98"/>
        <v>48</v>
      </c>
      <c r="J128" s="23">
        <f t="shared" si="98"/>
        <v>0</v>
      </c>
      <c r="K128" s="23">
        <f t="shared" si="98"/>
        <v>0</v>
      </c>
      <c r="L128" s="23">
        <f t="shared" si="98"/>
        <v>0</v>
      </c>
      <c r="M128" s="23">
        <f t="shared" si="98"/>
        <v>122</v>
      </c>
      <c r="N128" s="23">
        <f t="shared" si="98"/>
        <v>0</v>
      </c>
      <c r="O128" s="23">
        <f t="shared" si="98"/>
        <v>0</v>
      </c>
      <c r="P128" s="23">
        <f t="shared" si="98"/>
        <v>0</v>
      </c>
      <c r="Q128" s="23">
        <f t="shared" si="98"/>
        <v>0</v>
      </c>
      <c r="R128" s="23">
        <f t="shared" si="98"/>
        <v>0</v>
      </c>
      <c r="S128" s="23">
        <f t="shared" si="98"/>
        <v>0</v>
      </c>
      <c r="T128" s="23">
        <f t="shared" si="98"/>
        <v>0</v>
      </c>
      <c r="U128" s="23">
        <f t="shared" si="98"/>
        <v>0</v>
      </c>
      <c r="V128" s="23">
        <f t="shared" si="98"/>
        <v>0</v>
      </c>
      <c r="W128" s="23">
        <f t="shared" si="98"/>
        <v>0</v>
      </c>
      <c r="X128" s="23">
        <f t="shared" si="98"/>
        <v>0</v>
      </c>
      <c r="Y128" s="23">
        <f t="shared" si="98"/>
        <v>0</v>
      </c>
      <c r="Z128" s="24">
        <f t="shared" si="105"/>
        <v>218</v>
      </c>
      <c r="AA128" s="25">
        <f t="shared" si="99"/>
        <v>0</v>
      </c>
      <c r="AC128" s="26" t="s">
        <v>60</v>
      </c>
      <c r="AD128" s="27">
        <f t="shared" si="106"/>
        <v>218</v>
      </c>
      <c r="AE128" s="23">
        <f t="shared" si="100"/>
        <v>0</v>
      </c>
      <c r="AF128" s="23">
        <f t="shared" si="100"/>
        <v>0</v>
      </c>
      <c r="AG128" s="23">
        <f t="shared" si="100"/>
        <v>0</v>
      </c>
      <c r="AH128" s="23">
        <f>SUM(F128:K128)</f>
        <v>96</v>
      </c>
      <c r="AI128" s="23">
        <f t="shared" si="107"/>
        <v>0</v>
      </c>
      <c r="AJ128" s="23">
        <f t="shared" si="101"/>
        <v>122</v>
      </c>
      <c r="AK128" s="23">
        <f t="shared" si="102"/>
        <v>0</v>
      </c>
      <c r="AL128" s="23">
        <f t="shared" si="108"/>
        <v>0</v>
      </c>
      <c r="AM128" s="24">
        <f t="shared" si="109"/>
        <v>218</v>
      </c>
      <c r="AN128" s="28">
        <f t="shared" si="103"/>
        <v>0</v>
      </c>
    </row>
    <row r="129" spans="1:40" x14ac:dyDescent="0.25">
      <c r="A129" s="26" t="s">
        <v>46</v>
      </c>
      <c r="B129" s="27">
        <f t="shared" si="104"/>
        <v>421</v>
      </c>
      <c r="C129" s="23">
        <f>C17+C31+C45+C59+C73+C87+C101+C115</f>
        <v>7</v>
      </c>
      <c r="D129" s="23">
        <f>D17+D31+D45+D59+D73+D87+D101+D115</f>
        <v>7</v>
      </c>
      <c r="E129" s="23">
        <f t="shared" si="98"/>
        <v>0</v>
      </c>
      <c r="F129" s="23">
        <f>F17+F31+F45+F59+F73+F87+F101+F115</f>
        <v>72</v>
      </c>
      <c r="G129" s="23">
        <f>G17+G31+G45+G59+G73+G87+G101+G115</f>
        <v>35</v>
      </c>
      <c r="H129" s="23">
        <f t="shared" si="98"/>
        <v>5</v>
      </c>
      <c r="I129" s="23">
        <f t="shared" si="98"/>
        <v>77</v>
      </c>
      <c r="J129" s="23">
        <f t="shared" si="98"/>
        <v>1</v>
      </c>
      <c r="K129" s="23">
        <f t="shared" si="98"/>
        <v>0</v>
      </c>
      <c r="L129" s="23">
        <f t="shared" si="98"/>
        <v>7</v>
      </c>
      <c r="M129" s="23">
        <f t="shared" si="98"/>
        <v>210</v>
      </c>
      <c r="N129" s="23">
        <f t="shared" si="98"/>
        <v>0</v>
      </c>
      <c r="O129" s="23">
        <f t="shared" si="98"/>
        <v>0</v>
      </c>
      <c r="P129" s="23">
        <f t="shared" si="98"/>
        <v>0</v>
      </c>
      <c r="Q129" s="23">
        <f t="shared" si="98"/>
        <v>0</v>
      </c>
      <c r="R129" s="23">
        <f t="shared" si="98"/>
        <v>0</v>
      </c>
      <c r="S129" s="23">
        <f t="shared" si="98"/>
        <v>0</v>
      </c>
      <c r="T129" s="23">
        <f t="shared" si="98"/>
        <v>0</v>
      </c>
      <c r="U129" s="23">
        <f t="shared" si="98"/>
        <v>0</v>
      </c>
      <c r="V129" s="23">
        <f t="shared" si="98"/>
        <v>0</v>
      </c>
      <c r="W129" s="23">
        <f t="shared" si="98"/>
        <v>0</v>
      </c>
      <c r="X129" s="23">
        <f t="shared" si="98"/>
        <v>0</v>
      </c>
      <c r="Y129" s="23">
        <f t="shared" si="98"/>
        <v>0</v>
      </c>
      <c r="Z129" s="24">
        <f t="shared" si="105"/>
        <v>421</v>
      </c>
      <c r="AA129" s="25">
        <f t="shared" si="99"/>
        <v>0</v>
      </c>
      <c r="AC129" s="26" t="s">
        <v>61</v>
      </c>
      <c r="AD129" s="27">
        <f t="shared" si="106"/>
        <v>421</v>
      </c>
      <c r="AE129" s="23">
        <f t="shared" si="100"/>
        <v>7</v>
      </c>
      <c r="AF129" s="23">
        <f t="shared" si="100"/>
        <v>7</v>
      </c>
      <c r="AG129" s="23">
        <f t="shared" si="100"/>
        <v>0</v>
      </c>
      <c r="AH129" s="23">
        <f t="shared" si="110"/>
        <v>190</v>
      </c>
      <c r="AI129" s="23">
        <f t="shared" si="107"/>
        <v>7</v>
      </c>
      <c r="AJ129" s="23">
        <f t="shared" si="101"/>
        <v>210</v>
      </c>
      <c r="AK129" s="23">
        <f t="shared" si="102"/>
        <v>0</v>
      </c>
      <c r="AL129" s="23">
        <f t="shared" si="108"/>
        <v>0</v>
      </c>
      <c r="AM129" s="24">
        <f t="shared" si="109"/>
        <v>421</v>
      </c>
      <c r="AN129" s="28">
        <f t="shared" si="103"/>
        <v>0</v>
      </c>
    </row>
    <row r="130" spans="1:40" x14ac:dyDescent="0.25">
      <c r="A130" s="26" t="s">
        <v>47</v>
      </c>
      <c r="B130" s="27">
        <f t="shared" si="104"/>
        <v>456</v>
      </c>
      <c r="C130" s="23">
        <f t="shared" si="104"/>
        <v>0</v>
      </c>
      <c r="D130" s="23">
        <f t="shared" si="98"/>
        <v>7</v>
      </c>
      <c r="E130" s="23">
        <f t="shared" si="98"/>
        <v>0</v>
      </c>
      <c r="F130" s="23">
        <f t="shared" si="98"/>
        <v>106</v>
      </c>
      <c r="G130" s="23">
        <f t="shared" si="98"/>
        <v>35</v>
      </c>
      <c r="H130" s="23">
        <f t="shared" si="98"/>
        <v>8</v>
      </c>
      <c r="I130" s="23">
        <f t="shared" si="98"/>
        <v>109</v>
      </c>
      <c r="J130" s="23">
        <f t="shared" si="98"/>
        <v>4</v>
      </c>
      <c r="K130" s="23">
        <f t="shared" si="98"/>
        <v>0</v>
      </c>
      <c r="L130" s="23">
        <f t="shared" si="98"/>
        <v>7</v>
      </c>
      <c r="M130" s="23">
        <f t="shared" si="98"/>
        <v>180</v>
      </c>
      <c r="N130" s="23">
        <f t="shared" si="98"/>
        <v>0</v>
      </c>
      <c r="O130" s="23">
        <f t="shared" si="98"/>
        <v>0</v>
      </c>
      <c r="P130" s="23">
        <f t="shared" si="98"/>
        <v>0</v>
      </c>
      <c r="Q130" s="23">
        <f t="shared" si="98"/>
        <v>0</v>
      </c>
      <c r="R130" s="23">
        <f t="shared" si="98"/>
        <v>0</v>
      </c>
      <c r="S130" s="23">
        <f t="shared" si="98"/>
        <v>0</v>
      </c>
      <c r="T130" s="23">
        <f t="shared" si="98"/>
        <v>0</v>
      </c>
      <c r="U130" s="23">
        <f t="shared" si="98"/>
        <v>0</v>
      </c>
      <c r="V130" s="23">
        <f t="shared" si="98"/>
        <v>0</v>
      </c>
      <c r="W130" s="23">
        <f t="shared" si="98"/>
        <v>0</v>
      </c>
      <c r="X130" s="23">
        <f t="shared" si="98"/>
        <v>0</v>
      </c>
      <c r="Y130" s="23">
        <f t="shared" si="98"/>
        <v>0</v>
      </c>
      <c r="Z130" s="24">
        <f t="shared" si="105"/>
        <v>456</v>
      </c>
      <c r="AA130" s="25">
        <f t="shared" si="99"/>
        <v>0</v>
      </c>
      <c r="AC130" s="26" t="s">
        <v>62</v>
      </c>
      <c r="AD130" s="27">
        <f t="shared" si="106"/>
        <v>456</v>
      </c>
      <c r="AE130" s="23">
        <f t="shared" si="100"/>
        <v>0</v>
      </c>
      <c r="AF130" s="23">
        <f t="shared" si="100"/>
        <v>7</v>
      </c>
      <c r="AG130" s="23">
        <f t="shared" si="100"/>
        <v>0</v>
      </c>
      <c r="AH130" s="23">
        <f t="shared" si="110"/>
        <v>262</v>
      </c>
      <c r="AI130" s="23">
        <f t="shared" si="107"/>
        <v>7</v>
      </c>
      <c r="AJ130" s="23">
        <f t="shared" si="101"/>
        <v>180</v>
      </c>
      <c r="AK130" s="23">
        <f t="shared" si="102"/>
        <v>0</v>
      </c>
      <c r="AL130" s="23">
        <f t="shared" si="108"/>
        <v>0</v>
      </c>
      <c r="AM130" s="24">
        <f t="shared" si="109"/>
        <v>456</v>
      </c>
      <c r="AN130" s="28">
        <f t="shared" si="103"/>
        <v>0</v>
      </c>
    </row>
    <row r="131" spans="1:40" x14ac:dyDescent="0.25">
      <c r="A131" s="26" t="s">
        <v>48</v>
      </c>
      <c r="B131" s="27">
        <f t="shared" si="104"/>
        <v>311</v>
      </c>
      <c r="C131" s="23">
        <f t="shared" si="104"/>
        <v>0</v>
      </c>
      <c r="D131" s="23">
        <f t="shared" si="98"/>
        <v>0</v>
      </c>
      <c r="E131" s="23">
        <f t="shared" si="98"/>
        <v>0</v>
      </c>
      <c r="F131" s="23">
        <f t="shared" si="98"/>
        <v>73</v>
      </c>
      <c r="G131" s="23">
        <f t="shared" si="98"/>
        <v>20</v>
      </c>
      <c r="H131" s="23">
        <f t="shared" si="98"/>
        <v>6</v>
      </c>
      <c r="I131" s="23">
        <f t="shared" si="98"/>
        <v>88</v>
      </c>
      <c r="J131" s="23">
        <f t="shared" si="98"/>
        <v>3</v>
      </c>
      <c r="K131" s="23">
        <f t="shared" si="98"/>
        <v>0</v>
      </c>
      <c r="L131" s="23">
        <f t="shared" si="98"/>
        <v>0</v>
      </c>
      <c r="M131" s="23">
        <f t="shared" si="98"/>
        <v>121</v>
      </c>
      <c r="N131" s="23">
        <f t="shared" si="98"/>
        <v>0</v>
      </c>
      <c r="O131" s="23">
        <f t="shared" si="98"/>
        <v>0</v>
      </c>
      <c r="P131" s="23">
        <f t="shared" si="98"/>
        <v>0</v>
      </c>
      <c r="Q131" s="23">
        <f t="shared" si="98"/>
        <v>0</v>
      </c>
      <c r="R131" s="23">
        <f t="shared" si="98"/>
        <v>0</v>
      </c>
      <c r="S131" s="23">
        <f t="shared" si="98"/>
        <v>0</v>
      </c>
      <c r="T131" s="23">
        <f t="shared" si="98"/>
        <v>0</v>
      </c>
      <c r="U131" s="23">
        <f t="shared" si="98"/>
        <v>0</v>
      </c>
      <c r="V131" s="23">
        <f t="shared" si="98"/>
        <v>0</v>
      </c>
      <c r="W131" s="23">
        <f t="shared" si="98"/>
        <v>0</v>
      </c>
      <c r="X131" s="23">
        <f t="shared" si="98"/>
        <v>0</v>
      </c>
      <c r="Y131" s="23">
        <f t="shared" si="98"/>
        <v>0</v>
      </c>
      <c r="Z131" s="24">
        <f t="shared" si="105"/>
        <v>311</v>
      </c>
      <c r="AA131" s="25">
        <f t="shared" si="99"/>
        <v>0</v>
      </c>
      <c r="AC131" s="26" t="s">
        <v>63</v>
      </c>
      <c r="AD131" s="27">
        <f t="shared" si="106"/>
        <v>311</v>
      </c>
      <c r="AE131" s="23">
        <f t="shared" si="100"/>
        <v>0</v>
      </c>
      <c r="AF131" s="23">
        <f t="shared" si="100"/>
        <v>0</v>
      </c>
      <c r="AG131" s="23">
        <f t="shared" si="100"/>
        <v>0</v>
      </c>
      <c r="AH131" s="23">
        <f t="shared" si="110"/>
        <v>190</v>
      </c>
      <c r="AI131" s="23">
        <f t="shared" si="107"/>
        <v>0</v>
      </c>
      <c r="AJ131" s="23">
        <f t="shared" si="101"/>
        <v>121</v>
      </c>
      <c r="AK131" s="23">
        <f t="shared" si="102"/>
        <v>0</v>
      </c>
      <c r="AL131" s="23">
        <f t="shared" si="108"/>
        <v>0</v>
      </c>
      <c r="AM131" s="24">
        <f t="shared" si="109"/>
        <v>311</v>
      </c>
      <c r="AN131" s="28">
        <f t="shared" si="103"/>
        <v>0</v>
      </c>
    </row>
    <row r="132" spans="1:40" x14ac:dyDescent="0.25">
      <c r="A132" s="26" t="s">
        <v>49</v>
      </c>
      <c r="B132" s="27">
        <f t="shared" si="104"/>
        <v>174</v>
      </c>
      <c r="C132" s="23">
        <f t="shared" si="104"/>
        <v>0</v>
      </c>
      <c r="D132" s="23">
        <f t="shared" si="98"/>
        <v>0</v>
      </c>
      <c r="E132" s="23">
        <f t="shared" si="98"/>
        <v>0</v>
      </c>
      <c r="F132" s="23">
        <f t="shared" si="98"/>
        <v>40</v>
      </c>
      <c r="G132" s="23">
        <f t="shared" si="98"/>
        <v>15</v>
      </c>
      <c r="H132" s="23">
        <f t="shared" si="98"/>
        <v>3</v>
      </c>
      <c r="I132" s="23">
        <f t="shared" si="98"/>
        <v>54</v>
      </c>
      <c r="J132" s="23">
        <f t="shared" si="98"/>
        <v>2</v>
      </c>
      <c r="K132" s="23">
        <f t="shared" si="98"/>
        <v>0</v>
      </c>
      <c r="L132" s="23">
        <f t="shared" si="98"/>
        <v>0</v>
      </c>
      <c r="M132" s="23">
        <f t="shared" si="98"/>
        <v>60</v>
      </c>
      <c r="N132" s="23">
        <f t="shared" si="98"/>
        <v>0</v>
      </c>
      <c r="O132" s="23">
        <f t="shared" si="98"/>
        <v>0</v>
      </c>
      <c r="P132" s="23">
        <f t="shared" si="98"/>
        <v>0</v>
      </c>
      <c r="Q132" s="23">
        <f t="shared" si="98"/>
        <v>0</v>
      </c>
      <c r="R132" s="23">
        <f t="shared" si="98"/>
        <v>0</v>
      </c>
      <c r="S132" s="23">
        <f t="shared" si="98"/>
        <v>0</v>
      </c>
      <c r="T132" s="23">
        <f t="shared" si="98"/>
        <v>0</v>
      </c>
      <c r="U132" s="23">
        <f t="shared" si="98"/>
        <v>0</v>
      </c>
      <c r="V132" s="23">
        <f t="shared" si="98"/>
        <v>0</v>
      </c>
      <c r="W132" s="23">
        <f t="shared" si="98"/>
        <v>0</v>
      </c>
      <c r="X132" s="23">
        <f t="shared" si="98"/>
        <v>0</v>
      </c>
      <c r="Y132" s="23">
        <f t="shared" si="98"/>
        <v>0</v>
      </c>
      <c r="Z132" s="24">
        <f t="shared" si="105"/>
        <v>174</v>
      </c>
      <c r="AA132" s="25">
        <f t="shared" si="99"/>
        <v>0</v>
      </c>
      <c r="AC132" s="26" t="s">
        <v>64</v>
      </c>
      <c r="AD132" s="27">
        <f t="shared" si="106"/>
        <v>174</v>
      </c>
      <c r="AE132" s="23">
        <f t="shared" si="100"/>
        <v>0</v>
      </c>
      <c r="AF132" s="23">
        <f t="shared" si="100"/>
        <v>0</v>
      </c>
      <c r="AG132" s="23">
        <f t="shared" si="100"/>
        <v>0</v>
      </c>
      <c r="AH132" s="23">
        <f t="shared" si="110"/>
        <v>114</v>
      </c>
      <c r="AI132" s="23">
        <f t="shared" si="107"/>
        <v>0</v>
      </c>
      <c r="AJ132" s="23">
        <f t="shared" si="101"/>
        <v>60</v>
      </c>
      <c r="AK132" s="23">
        <f t="shared" si="102"/>
        <v>0</v>
      </c>
      <c r="AL132" s="23">
        <f t="shared" si="108"/>
        <v>0</v>
      </c>
      <c r="AM132" s="24">
        <f t="shared" si="109"/>
        <v>174</v>
      </c>
      <c r="AN132" s="28">
        <f t="shared" si="103"/>
        <v>0</v>
      </c>
    </row>
    <row r="133" spans="1:40" x14ac:dyDescent="0.25">
      <c r="A133" s="26" t="s">
        <v>50</v>
      </c>
      <c r="B133" s="27">
        <f t="shared" si="104"/>
        <v>66</v>
      </c>
      <c r="C133" s="23">
        <f t="shared" si="104"/>
        <v>0</v>
      </c>
      <c r="D133" s="23">
        <f t="shared" si="98"/>
        <v>0</v>
      </c>
      <c r="E133" s="23">
        <f t="shared" si="98"/>
        <v>0</v>
      </c>
      <c r="F133" s="23">
        <f t="shared" si="98"/>
        <v>19</v>
      </c>
      <c r="G133" s="23">
        <f t="shared" si="98"/>
        <v>0</v>
      </c>
      <c r="H133" s="23">
        <f t="shared" si="98"/>
        <v>0</v>
      </c>
      <c r="I133" s="23">
        <f t="shared" si="98"/>
        <v>14</v>
      </c>
      <c r="J133" s="23">
        <f t="shared" si="98"/>
        <v>0</v>
      </c>
      <c r="K133" s="23">
        <f t="shared" si="98"/>
        <v>0</v>
      </c>
      <c r="L133" s="23">
        <f t="shared" si="98"/>
        <v>0</v>
      </c>
      <c r="M133" s="23">
        <f t="shared" si="98"/>
        <v>33</v>
      </c>
      <c r="N133" s="23">
        <f t="shared" si="98"/>
        <v>0</v>
      </c>
      <c r="O133" s="23">
        <f t="shared" si="98"/>
        <v>0</v>
      </c>
      <c r="P133" s="23">
        <f t="shared" si="98"/>
        <v>0</v>
      </c>
      <c r="Q133" s="23">
        <f t="shared" si="98"/>
        <v>0</v>
      </c>
      <c r="R133" s="23">
        <f t="shared" si="98"/>
        <v>0</v>
      </c>
      <c r="S133" s="23">
        <f t="shared" si="98"/>
        <v>0</v>
      </c>
      <c r="T133" s="23">
        <f t="shared" si="98"/>
        <v>0</v>
      </c>
      <c r="U133" s="23">
        <f t="shared" si="98"/>
        <v>0</v>
      </c>
      <c r="V133" s="23">
        <f t="shared" si="98"/>
        <v>0</v>
      </c>
      <c r="W133" s="23">
        <f t="shared" si="98"/>
        <v>0</v>
      </c>
      <c r="X133" s="23">
        <f t="shared" si="98"/>
        <v>0</v>
      </c>
      <c r="Y133" s="23">
        <f t="shared" si="98"/>
        <v>0</v>
      </c>
      <c r="Z133" s="24">
        <f t="shared" si="105"/>
        <v>66</v>
      </c>
      <c r="AA133" s="25">
        <f t="shared" si="99"/>
        <v>0</v>
      </c>
      <c r="AC133" s="26" t="s">
        <v>52</v>
      </c>
      <c r="AD133" s="27">
        <f t="shared" si="106"/>
        <v>66</v>
      </c>
      <c r="AE133" s="23">
        <f t="shared" si="100"/>
        <v>0</v>
      </c>
      <c r="AF133" s="23">
        <f t="shared" si="100"/>
        <v>0</v>
      </c>
      <c r="AG133" s="23">
        <f t="shared" si="100"/>
        <v>0</v>
      </c>
      <c r="AH133" s="23">
        <f t="shared" si="110"/>
        <v>33</v>
      </c>
      <c r="AI133" s="23">
        <f t="shared" si="107"/>
        <v>0</v>
      </c>
      <c r="AJ133" s="23">
        <f t="shared" si="101"/>
        <v>33</v>
      </c>
      <c r="AK133" s="23">
        <f t="shared" si="102"/>
        <v>0</v>
      </c>
      <c r="AL133" s="23">
        <f t="shared" si="108"/>
        <v>0</v>
      </c>
      <c r="AM133" s="24">
        <f t="shared" si="109"/>
        <v>66</v>
      </c>
      <c r="AN133" s="28">
        <f t="shared" si="103"/>
        <v>0</v>
      </c>
    </row>
    <row r="134" spans="1:40" x14ac:dyDescent="0.25">
      <c r="A134" s="26" t="s">
        <v>51</v>
      </c>
      <c r="B134" s="31">
        <f>SUM(B124:B133)</f>
        <v>1697</v>
      </c>
      <c r="C134" s="31">
        <f t="shared" ref="C134:Z134" si="111">SUM(C124:C133)</f>
        <v>7</v>
      </c>
      <c r="D134" s="31">
        <f t="shared" si="111"/>
        <v>14</v>
      </c>
      <c r="E134" s="31">
        <f t="shared" si="111"/>
        <v>0</v>
      </c>
      <c r="F134" s="31">
        <f t="shared" si="111"/>
        <v>336</v>
      </c>
      <c r="G134" s="31">
        <f t="shared" si="111"/>
        <v>125</v>
      </c>
      <c r="H134" s="31">
        <f t="shared" si="111"/>
        <v>24</v>
      </c>
      <c r="I134" s="31">
        <f t="shared" si="111"/>
        <v>400</v>
      </c>
      <c r="J134" s="31">
        <f t="shared" si="111"/>
        <v>10</v>
      </c>
      <c r="K134" s="31">
        <f t="shared" si="111"/>
        <v>0</v>
      </c>
      <c r="L134" s="31">
        <f t="shared" si="111"/>
        <v>14</v>
      </c>
      <c r="M134" s="31">
        <f t="shared" si="111"/>
        <v>767</v>
      </c>
      <c r="N134" s="31">
        <f t="shared" si="111"/>
        <v>0</v>
      </c>
      <c r="O134" s="31">
        <f t="shared" si="111"/>
        <v>0</v>
      </c>
      <c r="P134" s="31">
        <f t="shared" si="111"/>
        <v>0</v>
      </c>
      <c r="Q134" s="31">
        <f t="shared" si="111"/>
        <v>0</v>
      </c>
      <c r="R134" s="31">
        <f t="shared" si="111"/>
        <v>0</v>
      </c>
      <c r="S134" s="31">
        <f t="shared" si="111"/>
        <v>0</v>
      </c>
      <c r="T134" s="31">
        <f t="shared" si="111"/>
        <v>0</v>
      </c>
      <c r="U134" s="31">
        <f t="shared" si="111"/>
        <v>0</v>
      </c>
      <c r="V134" s="31">
        <f t="shared" si="111"/>
        <v>0</v>
      </c>
      <c r="W134" s="31">
        <f t="shared" si="111"/>
        <v>0</v>
      </c>
      <c r="X134" s="31">
        <f t="shared" si="111"/>
        <v>0</v>
      </c>
      <c r="Y134" s="31">
        <f t="shared" si="111"/>
        <v>0</v>
      </c>
      <c r="Z134" s="31">
        <f t="shared" si="111"/>
        <v>1697</v>
      </c>
      <c r="AA134" s="27">
        <f>SUM(AA124:AA133)</f>
        <v>0</v>
      </c>
      <c r="AC134" s="26" t="s">
        <v>51</v>
      </c>
      <c r="AD134" s="31">
        <f>SUM(AD124:AD133)</f>
        <v>1697</v>
      </c>
      <c r="AE134" s="31">
        <f t="shared" ref="AE134:AM134" si="112">SUM(AE124:AE133)</f>
        <v>7</v>
      </c>
      <c r="AF134" s="31">
        <f t="shared" si="112"/>
        <v>14</v>
      </c>
      <c r="AG134" s="31">
        <f t="shared" si="112"/>
        <v>0</v>
      </c>
      <c r="AH134" s="31">
        <f t="shared" si="112"/>
        <v>895</v>
      </c>
      <c r="AI134" s="31">
        <f t="shared" si="112"/>
        <v>14</v>
      </c>
      <c r="AJ134" s="31">
        <f t="shared" si="112"/>
        <v>767</v>
      </c>
      <c r="AK134" s="31">
        <f t="shared" si="112"/>
        <v>0</v>
      </c>
      <c r="AL134" s="31">
        <f t="shared" si="112"/>
        <v>0</v>
      </c>
      <c r="AM134" s="31">
        <f t="shared" si="112"/>
        <v>1697</v>
      </c>
      <c r="AN134" s="27">
        <f>SUM(AN124:AN133)</f>
        <v>0</v>
      </c>
    </row>
    <row r="135" spans="1:40" x14ac:dyDescent="0.25">
      <c r="B135" s="2" t="s">
        <v>67</v>
      </c>
      <c r="C135" s="29">
        <f>C134/$Z$134</f>
        <v>4.1249263406010605E-3</v>
      </c>
      <c r="D135" s="29">
        <f t="shared" ref="D135:Z135" si="113">D134/$Z$134</f>
        <v>8.249852681202121E-3</v>
      </c>
      <c r="E135" s="29">
        <f t="shared" si="113"/>
        <v>0</v>
      </c>
      <c r="F135" s="29">
        <f t="shared" si="113"/>
        <v>0.1979964643488509</v>
      </c>
      <c r="G135" s="29">
        <f t="shared" si="113"/>
        <v>7.3659398939304649E-2</v>
      </c>
      <c r="H135" s="29">
        <f t="shared" si="113"/>
        <v>1.4142604596346494E-2</v>
      </c>
      <c r="I135" s="29">
        <f t="shared" si="113"/>
        <v>0.23571007660577489</v>
      </c>
      <c r="J135" s="29">
        <f t="shared" si="113"/>
        <v>5.8927519151443725E-3</v>
      </c>
      <c r="K135" s="29">
        <f t="shared" si="113"/>
        <v>0</v>
      </c>
      <c r="L135" s="29">
        <f t="shared" si="113"/>
        <v>8.249852681202121E-3</v>
      </c>
      <c r="M135" s="29">
        <f t="shared" si="113"/>
        <v>0.45197407189157335</v>
      </c>
      <c r="N135" s="29">
        <f t="shared" si="113"/>
        <v>0</v>
      </c>
      <c r="O135" s="29">
        <f t="shared" si="113"/>
        <v>0</v>
      </c>
      <c r="P135" s="29">
        <f t="shared" si="113"/>
        <v>0</v>
      </c>
      <c r="Q135" s="29">
        <f t="shared" si="113"/>
        <v>0</v>
      </c>
      <c r="R135" s="29">
        <f t="shared" si="113"/>
        <v>0</v>
      </c>
      <c r="S135" s="29">
        <f t="shared" si="113"/>
        <v>0</v>
      </c>
      <c r="T135" s="29">
        <f t="shared" si="113"/>
        <v>0</v>
      </c>
      <c r="U135" s="29">
        <f t="shared" si="113"/>
        <v>0</v>
      </c>
      <c r="V135" s="29">
        <f t="shared" si="113"/>
        <v>0</v>
      </c>
      <c r="W135" s="29">
        <f t="shared" si="113"/>
        <v>0</v>
      </c>
      <c r="X135" s="29">
        <f t="shared" si="113"/>
        <v>0</v>
      </c>
      <c r="Y135" s="29">
        <f t="shared" si="113"/>
        <v>0</v>
      </c>
      <c r="Z135" s="29">
        <f t="shared" si="113"/>
        <v>1</v>
      </c>
      <c r="AD135" s="2" t="s">
        <v>67</v>
      </c>
      <c r="AE135" s="29">
        <f>AE134/$AM$134</f>
        <v>4.1249263406010605E-3</v>
      </c>
      <c r="AF135" s="29">
        <f t="shared" ref="AF135:AM135" si="114">AF134/$AM$134</f>
        <v>8.249852681202121E-3</v>
      </c>
      <c r="AG135" s="29">
        <f t="shared" si="114"/>
        <v>0</v>
      </c>
      <c r="AH135" s="29">
        <f t="shared" si="114"/>
        <v>0.52740129640542133</v>
      </c>
      <c r="AI135" s="29">
        <f t="shared" si="114"/>
        <v>8.249852681202121E-3</v>
      </c>
      <c r="AJ135" s="29">
        <f t="shared" si="114"/>
        <v>0.45197407189157335</v>
      </c>
      <c r="AK135" s="29">
        <f t="shared" si="114"/>
        <v>0</v>
      </c>
      <c r="AL135" s="29">
        <f t="shared" si="114"/>
        <v>0</v>
      </c>
      <c r="AM135" s="29">
        <f t="shared" si="114"/>
        <v>1</v>
      </c>
    </row>
    <row r="136" spans="1:40" s="32" customFormat="1" x14ac:dyDescent="0.25">
      <c r="B136" s="32" t="s">
        <v>68</v>
      </c>
      <c r="C136" s="32">
        <f>C134*$B$6</f>
        <v>0</v>
      </c>
      <c r="D136" s="32">
        <f t="shared" ref="D136:Z136" si="115">D134*$B$6</f>
        <v>0</v>
      </c>
      <c r="E136" s="32">
        <f t="shared" si="115"/>
        <v>0</v>
      </c>
      <c r="F136" s="32">
        <f t="shared" si="115"/>
        <v>0</v>
      </c>
      <c r="G136" s="32">
        <f t="shared" si="115"/>
        <v>0</v>
      </c>
      <c r="H136" s="32">
        <f t="shared" si="115"/>
        <v>0</v>
      </c>
      <c r="I136" s="32">
        <f t="shared" si="115"/>
        <v>0</v>
      </c>
      <c r="J136" s="32">
        <f t="shared" si="115"/>
        <v>0</v>
      </c>
      <c r="K136" s="32">
        <f t="shared" si="115"/>
        <v>0</v>
      </c>
      <c r="L136" s="32">
        <f t="shared" si="115"/>
        <v>0</v>
      </c>
      <c r="M136" s="32">
        <f t="shared" si="115"/>
        <v>0</v>
      </c>
      <c r="N136" s="32">
        <f t="shared" si="115"/>
        <v>0</v>
      </c>
      <c r="O136" s="32">
        <f t="shared" si="115"/>
        <v>0</v>
      </c>
      <c r="P136" s="32">
        <f t="shared" si="115"/>
        <v>0</v>
      </c>
      <c r="Q136" s="32">
        <f t="shared" si="115"/>
        <v>0</v>
      </c>
      <c r="R136" s="32">
        <f t="shared" si="115"/>
        <v>0</v>
      </c>
      <c r="S136" s="32">
        <f t="shared" si="115"/>
        <v>0</v>
      </c>
      <c r="T136" s="32">
        <f t="shared" si="115"/>
        <v>0</v>
      </c>
      <c r="U136" s="32">
        <f t="shared" si="115"/>
        <v>0</v>
      </c>
      <c r="V136" s="32">
        <f t="shared" si="115"/>
        <v>0</v>
      </c>
      <c r="W136" s="32">
        <f t="shared" si="115"/>
        <v>0</v>
      </c>
      <c r="X136" s="32">
        <f t="shared" si="115"/>
        <v>0</v>
      </c>
      <c r="Y136" s="32">
        <f t="shared" si="115"/>
        <v>0</v>
      </c>
      <c r="Z136" s="32">
        <f t="shared" si="115"/>
        <v>0</v>
      </c>
      <c r="AD136" s="32" t="s">
        <v>68</v>
      </c>
      <c r="AE136" s="32">
        <f>AE134*$B$6</f>
        <v>0</v>
      </c>
      <c r="AF136" s="32">
        <f t="shared" ref="AF136:AM136" si="116">AF134*$B$6</f>
        <v>0</v>
      </c>
      <c r="AG136" s="32">
        <f t="shared" si="116"/>
        <v>0</v>
      </c>
      <c r="AH136" s="32">
        <f t="shared" si="116"/>
        <v>0</v>
      </c>
      <c r="AI136" s="32">
        <f t="shared" si="116"/>
        <v>0</v>
      </c>
      <c r="AJ136" s="32">
        <f t="shared" si="116"/>
        <v>0</v>
      </c>
      <c r="AK136" s="32">
        <f t="shared" si="116"/>
        <v>0</v>
      </c>
      <c r="AL136" s="32">
        <f t="shared" si="116"/>
        <v>0</v>
      </c>
      <c r="AM136" s="32">
        <f t="shared" si="116"/>
        <v>0</v>
      </c>
    </row>
    <row r="137" spans="1:40" x14ac:dyDescent="0.25">
      <c r="B137" s="2" t="s">
        <v>69</v>
      </c>
      <c r="C137" s="2" t="e">
        <f>C136/$Z$136</f>
        <v>#DIV/0!</v>
      </c>
      <c r="D137" s="2" t="e">
        <f t="shared" ref="D137:Z137" si="117">D136/$Z$136</f>
        <v>#DIV/0!</v>
      </c>
      <c r="E137" s="2" t="e">
        <f t="shared" si="117"/>
        <v>#DIV/0!</v>
      </c>
      <c r="F137" s="2" t="e">
        <f t="shared" si="117"/>
        <v>#DIV/0!</v>
      </c>
      <c r="G137" s="2" t="e">
        <f t="shared" si="117"/>
        <v>#DIV/0!</v>
      </c>
      <c r="H137" s="2" t="e">
        <f t="shared" si="117"/>
        <v>#DIV/0!</v>
      </c>
      <c r="I137" s="2" t="e">
        <f t="shared" si="117"/>
        <v>#DIV/0!</v>
      </c>
      <c r="J137" s="2" t="e">
        <f t="shared" si="117"/>
        <v>#DIV/0!</v>
      </c>
      <c r="K137" s="2" t="e">
        <f t="shared" si="117"/>
        <v>#DIV/0!</v>
      </c>
      <c r="L137" s="2" t="e">
        <f t="shared" si="117"/>
        <v>#DIV/0!</v>
      </c>
      <c r="M137" s="2" t="e">
        <f t="shared" si="117"/>
        <v>#DIV/0!</v>
      </c>
      <c r="N137" s="2" t="e">
        <f t="shared" si="117"/>
        <v>#DIV/0!</v>
      </c>
      <c r="O137" s="2" t="e">
        <f t="shared" si="117"/>
        <v>#DIV/0!</v>
      </c>
      <c r="P137" s="2" t="e">
        <f t="shared" si="117"/>
        <v>#DIV/0!</v>
      </c>
      <c r="Q137" s="2" t="e">
        <f t="shared" si="117"/>
        <v>#DIV/0!</v>
      </c>
      <c r="R137" s="2" t="e">
        <f t="shared" si="117"/>
        <v>#DIV/0!</v>
      </c>
      <c r="S137" s="2" t="e">
        <f t="shared" si="117"/>
        <v>#DIV/0!</v>
      </c>
      <c r="T137" s="2" t="e">
        <f t="shared" si="117"/>
        <v>#DIV/0!</v>
      </c>
      <c r="U137" s="2" t="e">
        <f t="shared" si="117"/>
        <v>#DIV/0!</v>
      </c>
      <c r="V137" s="2" t="e">
        <f t="shared" si="117"/>
        <v>#DIV/0!</v>
      </c>
      <c r="W137" s="2" t="e">
        <f t="shared" si="117"/>
        <v>#DIV/0!</v>
      </c>
      <c r="X137" s="2" t="e">
        <f t="shared" si="117"/>
        <v>#DIV/0!</v>
      </c>
      <c r="Y137" s="2" t="e">
        <f t="shared" si="117"/>
        <v>#DIV/0!</v>
      </c>
      <c r="Z137" s="2" t="e">
        <f t="shared" si="117"/>
        <v>#DIV/0!</v>
      </c>
      <c r="AD137" s="2" t="s">
        <v>69</v>
      </c>
      <c r="AE137" s="29" t="e">
        <f>AE136/$AM$136</f>
        <v>#DIV/0!</v>
      </c>
      <c r="AF137" s="29" t="e">
        <f t="shared" ref="AF137:AM137" si="118">AF136/$AM$136</f>
        <v>#DIV/0!</v>
      </c>
      <c r="AG137" s="29" t="e">
        <f t="shared" si="118"/>
        <v>#DIV/0!</v>
      </c>
      <c r="AH137" s="29" t="e">
        <f t="shared" si="118"/>
        <v>#DIV/0!</v>
      </c>
      <c r="AI137" s="29" t="e">
        <f t="shared" si="118"/>
        <v>#DIV/0!</v>
      </c>
      <c r="AJ137" s="29" t="e">
        <f t="shared" si="118"/>
        <v>#DIV/0!</v>
      </c>
      <c r="AK137" s="29" t="e">
        <f t="shared" si="118"/>
        <v>#DIV/0!</v>
      </c>
      <c r="AL137" s="29" t="e">
        <f t="shared" si="118"/>
        <v>#DIV/0!</v>
      </c>
      <c r="AM137" s="29" t="e">
        <f t="shared" si="118"/>
        <v>#DIV/0!</v>
      </c>
    </row>
  </sheetData>
  <autoFilter ref="AB13:AX120" xr:uid="{C1D640BB-23C2-4968-B6D8-DD857AB797F3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577F7-493D-4E2B-9341-214E906C6C33}">
  <sheetPr>
    <tabColor rgb="FF92D050"/>
  </sheetPr>
  <dimension ref="A1:AX137"/>
  <sheetViews>
    <sheetView topLeftCell="A10" zoomScale="110" zoomScaleNormal="110" workbookViewId="0">
      <selection activeCell="AQ14" sqref="AQ14:AW98"/>
    </sheetView>
  </sheetViews>
  <sheetFormatPr defaultColWidth="9.140625" defaultRowHeight="12" outlineLevelRow="1" outlineLevelCol="1" x14ac:dyDescent="0.25"/>
  <cols>
    <col min="1" max="1" width="20.42578125" style="2" customWidth="1"/>
    <col min="2" max="2" width="18.42578125" style="2" bestFit="1" customWidth="1"/>
    <col min="3" max="4" width="8.7109375" style="2" customWidth="1"/>
    <col min="5" max="5" width="8.7109375" style="2" hidden="1" customWidth="1"/>
    <col min="6" max="6" width="7.42578125" style="2" customWidth="1"/>
    <col min="7" max="8" width="6.42578125" style="2" customWidth="1"/>
    <col min="9" max="9" width="7.28515625" style="2" customWidth="1"/>
    <col min="10" max="11" width="6.42578125" style="2" hidden="1" customWidth="1"/>
    <col min="12" max="12" width="8.42578125" style="2" customWidth="1"/>
    <col min="13" max="13" width="6.42578125" style="2" customWidth="1"/>
    <col min="14" max="14" width="7.7109375" style="2" hidden="1" customWidth="1" outlineLevel="1"/>
    <col min="15" max="15" width="6.42578125" style="2" hidden="1" customWidth="1" outlineLevel="1"/>
    <col min="16" max="16" width="7" style="2" hidden="1" customWidth="1" outlineLevel="1"/>
    <col min="17" max="19" width="6.42578125" style="2" hidden="1" customWidth="1" outlineLevel="1"/>
    <col min="20" max="20" width="7.140625" style="2" hidden="1" customWidth="1" outlineLevel="1"/>
    <col min="21" max="25" width="6.42578125" style="2" hidden="1" customWidth="1" outlineLevel="1"/>
    <col min="26" max="26" width="6.42578125" style="2" customWidth="1" collapsed="1"/>
    <col min="27" max="27" width="8.140625" style="2" customWidth="1"/>
    <col min="28" max="28" width="28.7109375" style="2" bestFit="1" customWidth="1"/>
    <col min="29" max="29" width="15.140625" style="2" hidden="1" customWidth="1" outlineLevel="1"/>
    <col min="30" max="30" width="18.42578125" style="2" hidden="1" customWidth="1" outlineLevel="1"/>
    <col min="31" max="33" width="8.42578125" style="2" hidden="1" customWidth="1" outlineLevel="1"/>
    <col min="34" max="34" width="6.7109375" style="2" hidden="1" customWidth="1" outlineLevel="1"/>
    <col min="35" max="35" width="8.140625" style="2" hidden="1" customWidth="1" outlineLevel="1"/>
    <col min="36" max="39" width="6.42578125" style="2" hidden="1" customWidth="1" outlineLevel="1"/>
    <col min="40" max="40" width="8.140625" style="2" hidden="1" customWidth="1" outlineLevel="1"/>
    <col min="41" max="41" width="9.140625" style="2" collapsed="1"/>
    <col min="42" max="16384" width="9.140625" style="2"/>
  </cols>
  <sheetData>
    <row r="1" spans="1:50" x14ac:dyDescent="0.25">
      <c r="A1" s="1" t="s">
        <v>0</v>
      </c>
    </row>
    <row r="3" spans="1:50" x14ac:dyDescent="0.25">
      <c r="A3" s="3" t="s">
        <v>1</v>
      </c>
      <c r="B3" s="4" t="s">
        <v>82</v>
      </c>
    </row>
    <row r="4" spans="1:50" x14ac:dyDescent="0.25">
      <c r="A4" s="3" t="s">
        <v>2</v>
      </c>
      <c r="B4" s="4" t="s">
        <v>88</v>
      </c>
    </row>
    <row r="5" spans="1:50" x14ac:dyDescent="0.25">
      <c r="A5" s="3" t="s">
        <v>3</v>
      </c>
      <c r="B5" s="4" t="s">
        <v>70</v>
      </c>
    </row>
    <row r="6" spans="1:50" x14ac:dyDescent="0.25">
      <c r="A6" s="3"/>
      <c r="B6" s="5"/>
    </row>
    <row r="7" spans="1:50" x14ac:dyDescent="0.25">
      <c r="A7" s="3"/>
      <c r="B7" s="6"/>
    </row>
    <row r="8" spans="1:50" x14ac:dyDescent="0.25">
      <c r="A8" s="3"/>
      <c r="B8" s="4"/>
    </row>
    <row r="9" spans="1:50" x14ac:dyDescent="0.25">
      <c r="A9" s="3"/>
      <c r="B9" s="4"/>
    </row>
    <row r="10" spans="1:50" s="3" customFormat="1" ht="45" x14ac:dyDescent="0.25">
      <c r="B10" s="33">
        <v>50</v>
      </c>
      <c r="C10" s="7" t="s">
        <v>4</v>
      </c>
      <c r="D10" s="7" t="s">
        <v>4</v>
      </c>
      <c r="E10" s="7" t="s">
        <v>4</v>
      </c>
      <c r="F10" s="7" t="s">
        <v>5</v>
      </c>
      <c r="G10" s="7" t="s">
        <v>5</v>
      </c>
      <c r="H10" s="7" t="s">
        <v>5</v>
      </c>
      <c r="I10" s="7" t="s">
        <v>5</v>
      </c>
      <c r="J10" s="7" t="s">
        <v>5</v>
      </c>
      <c r="K10" s="7" t="s">
        <v>5</v>
      </c>
      <c r="L10" s="7" t="s">
        <v>6</v>
      </c>
      <c r="M10" s="7" t="s">
        <v>7</v>
      </c>
      <c r="N10" s="7" t="s">
        <v>8</v>
      </c>
      <c r="O10" s="7" t="s">
        <v>9</v>
      </c>
      <c r="P10" s="7" t="s">
        <v>10</v>
      </c>
      <c r="Q10" s="7" t="s">
        <v>11</v>
      </c>
      <c r="R10" s="7" t="s">
        <v>12</v>
      </c>
      <c r="S10" s="7" t="s">
        <v>13</v>
      </c>
      <c r="T10" s="7" t="s">
        <v>14</v>
      </c>
      <c r="U10" s="7" t="s">
        <v>15</v>
      </c>
      <c r="V10" s="7" t="s">
        <v>16</v>
      </c>
      <c r="W10" s="7" t="s">
        <v>17</v>
      </c>
      <c r="X10" s="7" t="s">
        <v>18</v>
      </c>
      <c r="Y10" s="7" t="s">
        <v>19</v>
      </c>
      <c r="AE10" s="7" t="s">
        <v>4</v>
      </c>
      <c r="AF10" s="7" t="s">
        <v>4</v>
      </c>
      <c r="AG10" s="7" t="s">
        <v>4</v>
      </c>
      <c r="AH10" s="7" t="s">
        <v>5</v>
      </c>
      <c r="AI10" s="7" t="s">
        <v>5</v>
      </c>
      <c r="AJ10" s="7" t="s">
        <v>7</v>
      </c>
      <c r="AK10" s="7" t="s">
        <v>15</v>
      </c>
      <c r="AL10" s="7" t="s">
        <v>19</v>
      </c>
    </row>
    <row r="11" spans="1:50" s="3" customFormat="1" ht="81" customHeight="1" x14ac:dyDescent="0.25">
      <c r="A11" s="8" t="str">
        <f>$B$4</f>
        <v>NBA SWEATPANT</v>
      </c>
      <c r="B11" s="9" t="s">
        <v>73</v>
      </c>
      <c r="C11" s="10" t="s">
        <v>20</v>
      </c>
      <c r="D11" s="10" t="s">
        <v>21</v>
      </c>
      <c r="E11" s="10" t="s">
        <v>22</v>
      </c>
      <c r="F11" s="10" t="s">
        <v>141</v>
      </c>
      <c r="G11" s="10" t="s">
        <v>142</v>
      </c>
      <c r="H11" s="10" t="s">
        <v>143</v>
      </c>
      <c r="I11" s="10" t="s">
        <v>23</v>
      </c>
      <c r="J11" s="10" t="s">
        <v>24</v>
      </c>
      <c r="K11" s="10" t="s">
        <v>25</v>
      </c>
      <c r="L11" s="10" t="s">
        <v>26</v>
      </c>
      <c r="M11" s="11" t="s">
        <v>27</v>
      </c>
      <c r="N11" s="11" t="s">
        <v>28</v>
      </c>
      <c r="O11" s="11" t="s">
        <v>29</v>
      </c>
      <c r="P11" s="11" t="s">
        <v>30</v>
      </c>
      <c r="Q11" s="11" t="s">
        <v>31</v>
      </c>
      <c r="R11" s="11" t="s">
        <v>32</v>
      </c>
      <c r="S11" s="11" t="s">
        <v>33</v>
      </c>
      <c r="T11" s="11" t="s">
        <v>34</v>
      </c>
      <c r="U11" s="12" t="s">
        <v>35</v>
      </c>
      <c r="V11" s="12" t="s">
        <v>36</v>
      </c>
      <c r="W11" s="12" t="s">
        <v>37</v>
      </c>
      <c r="X11" s="12" t="s">
        <v>38</v>
      </c>
      <c r="Y11" s="13" t="s">
        <v>39</v>
      </c>
      <c r="Z11" s="14" t="s">
        <v>40</v>
      </c>
      <c r="AA11" s="15" t="s">
        <v>41</v>
      </c>
      <c r="AC11" s="16"/>
      <c r="AD11" s="9"/>
      <c r="AE11" s="17"/>
      <c r="AF11" s="17"/>
      <c r="AG11" s="17"/>
      <c r="AH11" s="17"/>
      <c r="AI11" s="10"/>
      <c r="AJ11" s="18"/>
      <c r="AK11" s="19"/>
      <c r="AL11" s="20"/>
      <c r="AM11" s="14"/>
      <c r="AN11" s="15"/>
    </row>
    <row r="12" spans="1:50" x14ac:dyDescent="0.25">
      <c r="A12" s="21" t="s">
        <v>83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>
        <f>SUM(C12:Y12)</f>
        <v>0</v>
      </c>
      <c r="AA12" s="25">
        <f t="shared" ref="AA12:AA21" si="0">B12-Z12</f>
        <v>0</v>
      </c>
      <c r="AC12" s="26"/>
      <c r="AD12" s="27"/>
      <c r="AE12" s="23"/>
      <c r="AF12" s="23"/>
      <c r="AG12" s="23"/>
      <c r="AH12" s="23"/>
      <c r="AI12" s="23"/>
      <c r="AJ12" s="23"/>
      <c r="AK12" s="23"/>
      <c r="AL12" s="23"/>
      <c r="AM12" s="24"/>
      <c r="AN12" s="28"/>
    </row>
    <row r="13" spans="1:50" x14ac:dyDescent="0.25">
      <c r="A13" s="26" t="s">
        <v>42</v>
      </c>
      <c r="B13" s="27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>
        <f t="shared" ref="Z13:Z21" si="1">SUM(C13:Y13)</f>
        <v>0</v>
      </c>
      <c r="AA13" s="25">
        <f t="shared" si="0"/>
        <v>0</v>
      </c>
      <c r="AC13" s="26"/>
      <c r="AD13" s="27"/>
      <c r="AE13" s="23"/>
      <c r="AF13" s="23"/>
      <c r="AG13" s="23"/>
      <c r="AH13" s="23"/>
      <c r="AI13" s="23"/>
      <c r="AJ13" s="23"/>
      <c r="AK13" s="23"/>
      <c r="AL13" s="23"/>
      <c r="AM13" s="24"/>
      <c r="AN13" s="28"/>
      <c r="AO13" s="2" t="str">
        <f>B11</f>
        <v>BOSTON CELTICS PEARL GREY</v>
      </c>
      <c r="AP13" s="26" t="s">
        <v>43</v>
      </c>
      <c r="AQ13" s="26" t="s">
        <v>44</v>
      </c>
      <c r="AR13" s="26" t="s">
        <v>45</v>
      </c>
      <c r="AS13" s="26" t="s">
        <v>46</v>
      </c>
      <c r="AT13" s="26" t="s">
        <v>47</v>
      </c>
      <c r="AU13" s="26" t="s">
        <v>48</v>
      </c>
      <c r="AV13" s="26" t="s">
        <v>49</v>
      </c>
      <c r="AW13" s="26" t="s">
        <v>50</v>
      </c>
    </row>
    <row r="14" spans="1:50" x14ac:dyDescent="0.25">
      <c r="A14" s="26" t="s">
        <v>43</v>
      </c>
      <c r="B14" s="27"/>
      <c r="C14" s="23"/>
      <c r="D14" s="23"/>
      <c r="E14" s="23"/>
      <c r="F14" s="36"/>
      <c r="G14" s="36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>
        <f t="shared" si="1"/>
        <v>0</v>
      </c>
      <c r="AA14" s="25">
        <f t="shared" si="0"/>
        <v>0</v>
      </c>
      <c r="AB14" s="30" t="str">
        <f>AO13</f>
        <v>BOSTON CELTICS PEARL GREY</v>
      </c>
      <c r="AC14" s="26"/>
      <c r="AD14" s="27"/>
      <c r="AE14" s="23"/>
      <c r="AF14" s="23"/>
      <c r="AG14" s="23"/>
      <c r="AH14" s="23"/>
      <c r="AI14" s="23"/>
      <c r="AJ14" s="23"/>
      <c r="AK14" s="23"/>
      <c r="AL14" s="23"/>
      <c r="AM14" s="24"/>
      <c r="AN14" s="28"/>
      <c r="AO14" s="30" t="s">
        <v>51</v>
      </c>
      <c r="AP14" s="24">
        <f>Z14</f>
        <v>0</v>
      </c>
      <c r="AQ14" s="24">
        <f>Z15</f>
        <v>4</v>
      </c>
      <c r="AR14" s="24">
        <f>Z16</f>
        <v>20</v>
      </c>
      <c r="AS14" s="24">
        <f>Z17</f>
        <v>32</v>
      </c>
      <c r="AT14" s="24">
        <f>Z18</f>
        <v>30</v>
      </c>
      <c r="AU14" s="24">
        <f>Z19</f>
        <v>15</v>
      </c>
      <c r="AV14" s="24">
        <f>Z20</f>
        <v>8</v>
      </c>
      <c r="AW14" s="24">
        <f>Z21</f>
        <v>2</v>
      </c>
      <c r="AX14" s="31">
        <f>Z22</f>
        <v>111</v>
      </c>
    </row>
    <row r="15" spans="1:50" x14ac:dyDescent="0.25">
      <c r="A15" s="26" t="s">
        <v>44</v>
      </c>
      <c r="B15" s="27">
        <v>4</v>
      </c>
      <c r="C15" s="23"/>
      <c r="D15" s="23"/>
      <c r="E15" s="23"/>
      <c r="F15" s="36"/>
      <c r="G15" s="36"/>
      <c r="H15" s="23"/>
      <c r="I15" s="23"/>
      <c r="J15" s="23"/>
      <c r="K15" s="23"/>
      <c r="L15" s="23"/>
      <c r="M15" s="23">
        <v>4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>
        <f t="shared" si="1"/>
        <v>4</v>
      </c>
      <c r="AA15" s="25">
        <f t="shared" si="0"/>
        <v>0</v>
      </c>
      <c r="AB15" s="30" t="str">
        <f>AO13</f>
        <v>BOSTON CELTICS PEARL GREY</v>
      </c>
      <c r="AC15" s="26"/>
      <c r="AD15" s="27"/>
      <c r="AE15" s="23"/>
      <c r="AF15" s="23"/>
      <c r="AG15" s="23"/>
      <c r="AH15" s="23"/>
      <c r="AI15" s="23"/>
      <c r="AJ15" s="23"/>
      <c r="AK15" s="23"/>
      <c r="AL15" s="23"/>
      <c r="AM15" s="24"/>
      <c r="AN15" s="28"/>
      <c r="AO15" s="29" t="s">
        <v>27</v>
      </c>
      <c r="AP15" s="23">
        <f>M14</f>
        <v>0</v>
      </c>
      <c r="AQ15" s="23">
        <f>M15</f>
        <v>4</v>
      </c>
      <c r="AR15" s="23">
        <f>M16</f>
        <v>12</v>
      </c>
      <c r="AS15" s="23">
        <f>M17</f>
        <v>13</v>
      </c>
      <c r="AT15" s="23">
        <f>M18</f>
        <v>10</v>
      </c>
      <c r="AU15" s="23">
        <f>M19</f>
        <v>4</v>
      </c>
      <c r="AV15" s="23">
        <f>M20</f>
        <v>2</v>
      </c>
      <c r="AW15" s="23">
        <f>M21</f>
        <v>0</v>
      </c>
      <c r="AX15" s="31">
        <f>M22</f>
        <v>45</v>
      </c>
    </row>
    <row r="16" spans="1:50" x14ac:dyDescent="0.25">
      <c r="A16" s="26" t="s">
        <v>45</v>
      </c>
      <c r="B16" s="27">
        <v>20</v>
      </c>
      <c r="C16" s="23"/>
      <c r="D16" s="23"/>
      <c r="E16" s="23"/>
      <c r="F16" s="36">
        <v>4</v>
      </c>
      <c r="G16" s="36">
        <v>4</v>
      </c>
      <c r="H16" s="23"/>
      <c r="I16" s="23"/>
      <c r="J16" s="23"/>
      <c r="K16" s="23"/>
      <c r="L16" s="23"/>
      <c r="M16" s="23">
        <v>12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4">
        <f t="shared" si="1"/>
        <v>20</v>
      </c>
      <c r="AA16" s="25">
        <f t="shared" si="0"/>
        <v>0</v>
      </c>
      <c r="AB16" s="30" t="str">
        <f>AO13</f>
        <v>BOSTON CELTICS PEARL GREY</v>
      </c>
      <c r="AC16" s="26"/>
      <c r="AD16" s="27"/>
      <c r="AE16" s="23"/>
      <c r="AF16" s="23"/>
      <c r="AG16" s="23"/>
      <c r="AH16" s="23"/>
      <c r="AI16" s="23"/>
      <c r="AJ16" s="23"/>
      <c r="AK16" s="23"/>
      <c r="AL16" s="23"/>
      <c r="AM16" s="24"/>
      <c r="AN16" s="28"/>
      <c r="AO16" s="29" t="s">
        <v>204</v>
      </c>
      <c r="AP16" s="23">
        <f>D14</f>
        <v>0</v>
      </c>
      <c r="AQ16" s="23">
        <f>D15</f>
        <v>0</v>
      </c>
      <c r="AR16" s="23">
        <f>D16</f>
        <v>0</v>
      </c>
      <c r="AS16" s="23">
        <f>D17</f>
        <v>1</v>
      </c>
      <c r="AT16" s="23">
        <f>D18</f>
        <v>1</v>
      </c>
      <c r="AU16" s="23">
        <f>D19</f>
        <v>0</v>
      </c>
      <c r="AV16" s="23">
        <f>D20</f>
        <v>0</v>
      </c>
      <c r="AW16" s="23">
        <f>D21</f>
        <v>0</v>
      </c>
    </row>
    <row r="17" spans="1:50" x14ac:dyDescent="0.25">
      <c r="A17" s="26" t="s">
        <v>46</v>
      </c>
      <c r="B17" s="27">
        <v>32</v>
      </c>
      <c r="C17" s="23">
        <v>1</v>
      </c>
      <c r="D17" s="23">
        <v>1</v>
      </c>
      <c r="E17" s="23"/>
      <c r="F17" s="36">
        <v>9</v>
      </c>
      <c r="G17" s="36">
        <v>7</v>
      </c>
      <c r="H17" s="23"/>
      <c r="I17" s="23"/>
      <c r="J17" s="23"/>
      <c r="K17" s="23"/>
      <c r="L17" s="37">
        <v>1</v>
      </c>
      <c r="M17" s="23">
        <v>13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>
        <f t="shared" si="1"/>
        <v>32</v>
      </c>
      <c r="AA17" s="25">
        <f t="shared" si="0"/>
        <v>0</v>
      </c>
      <c r="AB17" s="30" t="str">
        <f>AO13</f>
        <v>BOSTON CELTICS PEARL GREY</v>
      </c>
      <c r="AC17" s="26"/>
      <c r="AD17" s="27"/>
      <c r="AE17" s="23"/>
      <c r="AF17" s="23"/>
      <c r="AG17" s="23"/>
      <c r="AH17" s="23"/>
      <c r="AI17" s="23"/>
      <c r="AJ17" s="23"/>
      <c r="AK17" s="23"/>
      <c r="AL17" s="23"/>
      <c r="AM17" s="24"/>
      <c r="AN17" s="28"/>
      <c r="AO17" s="29" t="s">
        <v>205</v>
      </c>
      <c r="AP17" s="23">
        <f>E14</f>
        <v>0</v>
      </c>
      <c r="AQ17" s="23">
        <f>E15</f>
        <v>0</v>
      </c>
      <c r="AR17" s="23">
        <f>E16</f>
        <v>0</v>
      </c>
      <c r="AS17" s="23">
        <f>E17</f>
        <v>0</v>
      </c>
      <c r="AT17" s="23">
        <f>E18</f>
        <v>0</v>
      </c>
      <c r="AU17" s="23">
        <f>E19</f>
        <v>0</v>
      </c>
      <c r="AV17" s="23">
        <f>E20</f>
        <v>0</v>
      </c>
      <c r="AW17" s="23">
        <f>E21</f>
        <v>0</v>
      </c>
    </row>
    <row r="18" spans="1:50" x14ac:dyDescent="0.25">
      <c r="A18" s="26" t="s">
        <v>47</v>
      </c>
      <c r="B18" s="27">
        <v>30</v>
      </c>
      <c r="C18" s="23"/>
      <c r="D18" s="23">
        <v>1</v>
      </c>
      <c r="E18" s="23"/>
      <c r="F18" s="36">
        <v>11</v>
      </c>
      <c r="G18" s="36">
        <v>7</v>
      </c>
      <c r="H18" s="23"/>
      <c r="I18" s="23"/>
      <c r="J18" s="23"/>
      <c r="K18" s="23"/>
      <c r="L18" s="37">
        <v>1</v>
      </c>
      <c r="M18" s="23">
        <v>10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>
        <f t="shared" si="1"/>
        <v>30</v>
      </c>
      <c r="AA18" s="25">
        <f t="shared" si="0"/>
        <v>0</v>
      </c>
      <c r="AB18" s="30" t="str">
        <f>AO13</f>
        <v>BOSTON CELTICS PEARL GREY</v>
      </c>
      <c r="AC18" s="26"/>
      <c r="AD18" s="27"/>
      <c r="AE18" s="23"/>
      <c r="AF18" s="23"/>
      <c r="AG18" s="23"/>
      <c r="AH18" s="23"/>
      <c r="AI18" s="23"/>
      <c r="AJ18" s="23"/>
      <c r="AK18" s="23"/>
      <c r="AL18" s="23"/>
      <c r="AM18" s="24"/>
      <c r="AN18" s="28"/>
      <c r="AO18" s="29" t="s">
        <v>206</v>
      </c>
      <c r="AP18" s="23">
        <f>C14</f>
        <v>0</v>
      </c>
      <c r="AQ18" s="23">
        <f>C15</f>
        <v>0</v>
      </c>
      <c r="AR18" s="23">
        <f>C16</f>
        <v>0</v>
      </c>
      <c r="AS18" s="23">
        <f>C17</f>
        <v>1</v>
      </c>
      <c r="AT18" s="23">
        <f>C18</f>
        <v>0</v>
      </c>
      <c r="AU18" s="23">
        <f>C19</f>
        <v>0</v>
      </c>
      <c r="AV18" s="23">
        <f>C20</f>
        <v>0</v>
      </c>
      <c r="AW18" s="23">
        <f>C21</f>
        <v>0</v>
      </c>
    </row>
    <row r="19" spans="1:50" x14ac:dyDescent="0.25">
      <c r="A19" s="26" t="s">
        <v>48</v>
      </c>
      <c r="B19" s="27">
        <v>15</v>
      </c>
      <c r="C19" s="23"/>
      <c r="D19" s="23"/>
      <c r="E19" s="23"/>
      <c r="F19" s="36">
        <v>7</v>
      </c>
      <c r="G19" s="36">
        <v>4</v>
      </c>
      <c r="H19" s="23"/>
      <c r="I19" s="23"/>
      <c r="J19" s="23"/>
      <c r="K19" s="23"/>
      <c r="L19" s="23"/>
      <c r="M19" s="23">
        <v>4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4">
        <f t="shared" si="1"/>
        <v>15</v>
      </c>
      <c r="AA19" s="25">
        <f t="shared" si="0"/>
        <v>0</v>
      </c>
      <c r="AB19" s="29"/>
      <c r="AC19" s="26"/>
      <c r="AD19" s="27"/>
      <c r="AE19" s="23"/>
      <c r="AF19" s="23"/>
      <c r="AG19" s="23"/>
      <c r="AH19" s="23"/>
      <c r="AI19" s="23"/>
      <c r="AJ19" s="23"/>
      <c r="AK19" s="23"/>
      <c r="AL19" s="23"/>
      <c r="AM19" s="24"/>
      <c r="AN19" s="28"/>
      <c r="AO19" s="30"/>
    </row>
    <row r="20" spans="1:50" x14ac:dyDescent="0.25">
      <c r="A20" s="26" t="s">
        <v>49</v>
      </c>
      <c r="B20" s="27">
        <v>8</v>
      </c>
      <c r="C20" s="23"/>
      <c r="D20" s="23"/>
      <c r="E20" s="23"/>
      <c r="F20" s="36">
        <v>3</v>
      </c>
      <c r="G20" s="36">
        <v>3</v>
      </c>
      <c r="H20" s="23"/>
      <c r="I20" s="23"/>
      <c r="J20" s="23"/>
      <c r="K20" s="23"/>
      <c r="L20" s="23"/>
      <c r="M20" s="23">
        <v>2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4">
        <f t="shared" si="1"/>
        <v>8</v>
      </c>
      <c r="AA20" s="25">
        <f t="shared" si="0"/>
        <v>0</v>
      </c>
      <c r="AB20" s="29"/>
      <c r="AC20" s="26"/>
      <c r="AD20" s="27"/>
      <c r="AE20" s="23"/>
      <c r="AF20" s="23"/>
      <c r="AG20" s="23"/>
      <c r="AH20" s="23"/>
      <c r="AI20" s="23"/>
      <c r="AJ20" s="23"/>
      <c r="AK20" s="23"/>
      <c r="AL20" s="23"/>
      <c r="AM20" s="24"/>
      <c r="AN20" s="28"/>
      <c r="AO20" s="30"/>
    </row>
    <row r="21" spans="1:50" x14ac:dyDescent="0.25">
      <c r="A21" s="26" t="s">
        <v>50</v>
      </c>
      <c r="B21" s="27">
        <v>2</v>
      </c>
      <c r="C21" s="23"/>
      <c r="D21" s="23"/>
      <c r="E21" s="23"/>
      <c r="F21" s="36">
        <v>2</v>
      </c>
      <c r="G21" s="36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>
        <f t="shared" si="1"/>
        <v>2</v>
      </c>
      <c r="AA21" s="25">
        <f t="shared" si="0"/>
        <v>0</v>
      </c>
      <c r="AB21" s="29"/>
      <c r="AC21" s="26"/>
      <c r="AD21" s="27"/>
      <c r="AE21" s="23"/>
      <c r="AF21" s="23"/>
      <c r="AG21" s="23"/>
      <c r="AH21" s="23"/>
      <c r="AI21" s="23"/>
      <c r="AJ21" s="23"/>
      <c r="AK21" s="23"/>
      <c r="AL21" s="23"/>
      <c r="AM21" s="24"/>
      <c r="AN21" s="28"/>
      <c r="AO21" s="30"/>
    </row>
    <row r="22" spans="1:50" x14ac:dyDescent="0.25">
      <c r="A22" s="26" t="s">
        <v>51</v>
      </c>
      <c r="B22" s="31">
        <f>SUM(B12:B21)</f>
        <v>111</v>
      </c>
      <c r="C22" s="31">
        <f t="shared" ref="C22:Y22" si="2">SUM(C12:C21)</f>
        <v>1</v>
      </c>
      <c r="D22" s="31">
        <f t="shared" si="2"/>
        <v>2</v>
      </c>
      <c r="E22" s="31">
        <f t="shared" si="2"/>
        <v>0</v>
      </c>
      <c r="F22" s="31">
        <f t="shared" si="2"/>
        <v>36</v>
      </c>
      <c r="G22" s="31">
        <f t="shared" si="2"/>
        <v>25</v>
      </c>
      <c r="H22" s="31">
        <f t="shared" si="2"/>
        <v>0</v>
      </c>
      <c r="I22" s="31">
        <f t="shared" si="2"/>
        <v>0</v>
      </c>
      <c r="J22" s="31">
        <f t="shared" si="2"/>
        <v>0</v>
      </c>
      <c r="K22" s="31">
        <f t="shared" si="2"/>
        <v>0</v>
      </c>
      <c r="L22" s="31">
        <f t="shared" si="2"/>
        <v>2</v>
      </c>
      <c r="M22" s="31">
        <f t="shared" si="2"/>
        <v>45</v>
      </c>
      <c r="N22" s="31">
        <f t="shared" si="2"/>
        <v>0</v>
      </c>
      <c r="O22" s="31">
        <f t="shared" si="2"/>
        <v>0</v>
      </c>
      <c r="P22" s="31">
        <f t="shared" si="2"/>
        <v>0</v>
      </c>
      <c r="Q22" s="31">
        <f t="shared" si="2"/>
        <v>0</v>
      </c>
      <c r="R22" s="31">
        <f t="shared" si="2"/>
        <v>0</v>
      </c>
      <c r="S22" s="31">
        <f t="shared" si="2"/>
        <v>0</v>
      </c>
      <c r="T22" s="31">
        <f t="shared" si="2"/>
        <v>0</v>
      </c>
      <c r="U22" s="31">
        <f t="shared" si="2"/>
        <v>0</v>
      </c>
      <c r="V22" s="31">
        <f t="shared" si="2"/>
        <v>0</v>
      </c>
      <c r="W22" s="31">
        <f t="shared" si="2"/>
        <v>0</v>
      </c>
      <c r="X22" s="31">
        <f t="shared" si="2"/>
        <v>0</v>
      </c>
      <c r="Y22" s="31">
        <f t="shared" si="2"/>
        <v>0</v>
      </c>
      <c r="Z22" s="31">
        <f>SUM(Z12:Z21)</f>
        <v>111</v>
      </c>
      <c r="AA22" s="27">
        <f>SUM(AA12:AA21)</f>
        <v>0</v>
      </c>
      <c r="AB22" s="30"/>
      <c r="AC22" s="26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27"/>
    </row>
    <row r="24" spans="1:50" x14ac:dyDescent="0.25">
      <c r="A24" s="3"/>
      <c r="B24" s="33">
        <v>39</v>
      </c>
    </row>
    <row r="25" spans="1:50" s="3" customFormat="1" ht="56.25" x14ac:dyDescent="0.25">
      <c r="A25" s="8" t="str">
        <f>$B$4</f>
        <v>NBA SWEATPANT</v>
      </c>
      <c r="B25" s="34" t="s">
        <v>77</v>
      </c>
      <c r="C25" s="10" t="s">
        <v>20</v>
      </c>
      <c r="D25" s="10" t="s">
        <v>21</v>
      </c>
      <c r="E25" s="10" t="s">
        <v>22</v>
      </c>
      <c r="F25" s="10" t="s">
        <v>141</v>
      </c>
      <c r="G25" s="10" t="s">
        <v>142</v>
      </c>
      <c r="H25" s="10" t="s">
        <v>143</v>
      </c>
      <c r="I25" s="10" t="s">
        <v>23</v>
      </c>
      <c r="J25" s="10" t="s">
        <v>24</v>
      </c>
      <c r="K25" s="10" t="s">
        <v>25</v>
      </c>
      <c r="L25" s="10" t="s">
        <v>26</v>
      </c>
      <c r="M25" s="11" t="s">
        <v>27</v>
      </c>
      <c r="N25" s="11" t="s">
        <v>28</v>
      </c>
      <c r="O25" s="11" t="s">
        <v>29</v>
      </c>
      <c r="P25" s="11" t="s">
        <v>30</v>
      </c>
      <c r="Q25" s="11" t="s">
        <v>31</v>
      </c>
      <c r="R25" s="11" t="s">
        <v>32</v>
      </c>
      <c r="S25" s="11" t="s">
        <v>33</v>
      </c>
      <c r="T25" s="11" t="s">
        <v>34</v>
      </c>
      <c r="U25" s="12" t="s">
        <v>35</v>
      </c>
      <c r="V25" s="12" t="s">
        <v>36</v>
      </c>
      <c r="W25" s="12" t="s">
        <v>37</v>
      </c>
      <c r="X25" s="12" t="s">
        <v>38</v>
      </c>
      <c r="Y25" s="13" t="s">
        <v>39</v>
      </c>
      <c r="Z25" s="14" t="s">
        <v>40</v>
      </c>
      <c r="AA25" s="15" t="s">
        <v>41</v>
      </c>
      <c r="AC25" s="16"/>
      <c r="AD25" s="9"/>
      <c r="AE25" s="17"/>
      <c r="AF25" s="17"/>
      <c r="AG25" s="17"/>
      <c r="AH25" s="17"/>
      <c r="AI25" s="10"/>
      <c r="AJ25" s="18"/>
      <c r="AK25" s="19"/>
      <c r="AL25" s="20"/>
      <c r="AM25" s="14"/>
      <c r="AN25" s="15"/>
    </row>
    <row r="26" spans="1:50" x14ac:dyDescent="0.25">
      <c r="A26" s="21" t="s">
        <v>85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>
        <f>SUM(C26:Y26)</f>
        <v>0</v>
      </c>
      <c r="AA26" s="25">
        <f t="shared" ref="AA26:AA35" si="3">B26-Z26</f>
        <v>0</v>
      </c>
      <c r="AC26" s="26" t="str">
        <f>A26</f>
        <v>C-0425-KB-6294-NKG</v>
      </c>
      <c r="AD26" s="27">
        <f>B26</f>
        <v>0</v>
      </c>
      <c r="AE26" s="23">
        <f t="shared" ref="AE26:AG35" si="4">C26</f>
        <v>0</v>
      </c>
      <c r="AF26" s="23">
        <f t="shared" si="4"/>
        <v>0</v>
      </c>
      <c r="AG26" s="23">
        <f t="shared" si="4"/>
        <v>0</v>
      </c>
      <c r="AH26" s="23">
        <f>SUM(F26:K26)</f>
        <v>0</v>
      </c>
      <c r="AI26" s="23">
        <f>L26</f>
        <v>0</v>
      </c>
      <c r="AJ26" s="23">
        <f t="shared" ref="AJ26:AJ35" si="5">SUM(M26:T26)</f>
        <v>0</v>
      </c>
      <c r="AK26" s="23">
        <f t="shared" ref="AK26:AK35" si="6">SUM(U26:X26)</f>
        <v>0</v>
      </c>
      <c r="AL26" s="23">
        <f>Y26</f>
        <v>0</v>
      </c>
      <c r="AM26" s="24">
        <f>SUM(AE26:AL26)</f>
        <v>0</v>
      </c>
      <c r="AN26" s="28">
        <f t="shared" ref="AN26:AN35" si="7">AD26-AM26</f>
        <v>0</v>
      </c>
    </row>
    <row r="27" spans="1:50" x14ac:dyDescent="0.25">
      <c r="A27" s="26" t="s">
        <v>42</v>
      </c>
      <c r="B27" s="2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>
        <f t="shared" ref="Z27:Z35" si="8">SUM(C27:Y27)</f>
        <v>0</v>
      </c>
      <c r="AA27" s="25">
        <f t="shared" si="3"/>
        <v>0</v>
      </c>
      <c r="AC27" s="26"/>
      <c r="AD27" s="27"/>
      <c r="AE27" s="23"/>
      <c r="AF27" s="23"/>
      <c r="AG27" s="23"/>
      <c r="AH27" s="23"/>
      <c r="AI27" s="23"/>
      <c r="AJ27" s="23"/>
      <c r="AK27" s="23"/>
      <c r="AL27" s="23"/>
      <c r="AM27" s="24"/>
      <c r="AN27" s="28"/>
      <c r="AO27" s="2" t="str">
        <f>B25</f>
        <v>NY KNICKS PEARL GREY</v>
      </c>
      <c r="AP27" s="26" t="s">
        <v>43</v>
      </c>
      <c r="AQ27" s="26" t="s">
        <v>44</v>
      </c>
      <c r="AR27" s="26" t="s">
        <v>45</v>
      </c>
      <c r="AS27" s="26" t="s">
        <v>46</v>
      </c>
      <c r="AT27" s="26" t="s">
        <v>47</v>
      </c>
      <c r="AU27" s="26" t="s">
        <v>48</v>
      </c>
      <c r="AV27" s="26" t="s">
        <v>49</v>
      </c>
      <c r="AW27" s="26" t="s">
        <v>50</v>
      </c>
    </row>
    <row r="28" spans="1:50" x14ac:dyDescent="0.25">
      <c r="A28" s="26" t="s">
        <v>43</v>
      </c>
      <c r="B28" s="27"/>
      <c r="C28" s="23"/>
      <c r="D28" s="23"/>
      <c r="E28" s="23"/>
      <c r="F28" s="36"/>
      <c r="G28" s="36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4">
        <f t="shared" si="8"/>
        <v>0</v>
      </c>
      <c r="AA28" s="25">
        <f t="shared" si="3"/>
        <v>0</v>
      </c>
      <c r="AB28" s="30" t="str">
        <f>AO27</f>
        <v>NY KNICKS PEARL GREY</v>
      </c>
      <c r="AC28" s="26"/>
      <c r="AD28" s="27"/>
      <c r="AE28" s="23"/>
      <c r="AF28" s="23"/>
      <c r="AG28" s="23"/>
      <c r="AH28" s="23"/>
      <c r="AI28" s="23"/>
      <c r="AJ28" s="23"/>
      <c r="AK28" s="23"/>
      <c r="AL28" s="23"/>
      <c r="AM28" s="24"/>
      <c r="AN28" s="28"/>
      <c r="AO28" s="30" t="s">
        <v>51</v>
      </c>
      <c r="AP28" s="24">
        <f>Z28</f>
        <v>0</v>
      </c>
      <c r="AQ28" s="24">
        <f>Z29</f>
        <v>4</v>
      </c>
      <c r="AR28" s="24">
        <f>Z30</f>
        <v>16</v>
      </c>
      <c r="AS28" s="24">
        <f>Z31</f>
        <v>29</v>
      </c>
      <c r="AT28" s="24">
        <f>Z32</f>
        <v>26</v>
      </c>
      <c r="AU28" s="24">
        <f>Z33</f>
        <v>15</v>
      </c>
      <c r="AV28" s="24">
        <f>Z34</f>
        <v>8</v>
      </c>
      <c r="AW28" s="24">
        <f>Z35</f>
        <v>2</v>
      </c>
      <c r="AX28" s="31">
        <f>Z36</f>
        <v>100</v>
      </c>
    </row>
    <row r="29" spans="1:50" x14ac:dyDescent="0.25">
      <c r="A29" s="26" t="s">
        <v>44</v>
      </c>
      <c r="B29" s="27">
        <v>4</v>
      </c>
      <c r="C29" s="23"/>
      <c r="D29" s="23"/>
      <c r="E29" s="23"/>
      <c r="F29" s="36"/>
      <c r="G29" s="36"/>
      <c r="H29" s="23"/>
      <c r="I29" s="23"/>
      <c r="J29" s="23"/>
      <c r="K29" s="23"/>
      <c r="L29" s="23"/>
      <c r="M29" s="23">
        <v>4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4">
        <f t="shared" si="8"/>
        <v>4</v>
      </c>
      <c r="AA29" s="25">
        <f t="shared" si="3"/>
        <v>0</v>
      </c>
      <c r="AB29" s="30" t="str">
        <f>AO27</f>
        <v>NY KNICKS PEARL GREY</v>
      </c>
      <c r="AC29" s="26"/>
      <c r="AD29" s="27"/>
      <c r="AE29" s="23"/>
      <c r="AF29" s="23"/>
      <c r="AG29" s="23"/>
      <c r="AH29" s="23"/>
      <c r="AI29" s="23"/>
      <c r="AJ29" s="23"/>
      <c r="AK29" s="23"/>
      <c r="AL29" s="23"/>
      <c r="AM29" s="24"/>
      <c r="AN29" s="28"/>
      <c r="AO29" s="29" t="s">
        <v>27</v>
      </c>
      <c r="AP29" s="23">
        <f>M28</f>
        <v>0</v>
      </c>
      <c r="AQ29" s="23">
        <f>M29</f>
        <v>4</v>
      </c>
      <c r="AR29" s="23">
        <f>M30</f>
        <v>8</v>
      </c>
      <c r="AS29" s="23">
        <f>M31</f>
        <v>10</v>
      </c>
      <c r="AT29" s="23">
        <f>M32</f>
        <v>6</v>
      </c>
      <c r="AU29" s="23">
        <f>M33</f>
        <v>4</v>
      </c>
      <c r="AV29" s="23">
        <f>M34</f>
        <v>2</v>
      </c>
      <c r="AW29" s="23">
        <f>M35</f>
        <v>0</v>
      </c>
      <c r="AX29" s="31">
        <f>M36</f>
        <v>34</v>
      </c>
    </row>
    <row r="30" spans="1:50" x14ac:dyDescent="0.25">
      <c r="A30" s="26" t="s">
        <v>45</v>
      </c>
      <c r="B30" s="27">
        <v>16</v>
      </c>
      <c r="C30" s="23"/>
      <c r="D30" s="23"/>
      <c r="E30" s="23"/>
      <c r="F30" s="36">
        <v>4</v>
      </c>
      <c r="G30" s="36">
        <v>4</v>
      </c>
      <c r="H30" s="23"/>
      <c r="I30" s="23"/>
      <c r="J30" s="23"/>
      <c r="K30" s="23"/>
      <c r="L30" s="23"/>
      <c r="M30" s="23">
        <v>8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4">
        <f t="shared" si="8"/>
        <v>16</v>
      </c>
      <c r="AA30" s="25">
        <f t="shared" si="3"/>
        <v>0</v>
      </c>
      <c r="AB30" s="30" t="str">
        <f>AO27</f>
        <v>NY KNICKS PEARL GREY</v>
      </c>
      <c r="AC30" s="26"/>
      <c r="AD30" s="27"/>
      <c r="AE30" s="23"/>
      <c r="AF30" s="23"/>
      <c r="AG30" s="23"/>
      <c r="AH30" s="23"/>
      <c r="AI30" s="23"/>
      <c r="AJ30" s="23"/>
      <c r="AK30" s="23"/>
      <c r="AL30" s="23"/>
      <c r="AM30" s="24"/>
      <c r="AN30" s="28"/>
      <c r="AO30" s="29" t="s">
        <v>204</v>
      </c>
      <c r="AP30" s="23">
        <f>D28</f>
        <v>0</v>
      </c>
      <c r="AQ30" s="23">
        <f>D29</f>
        <v>0</v>
      </c>
      <c r="AR30" s="23">
        <f>D30</f>
        <v>0</v>
      </c>
      <c r="AS30" s="23">
        <f>D31</f>
        <v>1</v>
      </c>
      <c r="AT30" s="23">
        <f>D32</f>
        <v>1</v>
      </c>
      <c r="AU30" s="23">
        <f>D33</f>
        <v>0</v>
      </c>
      <c r="AV30" s="23">
        <f>D34</f>
        <v>0</v>
      </c>
      <c r="AW30" s="23">
        <f>D35</f>
        <v>0</v>
      </c>
    </row>
    <row r="31" spans="1:50" x14ac:dyDescent="0.25">
      <c r="A31" s="26" t="s">
        <v>46</v>
      </c>
      <c r="B31" s="27">
        <v>29</v>
      </c>
      <c r="C31" s="23">
        <v>1</v>
      </c>
      <c r="D31" s="23">
        <v>1</v>
      </c>
      <c r="E31" s="23"/>
      <c r="F31" s="36">
        <v>9</v>
      </c>
      <c r="G31" s="36">
        <v>7</v>
      </c>
      <c r="H31" s="23"/>
      <c r="I31" s="23"/>
      <c r="J31" s="23"/>
      <c r="K31" s="23"/>
      <c r="L31" s="37">
        <v>1</v>
      </c>
      <c r="M31" s="23">
        <v>10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4">
        <f t="shared" si="8"/>
        <v>29</v>
      </c>
      <c r="AA31" s="25">
        <f t="shared" si="3"/>
        <v>0</v>
      </c>
      <c r="AB31" s="30" t="str">
        <f>AO27</f>
        <v>NY KNICKS PEARL GREY</v>
      </c>
      <c r="AC31" s="26"/>
      <c r="AD31" s="27"/>
      <c r="AE31" s="23"/>
      <c r="AF31" s="23"/>
      <c r="AG31" s="23"/>
      <c r="AH31" s="23"/>
      <c r="AI31" s="23"/>
      <c r="AJ31" s="23"/>
      <c r="AK31" s="23"/>
      <c r="AL31" s="23"/>
      <c r="AM31" s="24"/>
      <c r="AN31" s="28"/>
      <c r="AO31" s="29" t="s">
        <v>205</v>
      </c>
      <c r="AP31" s="23">
        <f>E28</f>
        <v>0</v>
      </c>
      <c r="AQ31" s="23">
        <f>E29</f>
        <v>0</v>
      </c>
      <c r="AR31" s="23">
        <f>E30</f>
        <v>0</v>
      </c>
      <c r="AS31" s="23">
        <f>E31</f>
        <v>0</v>
      </c>
      <c r="AT31" s="23">
        <f>E32</f>
        <v>0</v>
      </c>
      <c r="AU31" s="23">
        <f>E33</f>
        <v>0</v>
      </c>
      <c r="AV31" s="23">
        <f>E34</f>
        <v>0</v>
      </c>
      <c r="AW31" s="23">
        <f>E35</f>
        <v>0</v>
      </c>
    </row>
    <row r="32" spans="1:50" x14ac:dyDescent="0.25">
      <c r="A32" s="26" t="s">
        <v>47</v>
      </c>
      <c r="B32" s="27">
        <v>26</v>
      </c>
      <c r="C32" s="23"/>
      <c r="D32" s="23">
        <v>1</v>
      </c>
      <c r="E32" s="23"/>
      <c r="F32" s="36">
        <v>11</v>
      </c>
      <c r="G32" s="36">
        <v>7</v>
      </c>
      <c r="H32" s="23"/>
      <c r="I32" s="23"/>
      <c r="J32" s="23"/>
      <c r="K32" s="23"/>
      <c r="L32" s="37">
        <v>1</v>
      </c>
      <c r="M32" s="23">
        <v>6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>
        <f t="shared" si="8"/>
        <v>26</v>
      </c>
      <c r="AA32" s="25">
        <f t="shared" si="3"/>
        <v>0</v>
      </c>
      <c r="AB32" s="30" t="str">
        <f>AO27</f>
        <v>NY KNICKS PEARL GREY</v>
      </c>
      <c r="AC32" s="26"/>
      <c r="AD32" s="27"/>
      <c r="AE32" s="23"/>
      <c r="AF32" s="23"/>
      <c r="AG32" s="23"/>
      <c r="AH32" s="23"/>
      <c r="AI32" s="23"/>
      <c r="AJ32" s="23"/>
      <c r="AK32" s="23"/>
      <c r="AL32" s="23"/>
      <c r="AM32" s="24"/>
      <c r="AN32" s="28"/>
      <c r="AO32" s="29" t="s">
        <v>206</v>
      </c>
      <c r="AP32" s="23">
        <f>C28</f>
        <v>0</v>
      </c>
      <c r="AQ32" s="23">
        <f>C29</f>
        <v>0</v>
      </c>
      <c r="AR32" s="23">
        <f>C30</f>
        <v>0</v>
      </c>
      <c r="AS32" s="23">
        <f>C31</f>
        <v>1</v>
      </c>
      <c r="AT32" s="23">
        <f>C32</f>
        <v>0</v>
      </c>
      <c r="AU32" s="23">
        <f>C33</f>
        <v>0</v>
      </c>
      <c r="AV32" s="23">
        <f>C34</f>
        <v>0</v>
      </c>
      <c r="AW32" s="23">
        <f>C35</f>
        <v>0</v>
      </c>
    </row>
    <row r="33" spans="1:50" x14ac:dyDescent="0.25">
      <c r="A33" s="26" t="s">
        <v>48</v>
      </c>
      <c r="B33" s="27">
        <v>15</v>
      </c>
      <c r="C33" s="23"/>
      <c r="D33" s="23"/>
      <c r="E33" s="23"/>
      <c r="F33" s="36">
        <v>7</v>
      </c>
      <c r="G33" s="36">
        <v>4</v>
      </c>
      <c r="H33" s="23"/>
      <c r="I33" s="23"/>
      <c r="J33" s="23"/>
      <c r="K33" s="23"/>
      <c r="L33" s="23"/>
      <c r="M33" s="23">
        <v>4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>
        <f t="shared" si="8"/>
        <v>15</v>
      </c>
      <c r="AA33" s="25">
        <f t="shared" si="3"/>
        <v>0</v>
      </c>
      <c r="AB33" s="30"/>
      <c r="AC33" s="26"/>
      <c r="AD33" s="27"/>
      <c r="AE33" s="23"/>
      <c r="AF33" s="23"/>
      <c r="AG33" s="23"/>
      <c r="AH33" s="23"/>
      <c r="AI33" s="23"/>
      <c r="AJ33" s="23"/>
      <c r="AK33" s="23"/>
      <c r="AL33" s="23"/>
      <c r="AM33" s="24"/>
      <c r="AN33" s="28"/>
    </row>
    <row r="34" spans="1:50" x14ac:dyDescent="0.25">
      <c r="A34" s="26" t="s">
        <v>49</v>
      </c>
      <c r="B34" s="27">
        <v>8</v>
      </c>
      <c r="C34" s="23"/>
      <c r="D34" s="23"/>
      <c r="E34" s="23"/>
      <c r="F34" s="36">
        <v>3</v>
      </c>
      <c r="G34" s="36">
        <v>3</v>
      </c>
      <c r="H34" s="23"/>
      <c r="I34" s="23"/>
      <c r="J34" s="23"/>
      <c r="K34" s="23"/>
      <c r="L34" s="23"/>
      <c r="M34" s="23">
        <v>2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4">
        <f t="shared" si="8"/>
        <v>8</v>
      </c>
      <c r="AA34" s="25">
        <f t="shared" si="3"/>
        <v>0</v>
      </c>
      <c r="AC34" s="26"/>
      <c r="AD34" s="27"/>
      <c r="AE34" s="23"/>
      <c r="AF34" s="23"/>
      <c r="AG34" s="23"/>
      <c r="AH34" s="23"/>
      <c r="AI34" s="23"/>
      <c r="AJ34" s="23"/>
      <c r="AK34" s="23"/>
      <c r="AL34" s="23"/>
      <c r="AM34" s="24"/>
      <c r="AN34" s="28"/>
    </row>
    <row r="35" spans="1:50" x14ac:dyDescent="0.25">
      <c r="A35" s="26" t="s">
        <v>50</v>
      </c>
      <c r="B35" s="27">
        <v>2</v>
      </c>
      <c r="C35" s="23"/>
      <c r="D35" s="23"/>
      <c r="E35" s="23"/>
      <c r="F35" s="36">
        <v>2</v>
      </c>
      <c r="G35" s="36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4">
        <f t="shared" si="8"/>
        <v>2</v>
      </c>
      <c r="AA35" s="25">
        <f t="shared" si="3"/>
        <v>0</v>
      </c>
      <c r="AC35" s="26" t="s">
        <v>52</v>
      </c>
      <c r="AD35" s="27">
        <f t="shared" ref="AD35" si="9">B35</f>
        <v>2</v>
      </c>
      <c r="AE35" s="23">
        <f t="shared" si="4"/>
        <v>0</v>
      </c>
      <c r="AF35" s="23">
        <f t="shared" si="4"/>
        <v>0</v>
      </c>
      <c r="AG35" s="23">
        <f t="shared" si="4"/>
        <v>0</v>
      </c>
      <c r="AH35" s="23">
        <f t="shared" ref="AH35" si="10">SUM(F35:K35)</f>
        <v>2</v>
      </c>
      <c r="AI35" s="23">
        <f t="shared" ref="AI35" si="11">L35</f>
        <v>0</v>
      </c>
      <c r="AJ35" s="23">
        <f t="shared" si="5"/>
        <v>0</v>
      </c>
      <c r="AK35" s="23">
        <f t="shared" si="6"/>
        <v>0</v>
      </c>
      <c r="AL35" s="23">
        <f t="shared" ref="AL35" si="12">Y35</f>
        <v>0</v>
      </c>
      <c r="AM35" s="24">
        <f t="shared" ref="AM35" si="13">SUM(AE35:AL35)</f>
        <v>2</v>
      </c>
      <c r="AN35" s="28">
        <f t="shared" si="7"/>
        <v>0</v>
      </c>
    </row>
    <row r="36" spans="1:50" x14ac:dyDescent="0.25">
      <c r="A36" s="26" t="s">
        <v>51</v>
      </c>
      <c r="B36" s="31">
        <f>SUM(B26:B35)</f>
        <v>100</v>
      </c>
      <c r="C36" s="31">
        <f t="shared" ref="C36:Z36" si="14">SUM(C26:C35)</f>
        <v>1</v>
      </c>
      <c r="D36" s="31">
        <f t="shared" si="14"/>
        <v>2</v>
      </c>
      <c r="E36" s="31">
        <f t="shared" si="14"/>
        <v>0</v>
      </c>
      <c r="F36" s="31">
        <f t="shared" si="14"/>
        <v>36</v>
      </c>
      <c r="G36" s="31">
        <f t="shared" si="14"/>
        <v>25</v>
      </c>
      <c r="H36" s="31">
        <f t="shared" si="14"/>
        <v>0</v>
      </c>
      <c r="I36" s="31">
        <f t="shared" si="14"/>
        <v>0</v>
      </c>
      <c r="J36" s="31">
        <f t="shared" si="14"/>
        <v>0</v>
      </c>
      <c r="K36" s="31">
        <f t="shared" si="14"/>
        <v>0</v>
      </c>
      <c r="L36" s="31">
        <f t="shared" si="14"/>
        <v>2</v>
      </c>
      <c r="M36" s="31">
        <f t="shared" si="14"/>
        <v>34</v>
      </c>
      <c r="N36" s="31">
        <f t="shared" si="14"/>
        <v>0</v>
      </c>
      <c r="O36" s="31">
        <f t="shared" si="14"/>
        <v>0</v>
      </c>
      <c r="P36" s="31">
        <f t="shared" si="14"/>
        <v>0</v>
      </c>
      <c r="Q36" s="31">
        <f t="shared" si="14"/>
        <v>0</v>
      </c>
      <c r="R36" s="31">
        <f t="shared" si="14"/>
        <v>0</v>
      </c>
      <c r="S36" s="31">
        <f t="shared" si="14"/>
        <v>0</v>
      </c>
      <c r="T36" s="31">
        <f t="shared" si="14"/>
        <v>0</v>
      </c>
      <c r="U36" s="31">
        <f t="shared" si="14"/>
        <v>0</v>
      </c>
      <c r="V36" s="31">
        <f t="shared" si="14"/>
        <v>0</v>
      </c>
      <c r="W36" s="31">
        <f t="shared" si="14"/>
        <v>0</v>
      </c>
      <c r="X36" s="31">
        <f t="shared" si="14"/>
        <v>0</v>
      </c>
      <c r="Y36" s="31">
        <f t="shared" si="14"/>
        <v>0</v>
      </c>
      <c r="Z36" s="31">
        <f t="shared" si="14"/>
        <v>100</v>
      </c>
      <c r="AA36" s="27">
        <f>SUM(AA26:AA35)</f>
        <v>0</v>
      </c>
      <c r="AC36" s="26" t="s">
        <v>51</v>
      </c>
      <c r="AD36" s="31">
        <f>SUM(AD26:AD35)</f>
        <v>2</v>
      </c>
      <c r="AE36" s="31">
        <f t="shared" ref="AE36:AM36" si="15">SUM(AE26:AE35)</f>
        <v>0</v>
      </c>
      <c r="AF36" s="31">
        <f t="shared" si="15"/>
        <v>0</v>
      </c>
      <c r="AG36" s="31">
        <f t="shared" si="15"/>
        <v>0</v>
      </c>
      <c r="AH36" s="31">
        <f t="shared" si="15"/>
        <v>2</v>
      </c>
      <c r="AI36" s="31">
        <f t="shared" si="15"/>
        <v>0</v>
      </c>
      <c r="AJ36" s="31">
        <f t="shared" si="15"/>
        <v>0</v>
      </c>
      <c r="AK36" s="31">
        <f t="shared" si="15"/>
        <v>0</v>
      </c>
      <c r="AL36" s="31">
        <f t="shared" si="15"/>
        <v>0</v>
      </c>
      <c r="AM36" s="31">
        <f t="shared" si="15"/>
        <v>2</v>
      </c>
      <c r="AN36" s="27">
        <f>SUM(AN26:AN35)</f>
        <v>0</v>
      </c>
    </row>
    <row r="38" spans="1:50" x14ac:dyDescent="0.25">
      <c r="A38" s="3"/>
      <c r="B38" s="33">
        <v>50</v>
      </c>
    </row>
    <row r="39" spans="1:50" s="3" customFormat="1" ht="56.25" x14ac:dyDescent="0.25">
      <c r="A39" s="8" t="str">
        <f>$B$4</f>
        <v>NBA SWEATPANT</v>
      </c>
      <c r="B39" s="34" t="s">
        <v>144</v>
      </c>
      <c r="C39" s="10" t="s">
        <v>20</v>
      </c>
      <c r="D39" s="10" t="s">
        <v>21</v>
      </c>
      <c r="E39" s="10" t="s">
        <v>22</v>
      </c>
      <c r="F39" s="10" t="s">
        <v>141</v>
      </c>
      <c r="G39" s="10" t="s">
        <v>142</v>
      </c>
      <c r="H39" s="10" t="s">
        <v>143</v>
      </c>
      <c r="I39" s="10" t="s">
        <v>23</v>
      </c>
      <c r="J39" s="10" t="s">
        <v>24</v>
      </c>
      <c r="K39" s="10" t="s">
        <v>25</v>
      </c>
      <c r="L39" s="10" t="s">
        <v>26</v>
      </c>
      <c r="M39" s="11" t="s">
        <v>27</v>
      </c>
      <c r="N39" s="11" t="s">
        <v>28</v>
      </c>
      <c r="O39" s="11" t="s">
        <v>29</v>
      </c>
      <c r="P39" s="11" t="s">
        <v>30</v>
      </c>
      <c r="Q39" s="11" t="s">
        <v>31</v>
      </c>
      <c r="R39" s="11" t="s">
        <v>32</v>
      </c>
      <c r="S39" s="11" t="s">
        <v>33</v>
      </c>
      <c r="T39" s="11" t="s">
        <v>34</v>
      </c>
      <c r="U39" s="12" t="s">
        <v>35</v>
      </c>
      <c r="V39" s="12" t="s">
        <v>36</v>
      </c>
      <c r="W39" s="12" t="s">
        <v>37</v>
      </c>
      <c r="X39" s="12" t="s">
        <v>38</v>
      </c>
      <c r="Y39" s="13" t="s">
        <v>39</v>
      </c>
      <c r="Z39" s="14" t="s">
        <v>40</v>
      </c>
      <c r="AA39" s="15" t="s">
        <v>41</v>
      </c>
      <c r="AC39" s="16" t="str">
        <f>A39</f>
        <v>NBA SWEATPANT</v>
      </c>
      <c r="AD39" s="9" t="str">
        <f>B39</f>
        <v>CHICAGO BULLS PEARL GREY</v>
      </c>
      <c r="AE39" s="17" t="s">
        <v>20</v>
      </c>
      <c r="AF39" s="17" t="s">
        <v>21</v>
      </c>
      <c r="AG39" s="17" t="s">
        <v>22</v>
      </c>
      <c r="AH39" s="17" t="s">
        <v>53</v>
      </c>
      <c r="AI39" s="10" t="s">
        <v>26</v>
      </c>
      <c r="AJ39" s="18" t="s">
        <v>54</v>
      </c>
      <c r="AK39" s="19" t="s">
        <v>55</v>
      </c>
      <c r="AL39" s="20" t="s">
        <v>56</v>
      </c>
      <c r="AM39" s="14" t="s">
        <v>40</v>
      </c>
      <c r="AN39" s="15" t="s">
        <v>41</v>
      </c>
    </row>
    <row r="40" spans="1:50" x14ac:dyDescent="0.25">
      <c r="A40" s="21" t="s">
        <v>155</v>
      </c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4">
        <f>SUM(C40:Y40)</f>
        <v>0</v>
      </c>
      <c r="AA40" s="25">
        <f t="shared" ref="AA40:AA49" si="16">B40-Z40</f>
        <v>0</v>
      </c>
      <c r="AC40" s="26" t="str">
        <f>A40</f>
        <v>C-0425-KB-6294-CZB</v>
      </c>
      <c r="AD40" s="27">
        <f>B40</f>
        <v>0</v>
      </c>
      <c r="AE40" s="23">
        <f t="shared" ref="AE40:AG49" si="17">C40</f>
        <v>0</v>
      </c>
      <c r="AF40" s="23">
        <f t="shared" si="17"/>
        <v>0</v>
      </c>
      <c r="AG40" s="23">
        <f t="shared" si="17"/>
        <v>0</v>
      </c>
      <c r="AH40" s="23">
        <f>SUM(F40:K40)</f>
        <v>0</v>
      </c>
      <c r="AI40" s="23">
        <f>L40</f>
        <v>0</v>
      </c>
      <c r="AJ40" s="23">
        <f t="shared" ref="AJ40:AJ49" si="18">SUM(M40:T40)</f>
        <v>0</v>
      </c>
      <c r="AK40" s="23">
        <f t="shared" ref="AK40:AK49" si="19">SUM(U40:X40)</f>
        <v>0</v>
      </c>
      <c r="AL40" s="23">
        <f>Y40</f>
        <v>0</v>
      </c>
      <c r="AM40" s="24">
        <f>SUM(AE40:AL40)</f>
        <v>0</v>
      </c>
      <c r="AN40" s="28">
        <f t="shared" ref="AN40:AN49" si="20">AD40-AM40</f>
        <v>0</v>
      </c>
    </row>
    <row r="41" spans="1:50" x14ac:dyDescent="0.25">
      <c r="A41" s="26" t="s">
        <v>42</v>
      </c>
      <c r="B41" s="27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>
        <f t="shared" ref="Z41:Z49" si="21">SUM(C41:Y41)</f>
        <v>0</v>
      </c>
      <c r="AA41" s="25">
        <f t="shared" si="16"/>
        <v>0</v>
      </c>
      <c r="AC41" s="26"/>
      <c r="AD41" s="27"/>
      <c r="AE41" s="23"/>
      <c r="AF41" s="23"/>
      <c r="AG41" s="23"/>
      <c r="AH41" s="23"/>
      <c r="AI41" s="23"/>
      <c r="AJ41" s="23"/>
      <c r="AK41" s="23"/>
      <c r="AL41" s="23"/>
      <c r="AM41" s="24"/>
      <c r="AN41" s="28"/>
      <c r="AO41" s="2" t="str">
        <f>B39</f>
        <v>CHICAGO BULLS PEARL GREY</v>
      </c>
      <c r="AP41" s="26" t="s">
        <v>43</v>
      </c>
      <c r="AQ41" s="26" t="s">
        <v>44</v>
      </c>
      <c r="AR41" s="26" t="s">
        <v>45</v>
      </c>
      <c r="AS41" s="26" t="s">
        <v>46</v>
      </c>
      <c r="AT41" s="26" t="s">
        <v>47</v>
      </c>
      <c r="AU41" s="26" t="s">
        <v>48</v>
      </c>
      <c r="AV41" s="26" t="s">
        <v>49</v>
      </c>
      <c r="AW41" s="26" t="s">
        <v>50</v>
      </c>
    </row>
    <row r="42" spans="1:50" x14ac:dyDescent="0.25">
      <c r="A42" s="26" t="s">
        <v>43</v>
      </c>
      <c r="B42" s="27"/>
      <c r="C42" s="23"/>
      <c r="D42" s="23"/>
      <c r="E42" s="23"/>
      <c r="F42" s="36"/>
      <c r="G42" s="36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>
        <f t="shared" si="21"/>
        <v>0</v>
      </c>
      <c r="AA42" s="25">
        <f t="shared" si="16"/>
        <v>0</v>
      </c>
      <c r="AB42" s="30" t="str">
        <f>AO41</f>
        <v>CHICAGO BULLS PEARL GREY</v>
      </c>
      <c r="AC42" s="26"/>
      <c r="AD42" s="27"/>
      <c r="AE42" s="23"/>
      <c r="AF42" s="23"/>
      <c r="AG42" s="23"/>
      <c r="AH42" s="23"/>
      <c r="AI42" s="23"/>
      <c r="AJ42" s="23"/>
      <c r="AK42" s="23"/>
      <c r="AL42" s="23"/>
      <c r="AM42" s="24"/>
      <c r="AN42" s="28"/>
      <c r="AO42" s="30" t="s">
        <v>51</v>
      </c>
      <c r="AP42" s="24">
        <f>Z42</f>
        <v>0</v>
      </c>
      <c r="AQ42" s="24">
        <f>Z43</f>
        <v>4</v>
      </c>
      <c r="AR42" s="24">
        <f>Z44</f>
        <v>18</v>
      </c>
      <c r="AS42" s="24">
        <f>Z45</f>
        <v>28</v>
      </c>
      <c r="AT42" s="24">
        <f>Z46</f>
        <v>25</v>
      </c>
      <c r="AU42" s="24">
        <f>Z47</f>
        <v>14</v>
      </c>
      <c r="AV42" s="24">
        <f>Z48</f>
        <v>9</v>
      </c>
      <c r="AW42" s="24">
        <f>Z49</f>
        <v>2</v>
      </c>
      <c r="AX42" s="31">
        <f>Z50</f>
        <v>100</v>
      </c>
    </row>
    <row r="43" spans="1:50" x14ac:dyDescent="0.25">
      <c r="A43" s="26" t="s">
        <v>44</v>
      </c>
      <c r="B43" s="27">
        <v>4</v>
      </c>
      <c r="C43" s="23"/>
      <c r="D43" s="23"/>
      <c r="E43" s="23"/>
      <c r="F43" s="36"/>
      <c r="G43" s="36"/>
      <c r="H43" s="23"/>
      <c r="I43" s="23"/>
      <c r="J43" s="23"/>
      <c r="K43" s="23"/>
      <c r="L43" s="23"/>
      <c r="M43" s="23">
        <v>4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>
        <f t="shared" si="21"/>
        <v>4</v>
      </c>
      <c r="AA43" s="25">
        <f t="shared" si="16"/>
        <v>0</v>
      </c>
      <c r="AB43" s="30" t="str">
        <f>AO41</f>
        <v>CHICAGO BULLS PEARL GREY</v>
      </c>
      <c r="AC43" s="26"/>
      <c r="AD43" s="27"/>
      <c r="AE43" s="23"/>
      <c r="AF43" s="23"/>
      <c r="AG43" s="23"/>
      <c r="AH43" s="23"/>
      <c r="AI43" s="23"/>
      <c r="AJ43" s="23"/>
      <c r="AK43" s="23"/>
      <c r="AL43" s="23"/>
      <c r="AM43" s="24"/>
      <c r="AN43" s="28"/>
      <c r="AO43" s="29" t="s">
        <v>27</v>
      </c>
      <c r="AP43" s="23">
        <f>M42</f>
        <v>0</v>
      </c>
      <c r="AQ43" s="23">
        <f>M43</f>
        <v>4</v>
      </c>
      <c r="AR43" s="23">
        <f>M44</f>
        <v>12</v>
      </c>
      <c r="AS43" s="23">
        <f>M45</f>
        <v>14</v>
      </c>
      <c r="AT43" s="23">
        <f>M46</f>
        <v>10</v>
      </c>
      <c r="AU43" s="23">
        <f>M47</f>
        <v>4</v>
      </c>
      <c r="AV43" s="23">
        <f>M48</f>
        <v>2</v>
      </c>
      <c r="AW43" s="23">
        <f>M49</f>
        <v>0</v>
      </c>
      <c r="AX43" s="31">
        <f>M50</f>
        <v>46</v>
      </c>
    </row>
    <row r="44" spans="1:50" x14ac:dyDescent="0.25">
      <c r="A44" s="26" t="s">
        <v>45</v>
      </c>
      <c r="B44" s="27">
        <v>18</v>
      </c>
      <c r="C44" s="23"/>
      <c r="D44" s="23"/>
      <c r="E44" s="23"/>
      <c r="F44" s="36">
        <v>2</v>
      </c>
      <c r="G44" s="36">
        <v>4</v>
      </c>
      <c r="H44" s="23"/>
      <c r="I44" s="23"/>
      <c r="J44" s="23"/>
      <c r="K44" s="23"/>
      <c r="L44" s="23"/>
      <c r="M44" s="23">
        <v>12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>
        <f t="shared" si="21"/>
        <v>18</v>
      </c>
      <c r="AA44" s="25">
        <f t="shared" si="16"/>
        <v>0</v>
      </c>
      <c r="AB44" s="30" t="str">
        <f>AO41</f>
        <v>CHICAGO BULLS PEARL GREY</v>
      </c>
      <c r="AC44" s="26"/>
      <c r="AD44" s="27"/>
      <c r="AE44" s="23"/>
      <c r="AF44" s="23"/>
      <c r="AG44" s="23"/>
      <c r="AH44" s="23"/>
      <c r="AI44" s="23"/>
      <c r="AJ44" s="23"/>
      <c r="AK44" s="23"/>
      <c r="AL44" s="23"/>
      <c r="AM44" s="24"/>
      <c r="AN44" s="28"/>
      <c r="AO44" s="29" t="s">
        <v>204</v>
      </c>
      <c r="AP44" s="23">
        <f>D42</f>
        <v>0</v>
      </c>
      <c r="AQ44" s="23">
        <f>D43</f>
        <v>0</v>
      </c>
      <c r="AR44" s="23">
        <f>D44</f>
        <v>0</v>
      </c>
      <c r="AS44" s="23">
        <f>D45</f>
        <v>1</v>
      </c>
      <c r="AT44" s="23">
        <f>D46</f>
        <v>1</v>
      </c>
      <c r="AU44" s="23">
        <f>D47</f>
        <v>0</v>
      </c>
      <c r="AV44" s="23">
        <f>D48</f>
        <v>0</v>
      </c>
      <c r="AW44" s="23">
        <f>D49</f>
        <v>0</v>
      </c>
    </row>
    <row r="45" spans="1:50" x14ac:dyDescent="0.25">
      <c r="A45" s="26" t="s">
        <v>46</v>
      </c>
      <c r="B45" s="27">
        <v>28</v>
      </c>
      <c r="C45" s="23">
        <v>1</v>
      </c>
      <c r="D45" s="23">
        <v>1</v>
      </c>
      <c r="E45" s="23"/>
      <c r="F45" s="36">
        <v>4</v>
      </c>
      <c r="G45" s="36">
        <v>7</v>
      </c>
      <c r="H45" s="23"/>
      <c r="I45" s="23"/>
      <c r="J45" s="23"/>
      <c r="K45" s="23"/>
      <c r="L45" s="37">
        <v>1</v>
      </c>
      <c r="M45" s="23">
        <v>14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>
        <f t="shared" si="21"/>
        <v>28</v>
      </c>
      <c r="AA45" s="25">
        <f t="shared" si="16"/>
        <v>0</v>
      </c>
      <c r="AB45" s="30" t="str">
        <f>AO41</f>
        <v>CHICAGO BULLS PEARL GREY</v>
      </c>
      <c r="AC45" s="26"/>
      <c r="AD45" s="27"/>
      <c r="AE45" s="23"/>
      <c r="AF45" s="23"/>
      <c r="AG45" s="23"/>
      <c r="AH45" s="23"/>
      <c r="AI45" s="23"/>
      <c r="AJ45" s="23"/>
      <c r="AK45" s="23"/>
      <c r="AL45" s="23"/>
      <c r="AM45" s="24"/>
      <c r="AN45" s="28"/>
      <c r="AO45" s="29" t="s">
        <v>205</v>
      </c>
      <c r="AP45" s="23">
        <f>E42</f>
        <v>0</v>
      </c>
      <c r="AQ45" s="23">
        <f>E43</f>
        <v>0</v>
      </c>
      <c r="AR45" s="23">
        <f>E44</f>
        <v>0</v>
      </c>
      <c r="AS45" s="23">
        <f>E45</f>
        <v>0</v>
      </c>
      <c r="AT45" s="23">
        <f>E46</f>
        <v>0</v>
      </c>
      <c r="AU45" s="23">
        <f>E47</f>
        <v>0</v>
      </c>
      <c r="AV45" s="23">
        <f>E48</f>
        <v>0</v>
      </c>
      <c r="AW45" s="23">
        <f>E49</f>
        <v>0</v>
      </c>
    </row>
    <row r="46" spans="1:50" x14ac:dyDescent="0.25">
      <c r="A46" s="26" t="s">
        <v>47</v>
      </c>
      <c r="B46" s="27">
        <v>25</v>
      </c>
      <c r="C46" s="23"/>
      <c r="D46" s="23">
        <v>1</v>
      </c>
      <c r="E46" s="23"/>
      <c r="F46" s="36">
        <v>6</v>
      </c>
      <c r="G46" s="36">
        <v>7</v>
      </c>
      <c r="H46" s="23"/>
      <c r="I46" s="23"/>
      <c r="J46" s="23"/>
      <c r="K46" s="23"/>
      <c r="L46" s="37">
        <v>1</v>
      </c>
      <c r="M46" s="23">
        <v>10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>
        <f t="shared" si="21"/>
        <v>25</v>
      </c>
      <c r="AA46" s="25">
        <f t="shared" si="16"/>
        <v>0</v>
      </c>
      <c r="AB46" s="30" t="str">
        <f>AO41</f>
        <v>CHICAGO BULLS PEARL GREY</v>
      </c>
      <c r="AC46" s="26"/>
      <c r="AD46" s="27"/>
      <c r="AE46" s="23"/>
      <c r="AF46" s="23"/>
      <c r="AG46" s="23"/>
      <c r="AH46" s="23"/>
      <c r="AI46" s="23"/>
      <c r="AJ46" s="23"/>
      <c r="AK46" s="23"/>
      <c r="AL46" s="23"/>
      <c r="AM46" s="24"/>
      <c r="AN46" s="28"/>
      <c r="AO46" s="29" t="s">
        <v>206</v>
      </c>
      <c r="AP46" s="23">
        <f>C42</f>
        <v>0</v>
      </c>
      <c r="AQ46" s="23">
        <f>C43</f>
        <v>0</v>
      </c>
      <c r="AR46" s="23">
        <f>C44</f>
        <v>0</v>
      </c>
      <c r="AS46" s="23">
        <f>C45</f>
        <v>1</v>
      </c>
      <c r="AT46" s="23">
        <f>C46</f>
        <v>0</v>
      </c>
      <c r="AU46" s="23">
        <f>C47</f>
        <v>0</v>
      </c>
      <c r="AV46" s="23">
        <f>C48</f>
        <v>0</v>
      </c>
      <c r="AW46" s="23">
        <f>C49</f>
        <v>0</v>
      </c>
    </row>
    <row r="47" spans="1:50" x14ac:dyDescent="0.25">
      <c r="A47" s="26" t="s">
        <v>48</v>
      </c>
      <c r="B47" s="27">
        <v>14</v>
      </c>
      <c r="C47" s="23"/>
      <c r="D47" s="23"/>
      <c r="E47" s="23"/>
      <c r="F47" s="36">
        <v>6</v>
      </c>
      <c r="G47" s="36">
        <v>4</v>
      </c>
      <c r="H47" s="23"/>
      <c r="I47" s="23"/>
      <c r="J47" s="23"/>
      <c r="K47" s="23"/>
      <c r="L47" s="23"/>
      <c r="M47" s="23">
        <v>4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>
        <f t="shared" si="21"/>
        <v>14</v>
      </c>
      <c r="AA47" s="25">
        <f t="shared" si="16"/>
        <v>0</v>
      </c>
      <c r="AC47" s="26" t="s">
        <v>63</v>
      </c>
      <c r="AD47" s="27">
        <f t="shared" ref="AD41:AD49" si="22">B47</f>
        <v>14</v>
      </c>
      <c r="AE47" s="23">
        <f t="shared" si="17"/>
        <v>0</v>
      </c>
      <c r="AF47" s="23">
        <f t="shared" si="17"/>
        <v>0</v>
      </c>
      <c r="AG47" s="23">
        <f t="shared" si="17"/>
        <v>0</v>
      </c>
      <c r="AH47" s="23">
        <f t="shared" ref="AH42:AH49" si="23">SUM(F47:K47)</f>
        <v>10</v>
      </c>
      <c r="AI47" s="23">
        <f t="shared" ref="AI41:AI49" si="24">L47</f>
        <v>0</v>
      </c>
      <c r="AJ47" s="23">
        <f t="shared" si="18"/>
        <v>4</v>
      </c>
      <c r="AK47" s="23">
        <f t="shared" si="19"/>
        <v>0</v>
      </c>
      <c r="AL47" s="23">
        <f t="shared" ref="AL41:AL49" si="25">Y47</f>
        <v>0</v>
      </c>
      <c r="AM47" s="24">
        <f t="shared" ref="AM41:AM49" si="26">SUM(AE47:AL47)</f>
        <v>14</v>
      </c>
      <c r="AN47" s="28">
        <f t="shared" si="20"/>
        <v>0</v>
      </c>
    </row>
    <row r="48" spans="1:50" x14ac:dyDescent="0.25">
      <c r="A48" s="26" t="s">
        <v>49</v>
      </c>
      <c r="B48" s="27">
        <v>9</v>
      </c>
      <c r="C48" s="23"/>
      <c r="D48" s="23"/>
      <c r="E48" s="23"/>
      <c r="F48" s="36">
        <v>4</v>
      </c>
      <c r="G48" s="36">
        <v>3</v>
      </c>
      <c r="H48" s="23"/>
      <c r="I48" s="23"/>
      <c r="J48" s="23"/>
      <c r="K48" s="23"/>
      <c r="L48" s="23"/>
      <c r="M48" s="23">
        <v>2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>
        <f t="shared" si="21"/>
        <v>9</v>
      </c>
      <c r="AA48" s="25">
        <f t="shared" si="16"/>
        <v>0</v>
      </c>
      <c r="AC48" s="26" t="s">
        <v>64</v>
      </c>
      <c r="AD48" s="27">
        <f t="shared" si="22"/>
        <v>9</v>
      </c>
      <c r="AE48" s="23">
        <f t="shared" si="17"/>
        <v>0</v>
      </c>
      <c r="AF48" s="23">
        <f t="shared" si="17"/>
        <v>0</v>
      </c>
      <c r="AG48" s="23">
        <f t="shared" si="17"/>
        <v>0</v>
      </c>
      <c r="AH48" s="23">
        <f t="shared" si="23"/>
        <v>7</v>
      </c>
      <c r="AI48" s="23">
        <f t="shared" si="24"/>
        <v>0</v>
      </c>
      <c r="AJ48" s="23">
        <f t="shared" si="18"/>
        <v>2</v>
      </c>
      <c r="AK48" s="23">
        <f t="shared" si="19"/>
        <v>0</v>
      </c>
      <c r="AL48" s="23">
        <f t="shared" si="25"/>
        <v>0</v>
      </c>
      <c r="AM48" s="24">
        <f t="shared" si="26"/>
        <v>9</v>
      </c>
      <c r="AN48" s="28">
        <f t="shared" si="20"/>
        <v>0</v>
      </c>
    </row>
    <row r="49" spans="1:50" x14ac:dyDescent="0.25">
      <c r="A49" s="26" t="s">
        <v>50</v>
      </c>
      <c r="B49" s="27">
        <v>2</v>
      </c>
      <c r="C49" s="23"/>
      <c r="D49" s="23"/>
      <c r="E49" s="23"/>
      <c r="F49" s="36">
        <v>2</v>
      </c>
      <c r="G49" s="36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>
        <f t="shared" si="21"/>
        <v>2</v>
      </c>
      <c r="AA49" s="25">
        <f t="shared" si="16"/>
        <v>0</v>
      </c>
      <c r="AC49" s="26" t="s">
        <v>52</v>
      </c>
      <c r="AD49" s="27">
        <f t="shared" si="22"/>
        <v>2</v>
      </c>
      <c r="AE49" s="23">
        <f t="shared" si="17"/>
        <v>0</v>
      </c>
      <c r="AF49" s="23">
        <f t="shared" si="17"/>
        <v>0</v>
      </c>
      <c r="AG49" s="23">
        <f t="shared" si="17"/>
        <v>0</v>
      </c>
      <c r="AH49" s="23">
        <f t="shared" si="23"/>
        <v>2</v>
      </c>
      <c r="AI49" s="23">
        <f t="shared" si="24"/>
        <v>0</v>
      </c>
      <c r="AJ49" s="23">
        <f t="shared" si="18"/>
        <v>0</v>
      </c>
      <c r="AK49" s="23">
        <f t="shared" si="19"/>
        <v>0</v>
      </c>
      <c r="AL49" s="23">
        <f t="shared" si="25"/>
        <v>0</v>
      </c>
      <c r="AM49" s="24">
        <f t="shared" si="26"/>
        <v>2</v>
      </c>
      <c r="AN49" s="28">
        <f t="shared" si="20"/>
        <v>0</v>
      </c>
    </row>
    <row r="50" spans="1:50" x14ac:dyDescent="0.25">
      <c r="A50" s="26" t="s">
        <v>51</v>
      </c>
      <c r="B50" s="31">
        <f>SUM(B40:B49)</f>
        <v>100</v>
      </c>
      <c r="C50" s="31">
        <f t="shared" ref="C50:Z50" si="27">SUM(C40:C49)</f>
        <v>1</v>
      </c>
      <c r="D50" s="31">
        <f t="shared" si="27"/>
        <v>2</v>
      </c>
      <c r="E50" s="31">
        <f t="shared" si="27"/>
        <v>0</v>
      </c>
      <c r="F50" s="31">
        <f t="shared" si="27"/>
        <v>24</v>
      </c>
      <c r="G50" s="31">
        <f t="shared" si="27"/>
        <v>25</v>
      </c>
      <c r="H50" s="31">
        <f t="shared" si="27"/>
        <v>0</v>
      </c>
      <c r="I50" s="31">
        <f t="shared" si="27"/>
        <v>0</v>
      </c>
      <c r="J50" s="31">
        <f t="shared" si="27"/>
        <v>0</v>
      </c>
      <c r="K50" s="31">
        <f t="shared" si="27"/>
        <v>0</v>
      </c>
      <c r="L50" s="31">
        <f t="shared" si="27"/>
        <v>2</v>
      </c>
      <c r="M50" s="31">
        <f t="shared" si="27"/>
        <v>46</v>
      </c>
      <c r="N50" s="31">
        <f t="shared" si="27"/>
        <v>0</v>
      </c>
      <c r="O50" s="31">
        <f t="shared" si="27"/>
        <v>0</v>
      </c>
      <c r="P50" s="31">
        <f t="shared" si="27"/>
        <v>0</v>
      </c>
      <c r="Q50" s="31">
        <f t="shared" si="27"/>
        <v>0</v>
      </c>
      <c r="R50" s="31">
        <f t="shared" si="27"/>
        <v>0</v>
      </c>
      <c r="S50" s="31">
        <f t="shared" si="27"/>
        <v>0</v>
      </c>
      <c r="T50" s="31">
        <f t="shared" si="27"/>
        <v>0</v>
      </c>
      <c r="U50" s="31">
        <f t="shared" si="27"/>
        <v>0</v>
      </c>
      <c r="V50" s="31">
        <f t="shared" si="27"/>
        <v>0</v>
      </c>
      <c r="W50" s="31">
        <f t="shared" si="27"/>
        <v>0</v>
      </c>
      <c r="X50" s="31">
        <f t="shared" si="27"/>
        <v>0</v>
      </c>
      <c r="Y50" s="31">
        <f t="shared" si="27"/>
        <v>0</v>
      </c>
      <c r="Z50" s="31">
        <f t="shared" si="27"/>
        <v>100</v>
      </c>
      <c r="AA50" s="27">
        <f>SUM(AA40:AA49)</f>
        <v>0</v>
      </c>
      <c r="AC50" s="26" t="s">
        <v>51</v>
      </c>
      <c r="AD50" s="31">
        <f>SUM(AD40:AD49)</f>
        <v>25</v>
      </c>
      <c r="AE50" s="31">
        <f t="shared" ref="AE50:AM50" si="28">SUM(AE40:AE49)</f>
        <v>0</v>
      </c>
      <c r="AF50" s="31">
        <f t="shared" si="28"/>
        <v>0</v>
      </c>
      <c r="AG50" s="31">
        <f t="shared" si="28"/>
        <v>0</v>
      </c>
      <c r="AH50" s="31">
        <f t="shared" si="28"/>
        <v>19</v>
      </c>
      <c r="AI50" s="31">
        <f t="shared" si="28"/>
        <v>0</v>
      </c>
      <c r="AJ50" s="31">
        <f t="shared" si="28"/>
        <v>6</v>
      </c>
      <c r="AK50" s="31">
        <f t="shared" si="28"/>
        <v>0</v>
      </c>
      <c r="AL50" s="31">
        <f t="shared" si="28"/>
        <v>0</v>
      </c>
      <c r="AM50" s="31">
        <f t="shared" si="28"/>
        <v>25</v>
      </c>
      <c r="AN50" s="27">
        <f>SUM(AN40:AN49)</f>
        <v>0</v>
      </c>
    </row>
    <row r="52" spans="1:50" outlineLevel="1" x14ac:dyDescent="0.25">
      <c r="B52" s="33">
        <v>50</v>
      </c>
    </row>
    <row r="53" spans="1:50" s="3" customFormat="1" ht="56.25" outlineLevel="1" x14ac:dyDescent="0.25">
      <c r="A53" s="8" t="str">
        <f>$B$4</f>
        <v>NBA SWEATPANT</v>
      </c>
      <c r="B53" s="9" t="s">
        <v>75</v>
      </c>
      <c r="C53" s="10" t="s">
        <v>20</v>
      </c>
      <c r="D53" s="10" t="s">
        <v>21</v>
      </c>
      <c r="E53" s="10" t="s">
        <v>22</v>
      </c>
      <c r="F53" s="10" t="s">
        <v>141</v>
      </c>
      <c r="G53" s="10" t="s">
        <v>142</v>
      </c>
      <c r="H53" s="10" t="s">
        <v>143</v>
      </c>
      <c r="I53" s="10" t="s">
        <v>23</v>
      </c>
      <c r="J53" s="10" t="s">
        <v>24</v>
      </c>
      <c r="K53" s="10" t="s">
        <v>25</v>
      </c>
      <c r="L53" s="10" t="s">
        <v>26</v>
      </c>
      <c r="M53" s="11" t="s">
        <v>27</v>
      </c>
      <c r="N53" s="11" t="s">
        <v>28</v>
      </c>
      <c r="O53" s="11" t="s">
        <v>29</v>
      </c>
      <c r="P53" s="11" t="s">
        <v>30</v>
      </c>
      <c r="Q53" s="11" t="s">
        <v>31</v>
      </c>
      <c r="R53" s="11" t="s">
        <v>32</v>
      </c>
      <c r="S53" s="11" t="s">
        <v>33</v>
      </c>
      <c r="T53" s="11" t="s">
        <v>34</v>
      </c>
      <c r="U53" s="12" t="s">
        <v>35</v>
      </c>
      <c r="V53" s="12" t="s">
        <v>36</v>
      </c>
      <c r="W53" s="12" t="s">
        <v>37</v>
      </c>
      <c r="X53" s="12" t="s">
        <v>38</v>
      </c>
      <c r="Y53" s="13" t="s">
        <v>39</v>
      </c>
      <c r="Z53" s="14" t="s">
        <v>40</v>
      </c>
      <c r="AA53" s="15" t="s">
        <v>41</v>
      </c>
      <c r="AC53" s="16" t="str">
        <f>A53</f>
        <v>NBA SWEATPANT</v>
      </c>
      <c r="AD53" s="9" t="str">
        <f>B53</f>
        <v>LA LAKERS PEARL GREY</v>
      </c>
      <c r="AE53" s="17" t="s">
        <v>20</v>
      </c>
      <c r="AF53" s="17" t="s">
        <v>21</v>
      </c>
      <c r="AG53" s="17" t="s">
        <v>22</v>
      </c>
      <c r="AH53" s="17" t="s">
        <v>53</v>
      </c>
      <c r="AI53" s="10" t="s">
        <v>26</v>
      </c>
      <c r="AJ53" s="18" t="s">
        <v>54</v>
      </c>
      <c r="AK53" s="19" t="s">
        <v>55</v>
      </c>
      <c r="AL53" s="20" t="s">
        <v>56</v>
      </c>
      <c r="AM53" s="14" t="s">
        <v>40</v>
      </c>
      <c r="AN53" s="15" t="s">
        <v>41</v>
      </c>
    </row>
    <row r="54" spans="1:50" outlineLevel="1" x14ac:dyDescent="0.25">
      <c r="A54" s="21" t="s">
        <v>84</v>
      </c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>
        <f>SUM(C54:Y54)</f>
        <v>0</v>
      </c>
      <c r="AA54" s="25">
        <f t="shared" ref="AA54:AA63" si="29">B54-Z54</f>
        <v>0</v>
      </c>
      <c r="AC54" s="26" t="str">
        <f>A54</f>
        <v>C-0425-KB-6294-LLG</v>
      </c>
      <c r="AD54" s="27">
        <f>B54</f>
        <v>0</v>
      </c>
      <c r="AE54" s="23">
        <f t="shared" ref="AE54:AG63" si="30">C54</f>
        <v>0</v>
      </c>
      <c r="AF54" s="23">
        <f t="shared" si="30"/>
        <v>0</v>
      </c>
      <c r="AG54" s="23">
        <f t="shared" si="30"/>
        <v>0</v>
      </c>
      <c r="AH54" s="23">
        <f>SUM(F54:K54)</f>
        <v>0</v>
      </c>
      <c r="AI54" s="23">
        <f>L54</f>
        <v>0</v>
      </c>
      <c r="AJ54" s="23">
        <f t="shared" ref="AJ54:AJ63" si="31">SUM(M54:T54)</f>
        <v>0</v>
      </c>
      <c r="AK54" s="23">
        <f t="shared" ref="AK54:AK63" si="32">SUM(U54:X54)</f>
        <v>0</v>
      </c>
      <c r="AL54" s="23">
        <f>Y54</f>
        <v>0</v>
      </c>
      <c r="AM54" s="24">
        <f>SUM(AE54:AL54)</f>
        <v>0</v>
      </c>
      <c r="AN54" s="28">
        <f t="shared" ref="AN54:AN63" si="33">AD54-AM54</f>
        <v>0</v>
      </c>
    </row>
    <row r="55" spans="1:50" outlineLevel="1" x14ac:dyDescent="0.25">
      <c r="A55" s="26" t="s">
        <v>42</v>
      </c>
      <c r="B55" s="27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>
        <f t="shared" ref="Z55:Z63" si="34">SUM(C55:Y55)</f>
        <v>0</v>
      </c>
      <c r="AA55" s="25">
        <f t="shared" si="29"/>
        <v>0</v>
      </c>
      <c r="AC55" s="26"/>
      <c r="AD55" s="27"/>
      <c r="AE55" s="23"/>
      <c r="AF55" s="23"/>
      <c r="AG55" s="23"/>
      <c r="AH55" s="23"/>
      <c r="AI55" s="23"/>
      <c r="AJ55" s="23"/>
      <c r="AK55" s="23"/>
      <c r="AL55" s="23"/>
      <c r="AM55" s="24"/>
      <c r="AN55" s="28"/>
      <c r="AO55" s="2" t="str">
        <f>B53</f>
        <v>LA LAKERS PEARL GREY</v>
      </c>
      <c r="AP55" s="26" t="s">
        <v>43</v>
      </c>
      <c r="AQ55" s="26" t="s">
        <v>44</v>
      </c>
      <c r="AR55" s="26" t="s">
        <v>45</v>
      </c>
      <c r="AS55" s="26" t="s">
        <v>46</v>
      </c>
      <c r="AT55" s="26" t="s">
        <v>47</v>
      </c>
      <c r="AU55" s="26" t="s">
        <v>48</v>
      </c>
      <c r="AV55" s="26" t="s">
        <v>49</v>
      </c>
      <c r="AW55" s="26" t="s">
        <v>50</v>
      </c>
    </row>
    <row r="56" spans="1:50" outlineLevel="1" x14ac:dyDescent="0.25">
      <c r="A56" s="26" t="s">
        <v>43</v>
      </c>
      <c r="B56" s="27"/>
      <c r="C56" s="23"/>
      <c r="D56" s="23"/>
      <c r="E56" s="23"/>
      <c r="F56" s="36"/>
      <c r="G56" s="36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>
        <f t="shared" si="34"/>
        <v>0</v>
      </c>
      <c r="AA56" s="25">
        <f t="shared" si="29"/>
        <v>0</v>
      </c>
      <c r="AB56" s="30" t="str">
        <f>AO55</f>
        <v>LA LAKERS PEARL GREY</v>
      </c>
      <c r="AC56" s="26"/>
      <c r="AD56" s="27"/>
      <c r="AE56" s="23"/>
      <c r="AF56" s="23"/>
      <c r="AG56" s="23"/>
      <c r="AH56" s="23"/>
      <c r="AI56" s="23"/>
      <c r="AJ56" s="23"/>
      <c r="AK56" s="23"/>
      <c r="AL56" s="23"/>
      <c r="AM56" s="24"/>
      <c r="AN56" s="28"/>
      <c r="AO56" s="30" t="s">
        <v>51</v>
      </c>
      <c r="AP56" s="24">
        <f>Z56</f>
        <v>0</v>
      </c>
      <c r="AQ56" s="24">
        <f>Z57</f>
        <v>4</v>
      </c>
      <c r="AR56" s="24">
        <f>Z58</f>
        <v>20</v>
      </c>
      <c r="AS56" s="24">
        <f>Z59</f>
        <v>32</v>
      </c>
      <c r="AT56" s="24">
        <f>Z60</f>
        <v>30</v>
      </c>
      <c r="AU56" s="24">
        <f>Z61</f>
        <v>15</v>
      </c>
      <c r="AV56" s="24">
        <f>Z62</f>
        <v>8</v>
      </c>
      <c r="AW56" s="24">
        <f>Z63</f>
        <v>2</v>
      </c>
      <c r="AX56" s="31">
        <f>Z64</f>
        <v>111</v>
      </c>
    </row>
    <row r="57" spans="1:50" outlineLevel="1" x14ac:dyDescent="0.25">
      <c r="A57" s="26" t="s">
        <v>44</v>
      </c>
      <c r="B57" s="27">
        <v>4</v>
      </c>
      <c r="C57" s="23"/>
      <c r="D57" s="23"/>
      <c r="E57" s="23"/>
      <c r="F57" s="36"/>
      <c r="G57" s="36"/>
      <c r="H57" s="23"/>
      <c r="I57" s="23"/>
      <c r="J57" s="23"/>
      <c r="K57" s="23"/>
      <c r="L57" s="23"/>
      <c r="M57" s="23">
        <v>4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>
        <f t="shared" si="34"/>
        <v>4</v>
      </c>
      <c r="AA57" s="25">
        <f t="shared" si="29"/>
        <v>0</v>
      </c>
      <c r="AB57" s="30" t="str">
        <f>AO55</f>
        <v>LA LAKERS PEARL GREY</v>
      </c>
      <c r="AC57" s="26"/>
      <c r="AD57" s="27"/>
      <c r="AE57" s="23"/>
      <c r="AF57" s="23"/>
      <c r="AG57" s="23"/>
      <c r="AH57" s="23"/>
      <c r="AI57" s="23"/>
      <c r="AJ57" s="23"/>
      <c r="AK57" s="23"/>
      <c r="AL57" s="23"/>
      <c r="AM57" s="24"/>
      <c r="AN57" s="28"/>
      <c r="AO57" s="29" t="s">
        <v>27</v>
      </c>
      <c r="AP57" s="23">
        <f>M56</f>
        <v>0</v>
      </c>
      <c r="AQ57" s="23">
        <f>M57</f>
        <v>4</v>
      </c>
      <c r="AR57" s="23">
        <f>M58</f>
        <v>12</v>
      </c>
      <c r="AS57" s="23">
        <f>M59</f>
        <v>13</v>
      </c>
      <c r="AT57" s="23">
        <f>M60</f>
        <v>10</v>
      </c>
      <c r="AU57" s="23">
        <f>M61</f>
        <v>4</v>
      </c>
      <c r="AV57" s="23">
        <f>M62</f>
        <v>2</v>
      </c>
      <c r="AW57" s="23">
        <f>M63</f>
        <v>0</v>
      </c>
      <c r="AX57" s="31">
        <f>M64</f>
        <v>45</v>
      </c>
    </row>
    <row r="58" spans="1:50" ht="12.6" customHeight="1" outlineLevel="1" x14ac:dyDescent="0.25">
      <c r="A58" s="26" t="s">
        <v>45</v>
      </c>
      <c r="B58" s="27">
        <v>20</v>
      </c>
      <c r="C58" s="23"/>
      <c r="D58" s="23"/>
      <c r="E58" s="23"/>
      <c r="F58" s="36">
        <v>4</v>
      </c>
      <c r="G58" s="36">
        <v>4</v>
      </c>
      <c r="H58" s="23"/>
      <c r="I58" s="23"/>
      <c r="J58" s="23"/>
      <c r="K58" s="23"/>
      <c r="L58" s="23"/>
      <c r="M58" s="23">
        <v>12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>
        <f t="shared" si="34"/>
        <v>20</v>
      </c>
      <c r="AA58" s="25">
        <f t="shared" si="29"/>
        <v>0</v>
      </c>
      <c r="AB58" s="30" t="str">
        <f>AO55</f>
        <v>LA LAKERS PEARL GREY</v>
      </c>
      <c r="AC58" s="26"/>
      <c r="AD58" s="27"/>
      <c r="AE58" s="23"/>
      <c r="AF58" s="23"/>
      <c r="AG58" s="23"/>
      <c r="AH58" s="23"/>
      <c r="AI58" s="23"/>
      <c r="AJ58" s="23"/>
      <c r="AK58" s="23"/>
      <c r="AL58" s="23"/>
      <c r="AM58" s="24"/>
      <c r="AN58" s="28"/>
      <c r="AO58" s="29" t="s">
        <v>204</v>
      </c>
      <c r="AP58" s="23">
        <f>D56</f>
        <v>0</v>
      </c>
      <c r="AQ58" s="23">
        <f>D57</f>
        <v>0</v>
      </c>
      <c r="AR58" s="23">
        <f>D58</f>
        <v>0</v>
      </c>
      <c r="AS58" s="23">
        <f>D59</f>
        <v>1</v>
      </c>
      <c r="AT58" s="23">
        <f>D60</f>
        <v>1</v>
      </c>
      <c r="AU58" s="23">
        <f>D61</f>
        <v>0</v>
      </c>
      <c r="AV58" s="23">
        <f>D62</f>
        <v>0</v>
      </c>
      <c r="AW58" s="23">
        <f>D63</f>
        <v>0</v>
      </c>
    </row>
    <row r="59" spans="1:50" outlineLevel="1" x14ac:dyDescent="0.25">
      <c r="A59" s="26" t="s">
        <v>46</v>
      </c>
      <c r="B59" s="27">
        <v>32</v>
      </c>
      <c r="C59" s="23">
        <v>1</v>
      </c>
      <c r="D59" s="23">
        <v>1</v>
      </c>
      <c r="E59" s="23"/>
      <c r="F59" s="36">
        <v>9</v>
      </c>
      <c r="G59" s="36">
        <v>7</v>
      </c>
      <c r="H59" s="23"/>
      <c r="I59" s="23"/>
      <c r="J59" s="23"/>
      <c r="K59" s="23"/>
      <c r="L59" s="37">
        <v>1</v>
      </c>
      <c r="M59" s="23">
        <v>13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>
        <f t="shared" si="34"/>
        <v>32</v>
      </c>
      <c r="AA59" s="25">
        <f t="shared" si="29"/>
        <v>0</v>
      </c>
      <c r="AB59" s="30" t="str">
        <f>AO55</f>
        <v>LA LAKERS PEARL GREY</v>
      </c>
      <c r="AC59" s="26"/>
      <c r="AD59" s="27"/>
      <c r="AE59" s="23"/>
      <c r="AF59" s="23"/>
      <c r="AG59" s="23"/>
      <c r="AH59" s="23"/>
      <c r="AI59" s="23"/>
      <c r="AJ59" s="23"/>
      <c r="AK59" s="23"/>
      <c r="AL59" s="23"/>
      <c r="AM59" s="24"/>
      <c r="AN59" s="28"/>
      <c r="AO59" s="29" t="s">
        <v>205</v>
      </c>
      <c r="AP59" s="23">
        <f>E56</f>
        <v>0</v>
      </c>
      <c r="AQ59" s="23">
        <f>E57</f>
        <v>0</v>
      </c>
      <c r="AR59" s="23">
        <f>E58</f>
        <v>0</v>
      </c>
      <c r="AS59" s="23">
        <f>E59</f>
        <v>0</v>
      </c>
      <c r="AT59" s="23">
        <f>E60</f>
        <v>0</v>
      </c>
      <c r="AU59" s="23">
        <f>E61</f>
        <v>0</v>
      </c>
      <c r="AV59" s="23">
        <f>E62</f>
        <v>0</v>
      </c>
      <c r="AW59" s="23">
        <f>E63</f>
        <v>0</v>
      </c>
    </row>
    <row r="60" spans="1:50" outlineLevel="1" x14ac:dyDescent="0.25">
      <c r="A60" s="26" t="s">
        <v>47</v>
      </c>
      <c r="B60" s="27">
        <v>30</v>
      </c>
      <c r="C60" s="23"/>
      <c r="D60" s="23">
        <v>1</v>
      </c>
      <c r="E60" s="23"/>
      <c r="F60" s="36">
        <v>11</v>
      </c>
      <c r="G60" s="36">
        <v>7</v>
      </c>
      <c r="H60" s="23"/>
      <c r="I60" s="23"/>
      <c r="J60" s="23"/>
      <c r="K60" s="23"/>
      <c r="L60" s="37">
        <v>1</v>
      </c>
      <c r="M60" s="23">
        <v>10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>
        <f t="shared" si="34"/>
        <v>30</v>
      </c>
      <c r="AA60" s="25">
        <f t="shared" si="29"/>
        <v>0</v>
      </c>
      <c r="AB60" s="30" t="str">
        <f>AO55</f>
        <v>LA LAKERS PEARL GREY</v>
      </c>
      <c r="AC60" s="26"/>
      <c r="AD60" s="27"/>
      <c r="AE60" s="23"/>
      <c r="AF60" s="23"/>
      <c r="AG60" s="23"/>
      <c r="AH60" s="23"/>
      <c r="AI60" s="23"/>
      <c r="AJ60" s="23"/>
      <c r="AK60" s="23"/>
      <c r="AL60" s="23"/>
      <c r="AM60" s="24"/>
      <c r="AN60" s="28"/>
      <c r="AO60" s="29" t="s">
        <v>206</v>
      </c>
      <c r="AP60" s="23">
        <f>C56</f>
        <v>0</v>
      </c>
      <c r="AQ60" s="23">
        <f>C57</f>
        <v>0</v>
      </c>
      <c r="AR60" s="23">
        <f>C58</f>
        <v>0</v>
      </c>
      <c r="AS60" s="23">
        <f>C59</f>
        <v>1</v>
      </c>
      <c r="AT60" s="23">
        <f>C60</f>
        <v>0</v>
      </c>
      <c r="AU60" s="23">
        <f>C61</f>
        <v>0</v>
      </c>
      <c r="AV60" s="23">
        <f>C62</f>
        <v>0</v>
      </c>
      <c r="AW60" s="23">
        <f>C63</f>
        <v>0</v>
      </c>
    </row>
    <row r="61" spans="1:50" outlineLevel="1" x14ac:dyDescent="0.25">
      <c r="A61" s="26" t="s">
        <v>48</v>
      </c>
      <c r="B61" s="27">
        <v>15</v>
      </c>
      <c r="C61" s="23"/>
      <c r="D61" s="23"/>
      <c r="E61" s="23"/>
      <c r="F61" s="36">
        <v>7</v>
      </c>
      <c r="G61" s="36">
        <v>4</v>
      </c>
      <c r="H61" s="23"/>
      <c r="I61" s="23"/>
      <c r="J61" s="23"/>
      <c r="K61" s="23"/>
      <c r="L61" s="23"/>
      <c r="M61" s="23">
        <v>4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>
        <f t="shared" si="34"/>
        <v>15</v>
      </c>
      <c r="AA61" s="25">
        <f t="shared" si="29"/>
        <v>0</v>
      </c>
      <c r="AC61" s="26" t="s">
        <v>63</v>
      </c>
      <c r="AD61" s="27">
        <f t="shared" ref="AD55:AD63" si="35">B61</f>
        <v>15</v>
      </c>
      <c r="AE61" s="23">
        <f t="shared" si="30"/>
        <v>0</v>
      </c>
      <c r="AF61" s="23">
        <f t="shared" si="30"/>
        <v>0</v>
      </c>
      <c r="AG61" s="23">
        <f t="shared" si="30"/>
        <v>0</v>
      </c>
      <c r="AH61" s="23">
        <f t="shared" ref="AH56:AH63" si="36">SUM(F61:K61)</f>
        <v>11</v>
      </c>
      <c r="AI61" s="23">
        <f t="shared" ref="AI55:AI63" si="37">L61</f>
        <v>0</v>
      </c>
      <c r="AJ61" s="23">
        <f t="shared" si="31"/>
        <v>4</v>
      </c>
      <c r="AK61" s="23">
        <f t="shared" si="32"/>
        <v>0</v>
      </c>
      <c r="AL61" s="23">
        <f t="shared" ref="AL55:AL63" si="38">Y61</f>
        <v>0</v>
      </c>
      <c r="AM61" s="24">
        <f t="shared" ref="AM55:AM63" si="39">SUM(AE61:AL61)</f>
        <v>15</v>
      </c>
      <c r="AN61" s="28">
        <f t="shared" si="33"/>
        <v>0</v>
      </c>
    </row>
    <row r="62" spans="1:50" outlineLevel="1" x14ac:dyDescent="0.25">
      <c r="A62" s="26" t="s">
        <v>49</v>
      </c>
      <c r="B62" s="27">
        <v>8</v>
      </c>
      <c r="C62" s="23"/>
      <c r="D62" s="23"/>
      <c r="E62" s="23"/>
      <c r="F62" s="36">
        <v>3</v>
      </c>
      <c r="G62" s="36">
        <v>3</v>
      </c>
      <c r="H62" s="23"/>
      <c r="I62" s="23"/>
      <c r="J62" s="23"/>
      <c r="K62" s="23"/>
      <c r="L62" s="23"/>
      <c r="M62" s="23">
        <v>2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>
        <f t="shared" si="34"/>
        <v>8</v>
      </c>
      <c r="AA62" s="25">
        <f t="shared" si="29"/>
        <v>0</v>
      </c>
      <c r="AC62" s="26" t="s">
        <v>64</v>
      </c>
      <c r="AD62" s="27">
        <f t="shared" si="35"/>
        <v>8</v>
      </c>
      <c r="AE62" s="23">
        <f t="shared" si="30"/>
        <v>0</v>
      </c>
      <c r="AF62" s="23">
        <f t="shared" si="30"/>
        <v>0</v>
      </c>
      <c r="AG62" s="23">
        <f t="shared" si="30"/>
        <v>0</v>
      </c>
      <c r="AH62" s="23">
        <f t="shared" si="36"/>
        <v>6</v>
      </c>
      <c r="AI62" s="23">
        <f t="shared" si="37"/>
        <v>0</v>
      </c>
      <c r="AJ62" s="23">
        <f t="shared" si="31"/>
        <v>2</v>
      </c>
      <c r="AK62" s="23">
        <f t="shared" si="32"/>
        <v>0</v>
      </c>
      <c r="AL62" s="23">
        <f t="shared" si="38"/>
        <v>0</v>
      </c>
      <c r="AM62" s="24">
        <f t="shared" si="39"/>
        <v>8</v>
      </c>
      <c r="AN62" s="28">
        <f t="shared" si="33"/>
        <v>0</v>
      </c>
    </row>
    <row r="63" spans="1:50" outlineLevel="1" x14ac:dyDescent="0.25">
      <c r="A63" s="26" t="s">
        <v>50</v>
      </c>
      <c r="B63" s="27">
        <v>2</v>
      </c>
      <c r="C63" s="23"/>
      <c r="D63" s="23"/>
      <c r="E63" s="23"/>
      <c r="F63" s="36">
        <v>2</v>
      </c>
      <c r="G63" s="36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>
        <f t="shared" si="34"/>
        <v>2</v>
      </c>
      <c r="AA63" s="25">
        <f t="shared" si="29"/>
        <v>0</v>
      </c>
      <c r="AC63" s="26" t="s">
        <v>52</v>
      </c>
      <c r="AD63" s="27">
        <f t="shared" si="35"/>
        <v>2</v>
      </c>
      <c r="AE63" s="23">
        <f t="shared" si="30"/>
        <v>0</v>
      </c>
      <c r="AF63" s="23">
        <f t="shared" si="30"/>
        <v>0</v>
      </c>
      <c r="AG63" s="23">
        <f t="shared" si="30"/>
        <v>0</v>
      </c>
      <c r="AH63" s="23">
        <f t="shared" si="36"/>
        <v>2</v>
      </c>
      <c r="AI63" s="23">
        <f t="shared" si="37"/>
        <v>0</v>
      </c>
      <c r="AJ63" s="23">
        <f t="shared" si="31"/>
        <v>0</v>
      </c>
      <c r="AK63" s="23">
        <f t="shared" si="32"/>
        <v>0</v>
      </c>
      <c r="AL63" s="23">
        <f t="shared" si="38"/>
        <v>0</v>
      </c>
      <c r="AM63" s="24">
        <f t="shared" si="39"/>
        <v>2</v>
      </c>
      <c r="AN63" s="28">
        <f t="shared" si="33"/>
        <v>0</v>
      </c>
    </row>
    <row r="64" spans="1:50" outlineLevel="1" x14ac:dyDescent="0.25">
      <c r="A64" s="26" t="s">
        <v>51</v>
      </c>
      <c r="B64" s="31">
        <f>SUM(B54:B63)</f>
        <v>111</v>
      </c>
      <c r="C64" s="31">
        <f t="shared" ref="C64:Z64" si="40">SUM(C54:C63)</f>
        <v>1</v>
      </c>
      <c r="D64" s="31">
        <f t="shared" si="40"/>
        <v>2</v>
      </c>
      <c r="E64" s="31">
        <f t="shared" si="40"/>
        <v>0</v>
      </c>
      <c r="F64" s="31">
        <f t="shared" si="40"/>
        <v>36</v>
      </c>
      <c r="G64" s="31">
        <f t="shared" si="40"/>
        <v>25</v>
      </c>
      <c r="H64" s="31">
        <f t="shared" si="40"/>
        <v>0</v>
      </c>
      <c r="I64" s="31">
        <f t="shared" si="40"/>
        <v>0</v>
      </c>
      <c r="J64" s="31">
        <f t="shared" si="40"/>
        <v>0</v>
      </c>
      <c r="K64" s="31">
        <f t="shared" si="40"/>
        <v>0</v>
      </c>
      <c r="L64" s="31">
        <f t="shared" si="40"/>
        <v>2</v>
      </c>
      <c r="M64" s="31">
        <f t="shared" si="40"/>
        <v>45</v>
      </c>
      <c r="N64" s="31">
        <f t="shared" si="40"/>
        <v>0</v>
      </c>
      <c r="O64" s="31">
        <f t="shared" si="40"/>
        <v>0</v>
      </c>
      <c r="P64" s="31">
        <f t="shared" si="40"/>
        <v>0</v>
      </c>
      <c r="Q64" s="31">
        <f t="shared" si="40"/>
        <v>0</v>
      </c>
      <c r="R64" s="31">
        <f t="shared" si="40"/>
        <v>0</v>
      </c>
      <c r="S64" s="31">
        <f t="shared" si="40"/>
        <v>0</v>
      </c>
      <c r="T64" s="31">
        <f t="shared" si="40"/>
        <v>0</v>
      </c>
      <c r="U64" s="31">
        <f t="shared" si="40"/>
        <v>0</v>
      </c>
      <c r="V64" s="31">
        <f t="shared" si="40"/>
        <v>0</v>
      </c>
      <c r="W64" s="31">
        <f t="shared" si="40"/>
        <v>0</v>
      </c>
      <c r="X64" s="31">
        <f t="shared" si="40"/>
        <v>0</v>
      </c>
      <c r="Y64" s="31">
        <f t="shared" si="40"/>
        <v>0</v>
      </c>
      <c r="Z64" s="31">
        <f t="shared" si="40"/>
        <v>111</v>
      </c>
      <c r="AA64" s="27">
        <f>SUM(AA54:AA63)</f>
        <v>0</v>
      </c>
      <c r="AC64" s="26" t="s">
        <v>51</v>
      </c>
      <c r="AD64" s="31">
        <f>SUM(AD54:AD63)</f>
        <v>25</v>
      </c>
      <c r="AE64" s="31">
        <f t="shared" ref="AE64:AM64" si="41">SUM(AE54:AE63)</f>
        <v>0</v>
      </c>
      <c r="AF64" s="31">
        <f t="shared" si="41"/>
        <v>0</v>
      </c>
      <c r="AG64" s="31">
        <f t="shared" si="41"/>
        <v>0</v>
      </c>
      <c r="AH64" s="31">
        <f t="shared" si="41"/>
        <v>19</v>
      </c>
      <c r="AI64" s="31">
        <f t="shared" si="41"/>
        <v>0</v>
      </c>
      <c r="AJ64" s="31">
        <f t="shared" si="41"/>
        <v>6</v>
      </c>
      <c r="AK64" s="31">
        <f t="shared" si="41"/>
        <v>0</v>
      </c>
      <c r="AL64" s="31">
        <f t="shared" si="41"/>
        <v>0</v>
      </c>
      <c r="AM64" s="31">
        <f t="shared" si="41"/>
        <v>25</v>
      </c>
      <c r="AN64" s="27">
        <f>SUM(AN54:AN63)</f>
        <v>0</v>
      </c>
    </row>
    <row r="65" spans="1:50" outlineLevel="1" x14ac:dyDescent="0.25"/>
    <row r="66" spans="1:50" outlineLevel="1" x14ac:dyDescent="0.25">
      <c r="B66" s="33">
        <v>39</v>
      </c>
    </row>
    <row r="67" spans="1:50" s="3" customFormat="1" ht="56.25" outlineLevel="1" x14ac:dyDescent="0.25">
      <c r="A67" s="8" t="str">
        <f>$B$4</f>
        <v>NBA SWEATPANT</v>
      </c>
      <c r="B67" s="34" t="s">
        <v>146</v>
      </c>
      <c r="C67" s="10" t="s">
        <v>20</v>
      </c>
      <c r="D67" s="10" t="s">
        <v>21</v>
      </c>
      <c r="E67" s="10" t="s">
        <v>22</v>
      </c>
      <c r="F67" s="10" t="s">
        <v>141</v>
      </c>
      <c r="G67" s="10" t="s">
        <v>142</v>
      </c>
      <c r="H67" s="10" t="s">
        <v>143</v>
      </c>
      <c r="I67" s="10" t="s">
        <v>23</v>
      </c>
      <c r="J67" s="10" t="s">
        <v>24</v>
      </c>
      <c r="K67" s="10" t="s">
        <v>25</v>
      </c>
      <c r="L67" s="10" t="s">
        <v>26</v>
      </c>
      <c r="M67" s="11" t="s">
        <v>27</v>
      </c>
      <c r="N67" s="11" t="s">
        <v>28</v>
      </c>
      <c r="O67" s="11" t="s">
        <v>29</v>
      </c>
      <c r="P67" s="11" t="s">
        <v>30</v>
      </c>
      <c r="Q67" s="11" t="s">
        <v>31</v>
      </c>
      <c r="R67" s="11" t="s">
        <v>32</v>
      </c>
      <c r="S67" s="11" t="s">
        <v>33</v>
      </c>
      <c r="T67" s="11" t="s">
        <v>34</v>
      </c>
      <c r="U67" s="12" t="s">
        <v>35</v>
      </c>
      <c r="V67" s="12" t="s">
        <v>36</v>
      </c>
      <c r="W67" s="12" t="s">
        <v>37</v>
      </c>
      <c r="X67" s="12" t="s">
        <v>38</v>
      </c>
      <c r="Y67" s="13" t="s">
        <v>39</v>
      </c>
      <c r="Z67" s="14" t="s">
        <v>40</v>
      </c>
      <c r="AA67" s="15" t="s">
        <v>41</v>
      </c>
      <c r="AC67" s="16" t="str">
        <f>A67</f>
        <v>NBA SWEATPANT</v>
      </c>
      <c r="AD67" s="9" t="str">
        <f>B67</f>
        <v>GOLDEN STATE WARRIORS PEARL GREY</v>
      </c>
      <c r="AE67" s="17" t="s">
        <v>20</v>
      </c>
      <c r="AF67" s="17" t="s">
        <v>21</v>
      </c>
      <c r="AG67" s="17" t="s">
        <v>22</v>
      </c>
      <c r="AH67" s="17" t="s">
        <v>53</v>
      </c>
      <c r="AI67" s="10" t="s">
        <v>26</v>
      </c>
      <c r="AJ67" s="18" t="s">
        <v>54</v>
      </c>
      <c r="AK67" s="19" t="s">
        <v>55</v>
      </c>
      <c r="AL67" s="20" t="s">
        <v>56</v>
      </c>
      <c r="AM67" s="14" t="s">
        <v>40</v>
      </c>
      <c r="AN67" s="15" t="s">
        <v>41</v>
      </c>
    </row>
    <row r="68" spans="1:50" outlineLevel="1" x14ac:dyDescent="0.25">
      <c r="A68" s="21" t="s">
        <v>154</v>
      </c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>
        <f>SUM(C68:Y68)</f>
        <v>0</v>
      </c>
      <c r="AA68" s="25">
        <f t="shared" ref="AA68:AA77" si="42">B68-Z68</f>
        <v>0</v>
      </c>
      <c r="AC68" s="26" t="str">
        <f>A68</f>
        <v>C-0425-KB-6294-GXW</v>
      </c>
      <c r="AD68" s="27">
        <f>B68</f>
        <v>0</v>
      </c>
      <c r="AE68" s="23">
        <f t="shared" ref="AE68:AG77" si="43">C68</f>
        <v>0</v>
      </c>
      <c r="AF68" s="23">
        <f t="shared" si="43"/>
        <v>0</v>
      </c>
      <c r="AG68" s="23">
        <f t="shared" si="43"/>
        <v>0</v>
      </c>
      <c r="AH68" s="23">
        <f>SUM(F68:K68)</f>
        <v>0</v>
      </c>
      <c r="AI68" s="23">
        <f>L68</f>
        <v>0</v>
      </c>
      <c r="AJ68" s="23">
        <f t="shared" ref="AJ68:AJ77" si="44">SUM(M68:T68)</f>
        <v>0</v>
      </c>
      <c r="AK68" s="23">
        <f t="shared" ref="AK68:AK77" si="45">SUM(U68:X68)</f>
        <v>0</v>
      </c>
      <c r="AL68" s="23">
        <f>Y68</f>
        <v>0</v>
      </c>
      <c r="AM68" s="24">
        <f>SUM(AE68:AL68)</f>
        <v>0</v>
      </c>
      <c r="AN68" s="28">
        <f t="shared" ref="AN68:AN77" si="46">AD68-AM68</f>
        <v>0</v>
      </c>
    </row>
    <row r="69" spans="1:50" outlineLevel="1" x14ac:dyDescent="0.25">
      <c r="A69" s="26" t="s">
        <v>42</v>
      </c>
      <c r="B69" s="27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>
        <f t="shared" ref="Z69:Z77" si="47">SUM(C69:Y69)</f>
        <v>0</v>
      </c>
      <c r="AA69" s="25">
        <f t="shared" si="42"/>
        <v>0</v>
      </c>
      <c r="AC69" s="26"/>
      <c r="AD69" s="27"/>
      <c r="AE69" s="23"/>
      <c r="AF69" s="23"/>
      <c r="AG69" s="23"/>
      <c r="AH69" s="23"/>
      <c r="AI69" s="23"/>
      <c r="AJ69" s="23"/>
      <c r="AK69" s="23"/>
      <c r="AL69" s="23"/>
      <c r="AM69" s="24"/>
      <c r="AN69" s="28"/>
      <c r="AO69" s="2" t="str">
        <f>B67</f>
        <v>GOLDEN STATE WARRIORS PEARL GREY</v>
      </c>
      <c r="AP69" s="26" t="s">
        <v>43</v>
      </c>
      <c r="AQ69" s="26" t="s">
        <v>44</v>
      </c>
      <c r="AR69" s="26" t="s">
        <v>45</v>
      </c>
      <c r="AS69" s="26" t="s">
        <v>46</v>
      </c>
      <c r="AT69" s="26" t="s">
        <v>47</v>
      </c>
      <c r="AU69" s="26" t="s">
        <v>48</v>
      </c>
      <c r="AV69" s="26" t="s">
        <v>49</v>
      </c>
      <c r="AW69" s="26" t="s">
        <v>50</v>
      </c>
    </row>
    <row r="70" spans="1:50" outlineLevel="1" x14ac:dyDescent="0.25">
      <c r="A70" s="26" t="s">
        <v>43</v>
      </c>
      <c r="B70" s="27"/>
      <c r="C70" s="23"/>
      <c r="D70" s="23"/>
      <c r="E70" s="23"/>
      <c r="F70" s="36"/>
      <c r="G70" s="36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>
        <f t="shared" si="47"/>
        <v>0</v>
      </c>
      <c r="AA70" s="25">
        <f t="shared" si="42"/>
        <v>0</v>
      </c>
      <c r="AB70" s="30" t="str">
        <f>AO69</f>
        <v>GOLDEN STATE WARRIORS PEARL GREY</v>
      </c>
      <c r="AC70" s="26"/>
      <c r="AD70" s="27"/>
      <c r="AE70" s="23"/>
      <c r="AF70" s="23"/>
      <c r="AG70" s="23"/>
      <c r="AH70" s="23"/>
      <c r="AI70" s="23"/>
      <c r="AJ70" s="23"/>
      <c r="AK70" s="23"/>
      <c r="AL70" s="23"/>
      <c r="AM70" s="24"/>
      <c r="AN70" s="28"/>
      <c r="AO70" s="30" t="s">
        <v>51</v>
      </c>
      <c r="AP70" s="24">
        <f>Z70</f>
        <v>0</v>
      </c>
      <c r="AQ70" s="24">
        <f>Z71</f>
        <v>4</v>
      </c>
      <c r="AR70" s="24">
        <f>Z72</f>
        <v>16</v>
      </c>
      <c r="AS70" s="24">
        <f>Z73</f>
        <v>29</v>
      </c>
      <c r="AT70" s="24">
        <f>Z74</f>
        <v>26</v>
      </c>
      <c r="AU70" s="24">
        <f>Z75</f>
        <v>15</v>
      </c>
      <c r="AV70" s="24">
        <f>Z76</f>
        <v>8</v>
      </c>
      <c r="AW70" s="24">
        <f>Z77</f>
        <v>2</v>
      </c>
      <c r="AX70" s="31">
        <f>Z78</f>
        <v>100</v>
      </c>
    </row>
    <row r="71" spans="1:50" outlineLevel="1" x14ac:dyDescent="0.25">
      <c r="A71" s="26" t="s">
        <v>44</v>
      </c>
      <c r="B71" s="23">
        <v>4</v>
      </c>
      <c r="C71" s="23"/>
      <c r="D71" s="23"/>
      <c r="E71" s="23"/>
      <c r="F71" s="36"/>
      <c r="G71" s="36"/>
      <c r="H71" s="23"/>
      <c r="I71" s="23"/>
      <c r="J71" s="23"/>
      <c r="K71" s="23"/>
      <c r="L71" s="23"/>
      <c r="M71" s="23">
        <v>4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>
        <f t="shared" si="47"/>
        <v>4</v>
      </c>
      <c r="AA71" s="25">
        <f t="shared" si="42"/>
        <v>0</v>
      </c>
      <c r="AB71" s="30" t="str">
        <f>AO69</f>
        <v>GOLDEN STATE WARRIORS PEARL GREY</v>
      </c>
      <c r="AC71" s="26"/>
      <c r="AD71" s="27"/>
      <c r="AE71" s="23"/>
      <c r="AF71" s="23"/>
      <c r="AG71" s="23"/>
      <c r="AH71" s="23"/>
      <c r="AI71" s="23"/>
      <c r="AJ71" s="23"/>
      <c r="AK71" s="23"/>
      <c r="AL71" s="23"/>
      <c r="AM71" s="24"/>
      <c r="AN71" s="28"/>
      <c r="AO71" s="29" t="s">
        <v>27</v>
      </c>
      <c r="AP71" s="23">
        <f>M70</f>
        <v>0</v>
      </c>
      <c r="AQ71" s="23">
        <f>M71</f>
        <v>4</v>
      </c>
      <c r="AR71" s="23">
        <f>M72</f>
        <v>8</v>
      </c>
      <c r="AS71" s="23">
        <f>M73</f>
        <v>10</v>
      </c>
      <c r="AT71" s="23">
        <f>M74</f>
        <v>6</v>
      </c>
      <c r="AU71" s="23">
        <f>M75</f>
        <v>4</v>
      </c>
      <c r="AV71" s="23">
        <f>M76</f>
        <v>2</v>
      </c>
      <c r="AW71" s="23">
        <f>M77</f>
        <v>0</v>
      </c>
      <c r="AX71" s="31">
        <f>M78</f>
        <v>34</v>
      </c>
    </row>
    <row r="72" spans="1:50" outlineLevel="1" x14ac:dyDescent="0.25">
      <c r="A72" s="26" t="s">
        <v>45</v>
      </c>
      <c r="B72" s="23">
        <v>16</v>
      </c>
      <c r="C72" s="23"/>
      <c r="D72" s="23"/>
      <c r="E72" s="23"/>
      <c r="F72" s="36">
        <v>4</v>
      </c>
      <c r="G72" s="36">
        <v>4</v>
      </c>
      <c r="H72" s="23"/>
      <c r="I72" s="23"/>
      <c r="J72" s="23"/>
      <c r="K72" s="23"/>
      <c r="L72" s="23"/>
      <c r="M72" s="23">
        <v>8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>
        <f t="shared" si="47"/>
        <v>16</v>
      </c>
      <c r="AA72" s="25">
        <f t="shared" si="42"/>
        <v>0</v>
      </c>
      <c r="AB72" s="30" t="str">
        <f>AO69</f>
        <v>GOLDEN STATE WARRIORS PEARL GREY</v>
      </c>
      <c r="AC72" s="26"/>
      <c r="AD72" s="27"/>
      <c r="AE72" s="23"/>
      <c r="AF72" s="23"/>
      <c r="AG72" s="23"/>
      <c r="AH72" s="23"/>
      <c r="AI72" s="23"/>
      <c r="AJ72" s="23"/>
      <c r="AK72" s="23"/>
      <c r="AL72" s="23"/>
      <c r="AM72" s="24"/>
      <c r="AN72" s="28"/>
      <c r="AO72" s="29" t="s">
        <v>204</v>
      </c>
      <c r="AP72" s="23">
        <f>D70</f>
        <v>0</v>
      </c>
      <c r="AQ72" s="23">
        <f>D71</f>
        <v>0</v>
      </c>
      <c r="AR72" s="23">
        <f>D72</f>
        <v>0</v>
      </c>
      <c r="AS72" s="23">
        <f>D73</f>
        <v>1</v>
      </c>
      <c r="AT72" s="23">
        <f>D74</f>
        <v>1</v>
      </c>
      <c r="AU72" s="23">
        <f>D75</f>
        <v>0</v>
      </c>
      <c r="AV72" s="23">
        <f>D76</f>
        <v>0</v>
      </c>
      <c r="AW72" s="23">
        <f>D77</f>
        <v>0</v>
      </c>
    </row>
    <row r="73" spans="1:50" outlineLevel="1" x14ac:dyDescent="0.25">
      <c r="A73" s="26" t="s">
        <v>46</v>
      </c>
      <c r="B73" s="23">
        <v>29</v>
      </c>
      <c r="C73" s="23">
        <v>1</v>
      </c>
      <c r="D73" s="23">
        <v>1</v>
      </c>
      <c r="E73" s="23"/>
      <c r="F73" s="36">
        <v>9</v>
      </c>
      <c r="G73" s="36">
        <v>7</v>
      </c>
      <c r="H73" s="23"/>
      <c r="I73" s="23"/>
      <c r="J73" s="23"/>
      <c r="K73" s="23"/>
      <c r="L73" s="37">
        <v>1</v>
      </c>
      <c r="M73" s="23">
        <v>10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>
        <f t="shared" si="47"/>
        <v>29</v>
      </c>
      <c r="AA73" s="25">
        <f t="shared" si="42"/>
        <v>0</v>
      </c>
      <c r="AB73" s="30" t="str">
        <f>AO69</f>
        <v>GOLDEN STATE WARRIORS PEARL GREY</v>
      </c>
      <c r="AC73" s="26"/>
      <c r="AD73" s="27"/>
      <c r="AE73" s="23"/>
      <c r="AF73" s="23"/>
      <c r="AG73" s="23"/>
      <c r="AH73" s="23"/>
      <c r="AI73" s="23"/>
      <c r="AJ73" s="23"/>
      <c r="AK73" s="23"/>
      <c r="AL73" s="23"/>
      <c r="AM73" s="24"/>
      <c r="AN73" s="28"/>
      <c r="AO73" s="29" t="s">
        <v>205</v>
      </c>
      <c r="AP73" s="23">
        <f>E70</f>
        <v>0</v>
      </c>
      <c r="AQ73" s="23">
        <f>E71</f>
        <v>0</v>
      </c>
      <c r="AR73" s="23">
        <f>E72</f>
        <v>0</v>
      </c>
      <c r="AS73" s="23">
        <f>E73</f>
        <v>0</v>
      </c>
      <c r="AT73" s="23">
        <f>E74</f>
        <v>0</v>
      </c>
      <c r="AU73" s="23">
        <f>E75</f>
        <v>0</v>
      </c>
      <c r="AV73" s="23">
        <f>E76</f>
        <v>0</v>
      </c>
      <c r="AW73" s="23">
        <f>E77</f>
        <v>0</v>
      </c>
    </row>
    <row r="74" spans="1:50" outlineLevel="1" x14ac:dyDescent="0.25">
      <c r="A74" s="26" t="s">
        <v>47</v>
      </c>
      <c r="B74" s="23">
        <v>26</v>
      </c>
      <c r="C74" s="23"/>
      <c r="D74" s="23">
        <v>1</v>
      </c>
      <c r="E74" s="23"/>
      <c r="F74" s="36">
        <v>11</v>
      </c>
      <c r="G74" s="36">
        <v>7</v>
      </c>
      <c r="H74" s="23"/>
      <c r="I74" s="23"/>
      <c r="J74" s="23"/>
      <c r="K74" s="23"/>
      <c r="L74" s="37">
        <v>1</v>
      </c>
      <c r="M74" s="23">
        <v>6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>
        <f t="shared" si="47"/>
        <v>26</v>
      </c>
      <c r="AA74" s="25">
        <f t="shared" si="42"/>
        <v>0</v>
      </c>
      <c r="AB74" s="30" t="str">
        <f>AO69</f>
        <v>GOLDEN STATE WARRIORS PEARL GREY</v>
      </c>
      <c r="AC74" s="26"/>
      <c r="AD74" s="27"/>
      <c r="AE74" s="23"/>
      <c r="AF74" s="23"/>
      <c r="AG74" s="23"/>
      <c r="AH74" s="23"/>
      <c r="AI74" s="23"/>
      <c r="AJ74" s="23"/>
      <c r="AK74" s="23"/>
      <c r="AL74" s="23"/>
      <c r="AM74" s="24"/>
      <c r="AN74" s="28"/>
      <c r="AO74" s="29" t="s">
        <v>206</v>
      </c>
      <c r="AP74" s="23">
        <f>C70</f>
        <v>0</v>
      </c>
      <c r="AQ74" s="23">
        <f>C71</f>
        <v>0</v>
      </c>
      <c r="AR74" s="23">
        <f>C72</f>
        <v>0</v>
      </c>
      <c r="AS74" s="23">
        <f>C73</f>
        <v>1</v>
      </c>
      <c r="AT74" s="23">
        <f>C74</f>
        <v>0</v>
      </c>
      <c r="AU74" s="23">
        <f>C75</f>
        <v>0</v>
      </c>
      <c r="AV74" s="23">
        <f>C76</f>
        <v>0</v>
      </c>
      <c r="AW74" s="23">
        <f>C77</f>
        <v>0</v>
      </c>
    </row>
    <row r="75" spans="1:50" outlineLevel="1" x14ac:dyDescent="0.25">
      <c r="A75" s="26" t="s">
        <v>48</v>
      </c>
      <c r="B75" s="23">
        <v>15</v>
      </c>
      <c r="C75" s="23"/>
      <c r="D75" s="23"/>
      <c r="E75" s="23"/>
      <c r="F75" s="36">
        <v>7</v>
      </c>
      <c r="G75" s="36">
        <v>4</v>
      </c>
      <c r="H75" s="23"/>
      <c r="I75" s="23"/>
      <c r="J75" s="23"/>
      <c r="K75" s="23"/>
      <c r="L75" s="23"/>
      <c r="M75" s="23">
        <v>4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>
        <f t="shared" si="47"/>
        <v>15</v>
      </c>
      <c r="AA75" s="25">
        <f t="shared" si="42"/>
        <v>0</v>
      </c>
      <c r="AC75" s="26" t="s">
        <v>63</v>
      </c>
      <c r="AD75" s="27">
        <f t="shared" ref="AD69:AD77" si="48">B75</f>
        <v>15</v>
      </c>
      <c r="AE75" s="23">
        <f t="shared" si="43"/>
        <v>0</v>
      </c>
      <c r="AF75" s="23">
        <f t="shared" si="43"/>
        <v>0</v>
      </c>
      <c r="AG75" s="23">
        <f t="shared" si="43"/>
        <v>0</v>
      </c>
      <c r="AH75" s="23">
        <f t="shared" ref="AH70:AH77" si="49">SUM(F75:K75)</f>
        <v>11</v>
      </c>
      <c r="AI75" s="23">
        <f t="shared" ref="AI69:AI77" si="50">L75</f>
        <v>0</v>
      </c>
      <c r="AJ75" s="23">
        <f t="shared" si="44"/>
        <v>4</v>
      </c>
      <c r="AK75" s="23">
        <f t="shared" si="45"/>
        <v>0</v>
      </c>
      <c r="AL75" s="23">
        <f t="shared" ref="AL69:AL77" si="51">Y75</f>
        <v>0</v>
      </c>
      <c r="AM75" s="24">
        <f t="shared" ref="AM69:AM77" si="52">SUM(AE75:AL75)</f>
        <v>15</v>
      </c>
      <c r="AN75" s="28">
        <f t="shared" si="46"/>
        <v>0</v>
      </c>
    </row>
    <row r="76" spans="1:50" outlineLevel="1" x14ac:dyDescent="0.25">
      <c r="A76" s="26" t="s">
        <v>49</v>
      </c>
      <c r="B76" s="23">
        <v>8</v>
      </c>
      <c r="C76" s="23"/>
      <c r="D76" s="23"/>
      <c r="E76" s="23"/>
      <c r="F76" s="36">
        <v>3</v>
      </c>
      <c r="G76" s="36">
        <v>3</v>
      </c>
      <c r="H76" s="23"/>
      <c r="I76" s="23"/>
      <c r="J76" s="23"/>
      <c r="K76" s="23"/>
      <c r="L76" s="23"/>
      <c r="M76" s="23">
        <v>2</v>
      </c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>
        <f t="shared" si="47"/>
        <v>8</v>
      </c>
      <c r="AA76" s="25">
        <f t="shared" si="42"/>
        <v>0</v>
      </c>
      <c r="AC76" s="26" t="s">
        <v>64</v>
      </c>
      <c r="AD76" s="27">
        <f t="shared" si="48"/>
        <v>8</v>
      </c>
      <c r="AE76" s="23">
        <f t="shared" si="43"/>
        <v>0</v>
      </c>
      <c r="AF76" s="23">
        <f t="shared" si="43"/>
        <v>0</v>
      </c>
      <c r="AG76" s="23">
        <f t="shared" si="43"/>
        <v>0</v>
      </c>
      <c r="AH76" s="23">
        <f t="shared" si="49"/>
        <v>6</v>
      </c>
      <c r="AI76" s="23">
        <f t="shared" si="50"/>
        <v>0</v>
      </c>
      <c r="AJ76" s="23">
        <f t="shared" si="44"/>
        <v>2</v>
      </c>
      <c r="AK76" s="23">
        <f t="shared" si="45"/>
        <v>0</v>
      </c>
      <c r="AL76" s="23">
        <f t="shared" si="51"/>
        <v>0</v>
      </c>
      <c r="AM76" s="24">
        <f t="shared" si="52"/>
        <v>8</v>
      </c>
      <c r="AN76" s="28">
        <f t="shared" si="46"/>
        <v>0</v>
      </c>
    </row>
    <row r="77" spans="1:50" outlineLevel="1" x14ac:dyDescent="0.25">
      <c r="A77" s="26" t="s">
        <v>50</v>
      </c>
      <c r="B77" s="27">
        <v>2</v>
      </c>
      <c r="C77" s="23"/>
      <c r="D77" s="23"/>
      <c r="E77" s="23"/>
      <c r="F77" s="36">
        <v>2</v>
      </c>
      <c r="G77" s="36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4">
        <f t="shared" si="47"/>
        <v>2</v>
      </c>
      <c r="AA77" s="25">
        <f t="shared" si="42"/>
        <v>0</v>
      </c>
      <c r="AC77" s="26" t="s">
        <v>52</v>
      </c>
      <c r="AD77" s="27">
        <f t="shared" si="48"/>
        <v>2</v>
      </c>
      <c r="AE77" s="23">
        <f t="shared" si="43"/>
        <v>0</v>
      </c>
      <c r="AF77" s="23">
        <f t="shared" si="43"/>
        <v>0</v>
      </c>
      <c r="AG77" s="23">
        <f t="shared" si="43"/>
        <v>0</v>
      </c>
      <c r="AH77" s="23">
        <f t="shared" si="49"/>
        <v>2</v>
      </c>
      <c r="AI77" s="23">
        <f t="shared" si="50"/>
        <v>0</v>
      </c>
      <c r="AJ77" s="23">
        <f t="shared" si="44"/>
        <v>0</v>
      </c>
      <c r="AK77" s="23">
        <f t="shared" si="45"/>
        <v>0</v>
      </c>
      <c r="AL77" s="23">
        <f t="shared" si="51"/>
        <v>0</v>
      </c>
      <c r="AM77" s="24">
        <f t="shared" si="52"/>
        <v>2</v>
      </c>
      <c r="AN77" s="28">
        <f t="shared" si="46"/>
        <v>0</v>
      </c>
    </row>
    <row r="78" spans="1:50" outlineLevel="1" x14ac:dyDescent="0.25">
      <c r="A78" s="26" t="s">
        <v>51</v>
      </c>
      <c r="B78" s="31">
        <f>SUM(B68:B77)</f>
        <v>100</v>
      </c>
      <c r="C78" s="31">
        <f t="shared" ref="C78:Z78" si="53">SUM(C68:C77)</f>
        <v>1</v>
      </c>
      <c r="D78" s="31">
        <f t="shared" si="53"/>
        <v>2</v>
      </c>
      <c r="E78" s="31">
        <f t="shared" si="53"/>
        <v>0</v>
      </c>
      <c r="F78" s="31">
        <f t="shared" si="53"/>
        <v>36</v>
      </c>
      <c r="G78" s="31">
        <f t="shared" si="53"/>
        <v>25</v>
      </c>
      <c r="H78" s="31">
        <f t="shared" si="53"/>
        <v>0</v>
      </c>
      <c r="I78" s="31">
        <f t="shared" si="53"/>
        <v>0</v>
      </c>
      <c r="J78" s="31">
        <f t="shared" si="53"/>
        <v>0</v>
      </c>
      <c r="K78" s="31">
        <f t="shared" si="53"/>
        <v>0</v>
      </c>
      <c r="L78" s="31">
        <f t="shared" si="53"/>
        <v>2</v>
      </c>
      <c r="M78" s="31">
        <f t="shared" si="53"/>
        <v>34</v>
      </c>
      <c r="N78" s="31">
        <f t="shared" si="53"/>
        <v>0</v>
      </c>
      <c r="O78" s="31">
        <f t="shared" si="53"/>
        <v>0</v>
      </c>
      <c r="P78" s="31">
        <f t="shared" si="53"/>
        <v>0</v>
      </c>
      <c r="Q78" s="31">
        <f t="shared" si="53"/>
        <v>0</v>
      </c>
      <c r="R78" s="31">
        <f t="shared" si="53"/>
        <v>0</v>
      </c>
      <c r="S78" s="31">
        <f t="shared" si="53"/>
        <v>0</v>
      </c>
      <c r="T78" s="31">
        <f t="shared" si="53"/>
        <v>0</v>
      </c>
      <c r="U78" s="31">
        <f t="shared" si="53"/>
        <v>0</v>
      </c>
      <c r="V78" s="31">
        <f t="shared" si="53"/>
        <v>0</v>
      </c>
      <c r="W78" s="31">
        <f t="shared" si="53"/>
        <v>0</v>
      </c>
      <c r="X78" s="31">
        <f t="shared" si="53"/>
        <v>0</v>
      </c>
      <c r="Y78" s="31">
        <f t="shared" si="53"/>
        <v>0</v>
      </c>
      <c r="Z78" s="31">
        <f t="shared" si="53"/>
        <v>100</v>
      </c>
      <c r="AA78" s="27">
        <f>SUM(AA68:AA77)</f>
        <v>0</v>
      </c>
      <c r="AC78" s="26" t="s">
        <v>51</v>
      </c>
      <c r="AD78" s="31">
        <f>SUM(AD68:AD77)</f>
        <v>25</v>
      </c>
      <c r="AE78" s="31">
        <f t="shared" ref="AE78:AM78" si="54">SUM(AE68:AE77)</f>
        <v>0</v>
      </c>
      <c r="AF78" s="31">
        <f t="shared" si="54"/>
        <v>0</v>
      </c>
      <c r="AG78" s="31">
        <f t="shared" si="54"/>
        <v>0</v>
      </c>
      <c r="AH78" s="31">
        <f t="shared" si="54"/>
        <v>19</v>
      </c>
      <c r="AI78" s="31">
        <f t="shared" si="54"/>
        <v>0</v>
      </c>
      <c r="AJ78" s="31">
        <f t="shared" si="54"/>
        <v>6</v>
      </c>
      <c r="AK78" s="31">
        <f t="shared" si="54"/>
        <v>0</v>
      </c>
      <c r="AL78" s="31">
        <f t="shared" si="54"/>
        <v>0</v>
      </c>
      <c r="AM78" s="31">
        <f t="shared" si="54"/>
        <v>25</v>
      </c>
      <c r="AN78" s="27">
        <f>SUM(AN68:AN77)</f>
        <v>0</v>
      </c>
    </row>
    <row r="79" spans="1:50" outlineLevel="1" x14ac:dyDescent="0.25"/>
    <row r="80" spans="1:50" outlineLevel="1" x14ac:dyDescent="0.25">
      <c r="B80" s="33">
        <v>63</v>
      </c>
    </row>
    <row r="81" spans="1:50" s="3" customFormat="1" ht="56.25" outlineLevel="1" x14ac:dyDescent="0.25">
      <c r="A81" s="8" t="str">
        <f>$B$4</f>
        <v>NBA SWEATPANT</v>
      </c>
      <c r="B81" s="34" t="s">
        <v>148</v>
      </c>
      <c r="C81" s="10" t="s">
        <v>20</v>
      </c>
      <c r="D81" s="10" t="s">
        <v>21</v>
      </c>
      <c r="E81" s="10" t="s">
        <v>22</v>
      </c>
      <c r="F81" s="10" t="s">
        <v>141</v>
      </c>
      <c r="G81" s="10" t="s">
        <v>142</v>
      </c>
      <c r="H81" s="10" t="s">
        <v>143</v>
      </c>
      <c r="I81" s="10" t="s">
        <v>156</v>
      </c>
      <c r="J81" s="10" t="s">
        <v>24</v>
      </c>
      <c r="K81" s="10" t="s">
        <v>25</v>
      </c>
      <c r="L81" s="10" t="s">
        <v>26</v>
      </c>
      <c r="M81" s="11" t="s">
        <v>27</v>
      </c>
      <c r="N81" s="11" t="s">
        <v>28</v>
      </c>
      <c r="O81" s="11" t="s">
        <v>29</v>
      </c>
      <c r="P81" s="11" t="s">
        <v>30</v>
      </c>
      <c r="Q81" s="11" t="s">
        <v>31</v>
      </c>
      <c r="R81" s="11" t="s">
        <v>32</v>
      </c>
      <c r="S81" s="11" t="s">
        <v>33</v>
      </c>
      <c r="T81" s="11" t="s">
        <v>34</v>
      </c>
      <c r="U81" s="12" t="s">
        <v>35</v>
      </c>
      <c r="V81" s="12" t="s">
        <v>36</v>
      </c>
      <c r="W81" s="12" t="s">
        <v>37</v>
      </c>
      <c r="X81" s="12" t="s">
        <v>38</v>
      </c>
      <c r="Y81" s="13" t="s">
        <v>39</v>
      </c>
      <c r="Z81" s="14" t="s">
        <v>40</v>
      </c>
      <c r="AA81" s="15" t="s">
        <v>41</v>
      </c>
      <c r="AC81" s="16" t="str">
        <f>A81</f>
        <v>NBA SWEATPANT</v>
      </c>
      <c r="AD81" s="9" t="str">
        <f>B81</f>
        <v>CLEVELAND CAVILLERS PEARL GREY</v>
      </c>
      <c r="AE81" s="17" t="s">
        <v>20</v>
      </c>
      <c r="AF81" s="17" t="s">
        <v>21</v>
      </c>
      <c r="AG81" s="17" t="s">
        <v>22</v>
      </c>
      <c r="AH81" s="17" t="s">
        <v>53</v>
      </c>
      <c r="AI81" s="10" t="s">
        <v>26</v>
      </c>
      <c r="AJ81" s="18" t="s">
        <v>54</v>
      </c>
      <c r="AK81" s="19" t="s">
        <v>55</v>
      </c>
      <c r="AL81" s="20" t="s">
        <v>56</v>
      </c>
      <c r="AM81" s="14" t="s">
        <v>40</v>
      </c>
      <c r="AN81" s="15" t="s">
        <v>41</v>
      </c>
    </row>
    <row r="82" spans="1:50" outlineLevel="1" x14ac:dyDescent="0.25">
      <c r="A82" s="21" t="s">
        <v>153</v>
      </c>
      <c r="B82" s="22"/>
      <c r="C82" s="23"/>
      <c r="D82" s="23"/>
      <c r="E82" s="23"/>
      <c r="F82" s="23"/>
      <c r="G82" s="23"/>
      <c r="H82" s="23"/>
      <c r="I82" s="36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4">
        <f>SUM(C82:Y82)</f>
        <v>0</v>
      </c>
      <c r="AA82" s="25">
        <f t="shared" ref="AA82:AA91" si="55">B82-Z82</f>
        <v>0</v>
      </c>
      <c r="AC82" s="26" t="str">
        <f>A82</f>
        <v>C-0425-KB-6294-CXC</v>
      </c>
      <c r="AD82" s="27">
        <f>B82</f>
        <v>0</v>
      </c>
      <c r="AE82" s="23">
        <f t="shared" ref="AE82:AG91" si="56">C82</f>
        <v>0</v>
      </c>
      <c r="AF82" s="23">
        <f t="shared" si="56"/>
        <v>0</v>
      </c>
      <c r="AG82" s="23">
        <f t="shared" si="56"/>
        <v>0</v>
      </c>
      <c r="AH82" s="23">
        <f>SUM(F82:K82)</f>
        <v>0</v>
      </c>
      <c r="AI82" s="23">
        <f>L82</f>
        <v>0</v>
      </c>
      <c r="AJ82" s="23">
        <f t="shared" ref="AJ82:AJ91" si="57">SUM(M82:T82)</f>
        <v>0</v>
      </c>
      <c r="AK82" s="23">
        <f t="shared" ref="AK82:AK91" si="58">SUM(U82:X82)</f>
        <v>0</v>
      </c>
      <c r="AL82" s="23">
        <f>Y82</f>
        <v>0</v>
      </c>
      <c r="AM82" s="24">
        <f>SUM(AE82:AL82)</f>
        <v>0</v>
      </c>
      <c r="AN82" s="28">
        <f t="shared" ref="AN82:AN91" si="59">AD82-AM82</f>
        <v>0</v>
      </c>
    </row>
    <row r="83" spans="1:50" outlineLevel="1" x14ac:dyDescent="0.25">
      <c r="A83" s="26" t="s">
        <v>42</v>
      </c>
      <c r="B83" s="27"/>
      <c r="C83" s="23"/>
      <c r="D83" s="23"/>
      <c r="E83" s="23"/>
      <c r="F83" s="23"/>
      <c r="G83" s="23"/>
      <c r="H83" s="23"/>
      <c r="I83" s="36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4">
        <f t="shared" ref="Z83:Z91" si="60">SUM(C83:Y83)</f>
        <v>0</v>
      </c>
      <c r="AA83" s="25">
        <f t="shared" si="55"/>
        <v>0</v>
      </c>
      <c r="AC83" s="26"/>
      <c r="AD83" s="27"/>
      <c r="AE83" s="23"/>
      <c r="AF83" s="23"/>
      <c r="AG83" s="23"/>
      <c r="AH83" s="23"/>
      <c r="AI83" s="23"/>
      <c r="AJ83" s="23"/>
      <c r="AK83" s="23"/>
      <c r="AL83" s="23"/>
      <c r="AM83" s="24"/>
      <c r="AN83" s="28"/>
      <c r="AO83" s="2" t="str">
        <f>B81</f>
        <v>CLEVELAND CAVILLERS PEARL GREY</v>
      </c>
      <c r="AP83" s="26" t="s">
        <v>43</v>
      </c>
      <c r="AQ83" s="26" t="s">
        <v>44</v>
      </c>
      <c r="AR83" s="26" t="s">
        <v>45</v>
      </c>
      <c r="AS83" s="26" t="s">
        <v>46</v>
      </c>
      <c r="AT83" s="26" t="s">
        <v>47</v>
      </c>
      <c r="AU83" s="26" t="s">
        <v>48</v>
      </c>
      <c r="AV83" s="26" t="s">
        <v>49</v>
      </c>
      <c r="AW83" s="26" t="s">
        <v>50</v>
      </c>
    </row>
    <row r="84" spans="1:50" outlineLevel="1" x14ac:dyDescent="0.25">
      <c r="A84" s="26" t="s">
        <v>43</v>
      </c>
      <c r="B84" s="27"/>
      <c r="C84" s="23"/>
      <c r="D84" s="23"/>
      <c r="E84" s="23"/>
      <c r="F84" s="36"/>
      <c r="G84" s="36"/>
      <c r="H84" s="23"/>
      <c r="I84" s="36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4">
        <f t="shared" si="60"/>
        <v>0</v>
      </c>
      <c r="AA84" s="25">
        <f t="shared" si="55"/>
        <v>0</v>
      </c>
      <c r="AB84" s="30" t="str">
        <f>AO83</f>
        <v>CLEVELAND CAVILLERS PEARL GREY</v>
      </c>
      <c r="AC84" s="26"/>
      <c r="AD84" s="27"/>
      <c r="AE84" s="23"/>
      <c r="AF84" s="23"/>
      <c r="AG84" s="23"/>
      <c r="AH84" s="23"/>
      <c r="AI84" s="23"/>
      <c r="AJ84" s="23"/>
      <c r="AK84" s="23"/>
      <c r="AL84" s="23"/>
      <c r="AM84" s="24"/>
      <c r="AN84" s="28"/>
      <c r="AO84" s="30" t="s">
        <v>51</v>
      </c>
      <c r="AP84" s="24">
        <f>Z84</f>
        <v>0</v>
      </c>
      <c r="AQ84" s="24">
        <f>Z85</f>
        <v>6</v>
      </c>
      <c r="AR84" s="24">
        <f>Z86</f>
        <v>16</v>
      </c>
      <c r="AS84" s="24">
        <f>Z87</f>
        <v>26</v>
      </c>
      <c r="AT84" s="24">
        <f>Z88</f>
        <v>26</v>
      </c>
      <c r="AU84" s="24">
        <f>Z89</f>
        <v>15</v>
      </c>
      <c r="AV84" s="24">
        <f>Z90</f>
        <v>10</v>
      </c>
      <c r="AW84" s="24">
        <f>Z91</f>
        <v>1</v>
      </c>
      <c r="AX84" s="31">
        <f>Z92</f>
        <v>100</v>
      </c>
    </row>
    <row r="85" spans="1:50" outlineLevel="1" x14ac:dyDescent="0.25">
      <c r="A85" s="26" t="s">
        <v>44</v>
      </c>
      <c r="B85" s="27">
        <v>6</v>
      </c>
      <c r="C85" s="23"/>
      <c r="D85" s="23"/>
      <c r="E85" s="23"/>
      <c r="F85" s="36"/>
      <c r="G85" s="36"/>
      <c r="H85" s="23"/>
      <c r="I85" s="36"/>
      <c r="J85" s="23"/>
      <c r="K85" s="23"/>
      <c r="L85" s="23"/>
      <c r="M85" s="23">
        <v>6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4">
        <f t="shared" si="60"/>
        <v>6</v>
      </c>
      <c r="AA85" s="25">
        <f t="shared" si="55"/>
        <v>0</v>
      </c>
      <c r="AB85" s="30" t="str">
        <f>AO83</f>
        <v>CLEVELAND CAVILLERS PEARL GREY</v>
      </c>
      <c r="AC85" s="26"/>
      <c r="AD85" s="27"/>
      <c r="AE85" s="23"/>
      <c r="AF85" s="23"/>
      <c r="AG85" s="23"/>
      <c r="AH85" s="23"/>
      <c r="AI85" s="23"/>
      <c r="AJ85" s="23"/>
      <c r="AK85" s="23"/>
      <c r="AL85" s="23"/>
      <c r="AM85" s="24"/>
      <c r="AN85" s="28"/>
      <c r="AO85" s="29" t="s">
        <v>27</v>
      </c>
      <c r="AP85" s="23">
        <f>M84</f>
        <v>0</v>
      </c>
      <c r="AQ85" s="23">
        <f>M85</f>
        <v>6</v>
      </c>
      <c r="AR85" s="23">
        <f>M86</f>
        <v>12</v>
      </c>
      <c r="AS85" s="23">
        <f>M87</f>
        <v>17</v>
      </c>
      <c r="AT85" s="23">
        <f>M88</f>
        <v>13</v>
      </c>
      <c r="AU85" s="23">
        <f>M89</f>
        <v>6</v>
      </c>
      <c r="AV85" s="23">
        <f>M90</f>
        <v>4</v>
      </c>
      <c r="AW85" s="23">
        <f>M91</f>
        <v>0</v>
      </c>
      <c r="AX85" s="31">
        <f>M92</f>
        <v>58</v>
      </c>
    </row>
    <row r="86" spans="1:50" outlineLevel="1" x14ac:dyDescent="0.25">
      <c r="A86" s="26" t="s">
        <v>45</v>
      </c>
      <c r="B86" s="27">
        <v>16</v>
      </c>
      <c r="C86" s="23"/>
      <c r="D86" s="23"/>
      <c r="E86" s="23"/>
      <c r="F86" s="36">
        <v>1</v>
      </c>
      <c r="G86" s="36"/>
      <c r="H86" s="23"/>
      <c r="I86" s="36">
        <v>3</v>
      </c>
      <c r="J86" s="23"/>
      <c r="K86" s="23"/>
      <c r="L86" s="23"/>
      <c r="M86" s="23">
        <v>12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4">
        <f t="shared" si="60"/>
        <v>16</v>
      </c>
      <c r="AA86" s="25">
        <f t="shared" si="55"/>
        <v>0</v>
      </c>
      <c r="AB86" s="30" t="str">
        <f>AO83</f>
        <v>CLEVELAND CAVILLERS PEARL GREY</v>
      </c>
      <c r="AC86" s="26"/>
      <c r="AD86" s="27"/>
      <c r="AE86" s="23"/>
      <c r="AF86" s="23"/>
      <c r="AG86" s="23"/>
      <c r="AH86" s="23"/>
      <c r="AI86" s="23"/>
      <c r="AJ86" s="23"/>
      <c r="AK86" s="23"/>
      <c r="AL86" s="23"/>
      <c r="AM86" s="24"/>
      <c r="AN86" s="28"/>
      <c r="AO86" s="29" t="s">
        <v>204</v>
      </c>
      <c r="AP86" s="23">
        <f>D84</f>
        <v>0</v>
      </c>
      <c r="AQ86" s="23">
        <f>D85</f>
        <v>0</v>
      </c>
      <c r="AR86" s="23">
        <f>D86</f>
        <v>0</v>
      </c>
      <c r="AS86" s="23">
        <f>D87</f>
        <v>1</v>
      </c>
      <c r="AT86" s="23">
        <f>D88</f>
        <v>1</v>
      </c>
      <c r="AU86" s="23">
        <f>D89</f>
        <v>0</v>
      </c>
      <c r="AV86" s="23">
        <f>D90</f>
        <v>0</v>
      </c>
      <c r="AW86" s="23">
        <f>D91</f>
        <v>0</v>
      </c>
    </row>
    <row r="87" spans="1:50" outlineLevel="1" x14ac:dyDescent="0.25">
      <c r="A87" s="26" t="s">
        <v>46</v>
      </c>
      <c r="B87" s="27">
        <v>26</v>
      </c>
      <c r="C87" s="23">
        <v>1</v>
      </c>
      <c r="D87" s="23">
        <v>1</v>
      </c>
      <c r="E87" s="23"/>
      <c r="F87" s="36">
        <v>2</v>
      </c>
      <c r="G87" s="36"/>
      <c r="H87" s="23"/>
      <c r="I87" s="36">
        <v>4</v>
      </c>
      <c r="J87" s="23"/>
      <c r="K87" s="23"/>
      <c r="L87" s="37">
        <v>1</v>
      </c>
      <c r="M87" s="23">
        <v>17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4">
        <f t="shared" si="60"/>
        <v>26</v>
      </c>
      <c r="AA87" s="25">
        <f t="shared" si="55"/>
        <v>0</v>
      </c>
      <c r="AB87" s="30" t="str">
        <f>AO83</f>
        <v>CLEVELAND CAVILLERS PEARL GREY</v>
      </c>
      <c r="AC87" s="26"/>
      <c r="AD87" s="27"/>
      <c r="AE87" s="23"/>
      <c r="AF87" s="23"/>
      <c r="AG87" s="23"/>
      <c r="AH87" s="23"/>
      <c r="AI87" s="23"/>
      <c r="AJ87" s="23"/>
      <c r="AK87" s="23"/>
      <c r="AL87" s="23"/>
      <c r="AM87" s="24"/>
      <c r="AN87" s="28"/>
      <c r="AO87" s="29" t="s">
        <v>205</v>
      </c>
      <c r="AP87" s="23">
        <f>E84</f>
        <v>0</v>
      </c>
      <c r="AQ87" s="23">
        <f>E85</f>
        <v>0</v>
      </c>
      <c r="AR87" s="23">
        <f>E86</f>
        <v>0</v>
      </c>
      <c r="AS87" s="23">
        <f>E87</f>
        <v>0</v>
      </c>
      <c r="AT87" s="23">
        <f>E88</f>
        <v>0</v>
      </c>
      <c r="AU87" s="23">
        <f>E89</f>
        <v>0</v>
      </c>
      <c r="AV87" s="23">
        <f>E90</f>
        <v>0</v>
      </c>
      <c r="AW87" s="23">
        <f>E91</f>
        <v>0</v>
      </c>
    </row>
    <row r="88" spans="1:50" outlineLevel="1" x14ac:dyDescent="0.25">
      <c r="A88" s="26" t="s">
        <v>47</v>
      </c>
      <c r="B88" s="27">
        <v>26</v>
      </c>
      <c r="C88" s="23"/>
      <c r="D88" s="23">
        <v>1</v>
      </c>
      <c r="E88" s="23"/>
      <c r="F88" s="36">
        <v>3</v>
      </c>
      <c r="G88" s="36"/>
      <c r="H88" s="23"/>
      <c r="I88" s="36">
        <v>8</v>
      </c>
      <c r="J88" s="23"/>
      <c r="K88" s="23"/>
      <c r="L88" s="37">
        <v>1</v>
      </c>
      <c r="M88" s="23">
        <v>13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4">
        <f t="shared" si="60"/>
        <v>26</v>
      </c>
      <c r="AA88" s="25">
        <f t="shared" si="55"/>
        <v>0</v>
      </c>
      <c r="AB88" s="30" t="str">
        <f>AO83</f>
        <v>CLEVELAND CAVILLERS PEARL GREY</v>
      </c>
      <c r="AC88" s="26"/>
      <c r="AD88" s="27"/>
      <c r="AE88" s="23"/>
      <c r="AF88" s="23"/>
      <c r="AG88" s="23"/>
      <c r="AH88" s="23"/>
      <c r="AI88" s="23"/>
      <c r="AJ88" s="23"/>
      <c r="AK88" s="23"/>
      <c r="AL88" s="23"/>
      <c r="AM88" s="24"/>
      <c r="AN88" s="28"/>
      <c r="AO88" s="29" t="s">
        <v>206</v>
      </c>
      <c r="AP88" s="23">
        <f>C84</f>
        <v>0</v>
      </c>
      <c r="AQ88" s="23">
        <f>C85</f>
        <v>0</v>
      </c>
      <c r="AR88" s="23">
        <f>C86</f>
        <v>0</v>
      </c>
      <c r="AS88" s="23">
        <f>C87</f>
        <v>1</v>
      </c>
      <c r="AT88" s="23">
        <f>C88</f>
        <v>0</v>
      </c>
      <c r="AU88" s="23">
        <f>C89</f>
        <v>0</v>
      </c>
      <c r="AV88" s="23">
        <f>C90</f>
        <v>0</v>
      </c>
      <c r="AW88" s="23">
        <f>C91</f>
        <v>0</v>
      </c>
    </row>
    <row r="89" spans="1:50" outlineLevel="1" x14ac:dyDescent="0.25">
      <c r="A89" s="26" t="s">
        <v>48</v>
      </c>
      <c r="B89" s="27">
        <v>15</v>
      </c>
      <c r="C89" s="23"/>
      <c r="D89" s="23"/>
      <c r="E89" s="23"/>
      <c r="F89" s="36">
        <v>3</v>
      </c>
      <c r="G89" s="36"/>
      <c r="H89" s="23"/>
      <c r="I89" s="36">
        <v>6</v>
      </c>
      <c r="J89" s="23"/>
      <c r="K89" s="23"/>
      <c r="L89" s="23"/>
      <c r="M89" s="23">
        <v>6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4">
        <f t="shared" si="60"/>
        <v>15</v>
      </c>
      <c r="AA89" s="25">
        <f t="shared" si="55"/>
        <v>0</v>
      </c>
      <c r="AC89" s="26" t="s">
        <v>63</v>
      </c>
      <c r="AD89" s="27">
        <f t="shared" ref="AD83:AD91" si="61">B89</f>
        <v>15</v>
      </c>
      <c r="AE89" s="23">
        <f t="shared" si="56"/>
        <v>0</v>
      </c>
      <c r="AF89" s="23">
        <f t="shared" si="56"/>
        <v>0</v>
      </c>
      <c r="AG89" s="23">
        <f t="shared" si="56"/>
        <v>0</v>
      </c>
      <c r="AH89" s="23">
        <f t="shared" ref="AH84:AH91" si="62">SUM(F89:K89)</f>
        <v>9</v>
      </c>
      <c r="AI89" s="23">
        <f t="shared" ref="AI83:AI91" si="63">L89</f>
        <v>0</v>
      </c>
      <c r="AJ89" s="23">
        <f t="shared" si="57"/>
        <v>6</v>
      </c>
      <c r="AK89" s="23">
        <f t="shared" si="58"/>
        <v>0</v>
      </c>
      <c r="AL89" s="23">
        <f t="shared" ref="AL83:AL91" si="64">Y89</f>
        <v>0</v>
      </c>
      <c r="AM89" s="24">
        <f t="shared" ref="AM83:AM91" si="65">SUM(AE89:AL89)</f>
        <v>15</v>
      </c>
      <c r="AN89" s="28">
        <f t="shared" si="59"/>
        <v>0</v>
      </c>
    </row>
    <row r="90" spans="1:50" outlineLevel="1" x14ac:dyDescent="0.25">
      <c r="A90" s="26" t="s">
        <v>49</v>
      </c>
      <c r="B90" s="27">
        <v>10</v>
      </c>
      <c r="C90" s="23"/>
      <c r="D90" s="23"/>
      <c r="E90" s="23"/>
      <c r="F90" s="36">
        <v>2</v>
      </c>
      <c r="G90" s="36"/>
      <c r="H90" s="23"/>
      <c r="I90" s="36">
        <v>4</v>
      </c>
      <c r="J90" s="23"/>
      <c r="K90" s="23"/>
      <c r="L90" s="23"/>
      <c r="M90" s="23">
        <v>4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4">
        <f t="shared" si="60"/>
        <v>10</v>
      </c>
      <c r="AA90" s="25">
        <f t="shared" si="55"/>
        <v>0</v>
      </c>
      <c r="AC90" s="26" t="s">
        <v>64</v>
      </c>
      <c r="AD90" s="27">
        <f t="shared" si="61"/>
        <v>10</v>
      </c>
      <c r="AE90" s="23">
        <f t="shared" si="56"/>
        <v>0</v>
      </c>
      <c r="AF90" s="23">
        <f t="shared" si="56"/>
        <v>0</v>
      </c>
      <c r="AG90" s="23">
        <f t="shared" si="56"/>
        <v>0</v>
      </c>
      <c r="AH90" s="23">
        <f t="shared" si="62"/>
        <v>6</v>
      </c>
      <c r="AI90" s="23">
        <f t="shared" si="63"/>
        <v>0</v>
      </c>
      <c r="AJ90" s="23">
        <f t="shared" si="57"/>
        <v>4</v>
      </c>
      <c r="AK90" s="23">
        <f t="shared" si="58"/>
        <v>0</v>
      </c>
      <c r="AL90" s="23">
        <f t="shared" si="64"/>
        <v>0</v>
      </c>
      <c r="AM90" s="24">
        <f t="shared" si="65"/>
        <v>10</v>
      </c>
      <c r="AN90" s="28">
        <f t="shared" si="59"/>
        <v>0</v>
      </c>
    </row>
    <row r="91" spans="1:50" outlineLevel="1" x14ac:dyDescent="0.25">
      <c r="A91" s="26" t="s">
        <v>50</v>
      </c>
      <c r="B91" s="27">
        <v>1</v>
      </c>
      <c r="C91" s="23"/>
      <c r="D91" s="23"/>
      <c r="E91" s="23"/>
      <c r="F91" s="36">
        <v>1</v>
      </c>
      <c r="G91" s="36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4">
        <f t="shared" si="60"/>
        <v>1</v>
      </c>
      <c r="AA91" s="25">
        <f t="shared" si="55"/>
        <v>0</v>
      </c>
      <c r="AC91" s="26" t="s">
        <v>52</v>
      </c>
      <c r="AD91" s="27">
        <f t="shared" si="61"/>
        <v>1</v>
      </c>
      <c r="AE91" s="23">
        <f t="shared" si="56"/>
        <v>0</v>
      </c>
      <c r="AF91" s="23">
        <f t="shared" si="56"/>
        <v>0</v>
      </c>
      <c r="AG91" s="23">
        <f t="shared" si="56"/>
        <v>0</v>
      </c>
      <c r="AH91" s="23">
        <f t="shared" si="62"/>
        <v>1</v>
      </c>
      <c r="AI91" s="23">
        <f t="shared" si="63"/>
        <v>0</v>
      </c>
      <c r="AJ91" s="23">
        <f t="shared" si="57"/>
        <v>0</v>
      </c>
      <c r="AK91" s="23">
        <f t="shared" si="58"/>
        <v>0</v>
      </c>
      <c r="AL91" s="23">
        <f t="shared" si="64"/>
        <v>0</v>
      </c>
      <c r="AM91" s="24">
        <f t="shared" si="65"/>
        <v>1</v>
      </c>
      <c r="AN91" s="28">
        <f t="shared" si="59"/>
        <v>0</v>
      </c>
    </row>
    <row r="92" spans="1:50" outlineLevel="1" x14ac:dyDescent="0.25">
      <c r="A92" s="26" t="s">
        <v>51</v>
      </c>
      <c r="B92" s="31">
        <f>SUM(B82:B91)</f>
        <v>100</v>
      </c>
      <c r="C92" s="31">
        <f t="shared" ref="C92:Z92" si="66">SUM(C82:C91)</f>
        <v>1</v>
      </c>
      <c r="D92" s="31">
        <f t="shared" si="66"/>
        <v>2</v>
      </c>
      <c r="E92" s="31">
        <f t="shared" si="66"/>
        <v>0</v>
      </c>
      <c r="F92" s="31">
        <f t="shared" si="66"/>
        <v>12</v>
      </c>
      <c r="G92" s="31">
        <f t="shared" si="66"/>
        <v>0</v>
      </c>
      <c r="H92" s="31">
        <f t="shared" si="66"/>
        <v>0</v>
      </c>
      <c r="I92" s="31">
        <f t="shared" si="66"/>
        <v>25</v>
      </c>
      <c r="J92" s="31">
        <f t="shared" si="66"/>
        <v>0</v>
      </c>
      <c r="K92" s="31">
        <f t="shared" si="66"/>
        <v>0</v>
      </c>
      <c r="L92" s="31">
        <f t="shared" si="66"/>
        <v>2</v>
      </c>
      <c r="M92" s="31">
        <f t="shared" si="66"/>
        <v>58</v>
      </c>
      <c r="N92" s="31">
        <f t="shared" si="66"/>
        <v>0</v>
      </c>
      <c r="O92" s="31">
        <f t="shared" si="66"/>
        <v>0</v>
      </c>
      <c r="P92" s="31">
        <f t="shared" si="66"/>
        <v>0</v>
      </c>
      <c r="Q92" s="31">
        <f t="shared" si="66"/>
        <v>0</v>
      </c>
      <c r="R92" s="31">
        <f t="shared" si="66"/>
        <v>0</v>
      </c>
      <c r="S92" s="31">
        <f t="shared" si="66"/>
        <v>0</v>
      </c>
      <c r="T92" s="31">
        <f t="shared" si="66"/>
        <v>0</v>
      </c>
      <c r="U92" s="31">
        <f t="shared" si="66"/>
        <v>0</v>
      </c>
      <c r="V92" s="31">
        <f t="shared" si="66"/>
        <v>0</v>
      </c>
      <c r="W92" s="31">
        <f t="shared" si="66"/>
        <v>0</v>
      </c>
      <c r="X92" s="31">
        <f t="shared" si="66"/>
        <v>0</v>
      </c>
      <c r="Y92" s="31">
        <f t="shared" si="66"/>
        <v>0</v>
      </c>
      <c r="Z92" s="31">
        <f t="shared" si="66"/>
        <v>100</v>
      </c>
      <c r="AA92" s="27">
        <f>SUM(AA82:AA91)</f>
        <v>0</v>
      </c>
      <c r="AC92" s="26" t="s">
        <v>51</v>
      </c>
      <c r="AD92" s="31">
        <f>SUM(AD82:AD91)</f>
        <v>26</v>
      </c>
      <c r="AE92" s="31">
        <f t="shared" ref="AE92:AM92" si="67">SUM(AE82:AE91)</f>
        <v>0</v>
      </c>
      <c r="AF92" s="31">
        <f t="shared" si="67"/>
        <v>0</v>
      </c>
      <c r="AG92" s="31">
        <f t="shared" si="67"/>
        <v>0</v>
      </c>
      <c r="AH92" s="31">
        <f t="shared" si="67"/>
        <v>16</v>
      </c>
      <c r="AI92" s="31">
        <f t="shared" si="67"/>
        <v>0</v>
      </c>
      <c r="AJ92" s="31">
        <f t="shared" si="67"/>
        <v>10</v>
      </c>
      <c r="AK92" s="31">
        <f t="shared" si="67"/>
        <v>0</v>
      </c>
      <c r="AL92" s="31">
        <f t="shared" si="67"/>
        <v>0</v>
      </c>
      <c r="AM92" s="31">
        <f t="shared" si="67"/>
        <v>26</v>
      </c>
      <c r="AN92" s="27">
        <f>SUM(AN82:AN91)</f>
        <v>0</v>
      </c>
    </row>
    <row r="93" spans="1:50" outlineLevel="1" x14ac:dyDescent="0.25"/>
    <row r="94" spans="1:50" outlineLevel="1" x14ac:dyDescent="0.25">
      <c r="B94" s="33">
        <v>76</v>
      </c>
    </row>
    <row r="95" spans="1:50" s="3" customFormat="1" ht="56.25" outlineLevel="1" x14ac:dyDescent="0.25">
      <c r="A95" s="8" t="str">
        <f>$B$4</f>
        <v>NBA SWEATPANT</v>
      </c>
      <c r="B95" s="9" t="s">
        <v>79</v>
      </c>
      <c r="C95" s="10" t="s">
        <v>20</v>
      </c>
      <c r="D95" s="10" t="s">
        <v>21</v>
      </c>
      <c r="E95" s="10" t="s">
        <v>22</v>
      </c>
      <c r="F95" s="10" t="s">
        <v>141</v>
      </c>
      <c r="G95" s="10" t="s">
        <v>142</v>
      </c>
      <c r="H95" s="10" t="s">
        <v>143</v>
      </c>
      <c r="I95" s="10" t="s">
        <v>23</v>
      </c>
      <c r="J95" s="10" t="s">
        <v>24</v>
      </c>
      <c r="K95" s="10" t="s">
        <v>25</v>
      </c>
      <c r="L95" s="10" t="s">
        <v>26</v>
      </c>
      <c r="M95" s="11" t="s">
        <v>27</v>
      </c>
      <c r="N95" s="11" t="s">
        <v>28</v>
      </c>
      <c r="O95" s="11" t="s">
        <v>29</v>
      </c>
      <c r="P95" s="11" t="s">
        <v>30</v>
      </c>
      <c r="Q95" s="11" t="s">
        <v>31</v>
      </c>
      <c r="R95" s="11" t="s">
        <v>32</v>
      </c>
      <c r="S95" s="11" t="s">
        <v>33</v>
      </c>
      <c r="T95" s="11" t="s">
        <v>34</v>
      </c>
      <c r="U95" s="12" t="s">
        <v>35</v>
      </c>
      <c r="V95" s="12" t="s">
        <v>36</v>
      </c>
      <c r="W95" s="12" t="s">
        <v>37</v>
      </c>
      <c r="X95" s="12" t="s">
        <v>38</v>
      </c>
      <c r="Y95" s="13" t="s">
        <v>39</v>
      </c>
      <c r="Z95" s="14" t="s">
        <v>40</v>
      </c>
      <c r="AA95" s="15" t="s">
        <v>41</v>
      </c>
      <c r="AC95" s="16" t="str">
        <f>A95</f>
        <v>NBA SWEATPANT</v>
      </c>
      <c r="AD95" s="9" t="str">
        <f>B95</f>
        <v>TORONTO RAPTORS PEARL GREY</v>
      </c>
      <c r="AE95" s="17" t="s">
        <v>20</v>
      </c>
      <c r="AF95" s="17" t="s">
        <v>21</v>
      </c>
      <c r="AG95" s="17" t="s">
        <v>22</v>
      </c>
      <c r="AH95" s="17" t="s">
        <v>53</v>
      </c>
      <c r="AI95" s="10" t="s">
        <v>26</v>
      </c>
      <c r="AJ95" s="18" t="s">
        <v>54</v>
      </c>
      <c r="AK95" s="19" t="s">
        <v>55</v>
      </c>
      <c r="AL95" s="20" t="s">
        <v>56</v>
      </c>
      <c r="AM95" s="14" t="s">
        <v>40</v>
      </c>
      <c r="AN95" s="15" t="s">
        <v>41</v>
      </c>
    </row>
    <row r="96" spans="1:50" outlineLevel="1" x14ac:dyDescent="0.25">
      <c r="A96" s="21" t="s">
        <v>86</v>
      </c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4">
        <f>SUM(C96:Y96)</f>
        <v>0</v>
      </c>
      <c r="AA96" s="25">
        <f t="shared" ref="AA96:AA105" si="68">B96-Z96</f>
        <v>0</v>
      </c>
      <c r="AC96" s="26" t="str">
        <f>A96</f>
        <v>C-0425-KB-6294-TRG</v>
      </c>
      <c r="AD96" s="27">
        <f>B96</f>
        <v>0</v>
      </c>
      <c r="AE96" s="23">
        <f t="shared" ref="AE96:AG105" si="69">C96</f>
        <v>0</v>
      </c>
      <c r="AF96" s="23">
        <f t="shared" si="69"/>
        <v>0</v>
      </c>
      <c r="AG96" s="23">
        <f t="shared" si="69"/>
        <v>0</v>
      </c>
      <c r="AH96" s="23">
        <f>SUM(F96:K96)</f>
        <v>0</v>
      </c>
      <c r="AI96" s="23">
        <f>L96</f>
        <v>0</v>
      </c>
      <c r="AJ96" s="23">
        <f t="shared" ref="AJ96:AJ105" si="70">SUM(M96:T96)</f>
        <v>0</v>
      </c>
      <c r="AK96" s="23">
        <f t="shared" ref="AK96:AK105" si="71">SUM(U96:X96)</f>
        <v>0</v>
      </c>
      <c r="AL96" s="23">
        <f>Y96</f>
        <v>0</v>
      </c>
      <c r="AM96" s="24">
        <f>SUM(AE96:AL96)</f>
        <v>0</v>
      </c>
      <c r="AN96" s="28">
        <f t="shared" ref="AN96:AN105" si="72">AD96-AM96</f>
        <v>0</v>
      </c>
    </row>
    <row r="97" spans="1:50" outlineLevel="1" x14ac:dyDescent="0.25">
      <c r="A97" s="26" t="s">
        <v>42</v>
      </c>
      <c r="B97" s="27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4">
        <f t="shared" ref="Z97:Z105" si="73">SUM(C97:Y97)</f>
        <v>0</v>
      </c>
      <c r="AA97" s="25">
        <f t="shared" si="68"/>
        <v>0</v>
      </c>
      <c r="AC97" s="26"/>
      <c r="AD97" s="27"/>
      <c r="AE97" s="23"/>
      <c r="AF97" s="23"/>
      <c r="AG97" s="23"/>
      <c r="AH97" s="23"/>
      <c r="AI97" s="23"/>
      <c r="AJ97" s="23"/>
      <c r="AK97" s="23"/>
      <c r="AL97" s="23"/>
      <c r="AM97" s="24"/>
      <c r="AN97" s="28"/>
      <c r="AO97" s="2" t="str">
        <f>B95</f>
        <v>TORONTO RAPTORS PEARL GREY</v>
      </c>
      <c r="AP97" s="26" t="s">
        <v>43</v>
      </c>
      <c r="AQ97" s="26" t="s">
        <v>44</v>
      </c>
      <c r="AR97" s="26" t="s">
        <v>45</v>
      </c>
      <c r="AS97" s="26" t="s">
        <v>46</v>
      </c>
      <c r="AT97" s="26" t="s">
        <v>47</v>
      </c>
      <c r="AU97" s="26" t="s">
        <v>48</v>
      </c>
      <c r="AV97" s="26" t="s">
        <v>49</v>
      </c>
      <c r="AW97" s="26" t="s">
        <v>50</v>
      </c>
    </row>
    <row r="98" spans="1:50" outlineLevel="1" x14ac:dyDescent="0.25">
      <c r="A98" s="26" t="s">
        <v>43</v>
      </c>
      <c r="B98" s="27"/>
      <c r="C98" s="23"/>
      <c r="D98" s="23"/>
      <c r="E98" s="23"/>
      <c r="F98" s="36"/>
      <c r="G98" s="36"/>
      <c r="H98" s="36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4">
        <f t="shared" si="73"/>
        <v>0</v>
      </c>
      <c r="AA98" s="25">
        <f t="shared" si="68"/>
        <v>0</v>
      </c>
      <c r="AB98" s="30" t="str">
        <f>AO97</f>
        <v>TORONTO RAPTORS PEARL GREY</v>
      </c>
      <c r="AC98" s="26"/>
      <c r="AD98" s="27"/>
      <c r="AE98" s="23"/>
      <c r="AF98" s="23"/>
      <c r="AG98" s="23"/>
      <c r="AH98" s="23"/>
      <c r="AI98" s="23"/>
      <c r="AJ98" s="23"/>
      <c r="AK98" s="23"/>
      <c r="AL98" s="23"/>
      <c r="AM98" s="24"/>
      <c r="AN98" s="28"/>
      <c r="AO98" s="30" t="s">
        <v>51</v>
      </c>
      <c r="AP98" s="24">
        <f>Z98</f>
        <v>0</v>
      </c>
      <c r="AQ98" s="24">
        <f>Z99</f>
        <v>7</v>
      </c>
      <c r="AR98" s="24">
        <f>Z100</f>
        <v>18</v>
      </c>
      <c r="AS98" s="24">
        <f>Z101</f>
        <v>26</v>
      </c>
      <c r="AT98" s="24">
        <f>Z102</f>
        <v>23</v>
      </c>
      <c r="AU98" s="24">
        <f>Z103</f>
        <v>16</v>
      </c>
      <c r="AV98" s="24">
        <f>Z104</f>
        <v>7</v>
      </c>
      <c r="AW98" s="24">
        <f>Z105</f>
        <v>3</v>
      </c>
      <c r="AX98" s="31">
        <f>Z106</f>
        <v>100</v>
      </c>
    </row>
    <row r="99" spans="1:50" outlineLevel="1" x14ac:dyDescent="0.25">
      <c r="A99" s="26" t="s">
        <v>44</v>
      </c>
      <c r="B99" s="27">
        <v>7</v>
      </c>
      <c r="C99" s="23"/>
      <c r="D99" s="23"/>
      <c r="E99" s="23"/>
      <c r="F99" s="36"/>
      <c r="G99" s="36"/>
      <c r="H99" s="36">
        <v>1</v>
      </c>
      <c r="I99" s="23"/>
      <c r="J99" s="23"/>
      <c r="K99" s="23"/>
      <c r="L99" s="23"/>
      <c r="M99" s="23">
        <v>6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4">
        <f>SUM(C99:Y99)</f>
        <v>7</v>
      </c>
      <c r="AA99" s="25">
        <f t="shared" si="68"/>
        <v>0</v>
      </c>
      <c r="AB99" s="30" t="str">
        <f>AO97</f>
        <v>TORONTO RAPTORS PEARL GREY</v>
      </c>
      <c r="AC99" s="26"/>
      <c r="AD99" s="27"/>
      <c r="AE99" s="23"/>
      <c r="AF99" s="23"/>
      <c r="AG99" s="23"/>
      <c r="AH99" s="23"/>
      <c r="AI99" s="23"/>
      <c r="AJ99" s="23"/>
      <c r="AK99" s="23"/>
      <c r="AL99" s="23"/>
      <c r="AM99" s="24"/>
      <c r="AN99" s="28"/>
      <c r="AO99" s="29" t="s">
        <v>27</v>
      </c>
      <c r="AP99" s="23">
        <f>M98</f>
        <v>0</v>
      </c>
      <c r="AQ99" s="23">
        <f>M99</f>
        <v>6</v>
      </c>
      <c r="AR99" s="23">
        <f>M100</f>
        <v>16</v>
      </c>
      <c r="AS99" s="23">
        <f>M101</f>
        <v>19</v>
      </c>
      <c r="AT99" s="23">
        <f>M102</f>
        <v>14</v>
      </c>
      <c r="AU99" s="23">
        <f>M103</f>
        <v>10</v>
      </c>
      <c r="AV99" s="23">
        <f>M104</f>
        <v>4</v>
      </c>
      <c r="AW99" s="23">
        <f>M105</f>
        <v>2</v>
      </c>
      <c r="AX99" s="31">
        <f>M106</f>
        <v>71</v>
      </c>
    </row>
    <row r="100" spans="1:50" outlineLevel="1" x14ac:dyDescent="0.25">
      <c r="A100" s="26" t="s">
        <v>45</v>
      </c>
      <c r="B100" s="27">
        <v>18</v>
      </c>
      <c r="C100" s="23"/>
      <c r="D100" s="23"/>
      <c r="E100" s="23"/>
      <c r="F100" s="36">
        <v>1</v>
      </c>
      <c r="G100" s="36"/>
      <c r="H100" s="36">
        <v>1</v>
      </c>
      <c r="I100" s="23"/>
      <c r="J100" s="23"/>
      <c r="K100" s="23"/>
      <c r="L100" s="23"/>
      <c r="M100" s="23">
        <v>16</v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4">
        <f t="shared" si="73"/>
        <v>18</v>
      </c>
      <c r="AA100" s="25">
        <f t="shared" si="68"/>
        <v>0</v>
      </c>
      <c r="AB100" s="30" t="str">
        <f>AO97</f>
        <v>TORONTO RAPTORS PEARL GREY</v>
      </c>
      <c r="AC100" s="26"/>
      <c r="AD100" s="27"/>
      <c r="AE100" s="23"/>
      <c r="AF100" s="23"/>
      <c r="AG100" s="23"/>
      <c r="AH100" s="23"/>
      <c r="AI100" s="23"/>
      <c r="AJ100" s="23"/>
      <c r="AK100" s="23"/>
      <c r="AL100" s="23"/>
      <c r="AM100" s="24"/>
      <c r="AN100" s="28"/>
      <c r="AO100" s="29" t="s">
        <v>204</v>
      </c>
      <c r="AP100" s="23">
        <f>D98</f>
        <v>0</v>
      </c>
      <c r="AQ100" s="23">
        <f>D99</f>
        <v>0</v>
      </c>
      <c r="AR100" s="23">
        <f>D100</f>
        <v>0</v>
      </c>
      <c r="AS100" s="23">
        <f>D101</f>
        <v>1</v>
      </c>
      <c r="AT100" s="23">
        <f>D102</f>
        <v>1</v>
      </c>
      <c r="AU100" s="23">
        <f>D103</f>
        <v>0</v>
      </c>
      <c r="AV100" s="23">
        <f>D104</f>
        <v>0</v>
      </c>
      <c r="AW100" s="23">
        <f>D105</f>
        <v>0</v>
      </c>
    </row>
    <row r="101" spans="1:50" outlineLevel="1" x14ac:dyDescent="0.25">
      <c r="A101" s="26" t="s">
        <v>46</v>
      </c>
      <c r="B101" s="27">
        <v>26</v>
      </c>
      <c r="C101" s="23">
        <v>1</v>
      </c>
      <c r="D101" s="23">
        <v>1</v>
      </c>
      <c r="E101" s="23"/>
      <c r="F101" s="36">
        <v>2</v>
      </c>
      <c r="G101" s="36"/>
      <c r="H101" s="36">
        <v>2</v>
      </c>
      <c r="I101" s="23"/>
      <c r="J101" s="23"/>
      <c r="K101" s="23"/>
      <c r="L101" s="37">
        <v>1</v>
      </c>
      <c r="M101" s="23">
        <v>19</v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4">
        <f t="shared" si="73"/>
        <v>26</v>
      </c>
      <c r="AA101" s="25">
        <f t="shared" si="68"/>
        <v>0</v>
      </c>
      <c r="AB101" s="30" t="str">
        <f>AO97</f>
        <v>TORONTO RAPTORS PEARL GREY</v>
      </c>
      <c r="AC101" s="26"/>
      <c r="AD101" s="27"/>
      <c r="AE101" s="23"/>
      <c r="AF101" s="23"/>
      <c r="AG101" s="23"/>
      <c r="AH101" s="23"/>
      <c r="AI101" s="23"/>
      <c r="AJ101" s="23"/>
      <c r="AK101" s="23"/>
      <c r="AL101" s="23"/>
      <c r="AM101" s="24"/>
      <c r="AN101" s="28"/>
      <c r="AO101" s="29" t="s">
        <v>205</v>
      </c>
      <c r="AP101" s="23">
        <f>E98</f>
        <v>0</v>
      </c>
      <c r="AQ101" s="23">
        <f>E99</f>
        <v>0</v>
      </c>
      <c r="AR101" s="23">
        <f>E100</f>
        <v>0</v>
      </c>
      <c r="AS101" s="23">
        <f>E101</f>
        <v>0</v>
      </c>
      <c r="AT101" s="23">
        <f>E102</f>
        <v>0</v>
      </c>
      <c r="AU101" s="23">
        <f>E103</f>
        <v>0</v>
      </c>
      <c r="AV101" s="23">
        <f>E104</f>
        <v>0</v>
      </c>
      <c r="AW101" s="23">
        <f>E105</f>
        <v>0</v>
      </c>
    </row>
    <row r="102" spans="1:50" outlineLevel="1" x14ac:dyDescent="0.25">
      <c r="A102" s="26" t="s">
        <v>47</v>
      </c>
      <c r="B102" s="27">
        <v>23</v>
      </c>
      <c r="C102" s="23"/>
      <c r="D102" s="23">
        <v>1</v>
      </c>
      <c r="E102" s="23"/>
      <c r="F102" s="36">
        <v>3</v>
      </c>
      <c r="G102" s="36"/>
      <c r="H102" s="36">
        <v>4</v>
      </c>
      <c r="I102" s="23"/>
      <c r="J102" s="23"/>
      <c r="K102" s="23"/>
      <c r="L102" s="37">
        <v>1</v>
      </c>
      <c r="M102" s="23">
        <v>14</v>
      </c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4">
        <f t="shared" si="73"/>
        <v>23</v>
      </c>
      <c r="AA102" s="25">
        <f t="shared" si="68"/>
        <v>0</v>
      </c>
      <c r="AB102" s="30" t="str">
        <f>AO97</f>
        <v>TORONTO RAPTORS PEARL GREY</v>
      </c>
      <c r="AC102" s="26"/>
      <c r="AD102" s="27"/>
      <c r="AE102" s="23"/>
      <c r="AF102" s="23"/>
      <c r="AG102" s="23"/>
      <c r="AH102" s="23"/>
      <c r="AI102" s="23"/>
      <c r="AJ102" s="23"/>
      <c r="AK102" s="23"/>
      <c r="AL102" s="23"/>
      <c r="AM102" s="24"/>
      <c r="AN102" s="28"/>
      <c r="AO102" s="29" t="s">
        <v>206</v>
      </c>
      <c r="AP102" s="23">
        <f>C98</f>
        <v>0</v>
      </c>
      <c r="AQ102" s="23">
        <f>C99</f>
        <v>0</v>
      </c>
      <c r="AR102" s="23">
        <f>C100</f>
        <v>0</v>
      </c>
      <c r="AS102" s="23">
        <f>C101</f>
        <v>1</v>
      </c>
      <c r="AT102" s="23">
        <f>C102</f>
        <v>0</v>
      </c>
      <c r="AU102" s="23">
        <f>C103</f>
        <v>0</v>
      </c>
      <c r="AV102" s="23">
        <f>C104</f>
        <v>0</v>
      </c>
      <c r="AW102" s="23">
        <f>C105</f>
        <v>0</v>
      </c>
    </row>
    <row r="103" spans="1:50" outlineLevel="1" x14ac:dyDescent="0.25">
      <c r="A103" s="26" t="s">
        <v>48</v>
      </c>
      <c r="B103" s="27">
        <v>16</v>
      </c>
      <c r="C103" s="23"/>
      <c r="D103" s="23"/>
      <c r="E103" s="23"/>
      <c r="F103" s="36">
        <v>3</v>
      </c>
      <c r="G103" s="36"/>
      <c r="H103" s="36">
        <v>3</v>
      </c>
      <c r="I103" s="23"/>
      <c r="J103" s="23"/>
      <c r="K103" s="23"/>
      <c r="L103" s="23"/>
      <c r="M103" s="23">
        <v>10</v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4">
        <f t="shared" si="73"/>
        <v>16</v>
      </c>
      <c r="AA103" s="25">
        <f t="shared" si="68"/>
        <v>0</v>
      </c>
      <c r="AC103" s="26" t="s">
        <v>63</v>
      </c>
      <c r="AD103" s="27">
        <f t="shared" ref="AD97:AD105" si="74">B103</f>
        <v>16</v>
      </c>
      <c r="AE103" s="23">
        <f t="shared" si="69"/>
        <v>0</v>
      </c>
      <c r="AF103" s="23">
        <f t="shared" si="69"/>
        <v>0</v>
      </c>
      <c r="AG103" s="23">
        <f t="shared" si="69"/>
        <v>0</v>
      </c>
      <c r="AH103" s="23">
        <f t="shared" ref="AH98:AH105" si="75">SUM(F103:K103)</f>
        <v>6</v>
      </c>
      <c r="AI103" s="23">
        <f t="shared" ref="AI97:AI105" si="76">L103</f>
        <v>0</v>
      </c>
      <c r="AJ103" s="23">
        <f t="shared" si="70"/>
        <v>10</v>
      </c>
      <c r="AK103" s="23">
        <f t="shared" si="71"/>
        <v>0</v>
      </c>
      <c r="AL103" s="23">
        <f t="shared" ref="AL97:AL105" si="77">Y103</f>
        <v>0</v>
      </c>
      <c r="AM103" s="24">
        <f t="shared" ref="AM97:AM105" si="78">SUM(AE103:AL103)</f>
        <v>16</v>
      </c>
      <c r="AN103" s="28">
        <f t="shared" si="72"/>
        <v>0</v>
      </c>
    </row>
    <row r="104" spans="1:50" outlineLevel="1" x14ac:dyDescent="0.25">
      <c r="A104" s="26" t="s">
        <v>49</v>
      </c>
      <c r="B104" s="27">
        <v>7</v>
      </c>
      <c r="C104" s="23"/>
      <c r="D104" s="23"/>
      <c r="E104" s="23"/>
      <c r="F104" s="36">
        <v>2</v>
      </c>
      <c r="G104" s="36"/>
      <c r="H104" s="36">
        <v>1</v>
      </c>
      <c r="I104" s="23"/>
      <c r="J104" s="23"/>
      <c r="K104" s="23"/>
      <c r="L104" s="23"/>
      <c r="M104" s="23">
        <v>4</v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4">
        <f t="shared" si="73"/>
        <v>7</v>
      </c>
      <c r="AA104" s="25">
        <f t="shared" si="68"/>
        <v>0</v>
      </c>
      <c r="AC104" s="26" t="s">
        <v>64</v>
      </c>
      <c r="AD104" s="27">
        <f t="shared" si="74"/>
        <v>7</v>
      </c>
      <c r="AE104" s="23">
        <f t="shared" si="69"/>
        <v>0</v>
      </c>
      <c r="AF104" s="23">
        <f t="shared" si="69"/>
        <v>0</v>
      </c>
      <c r="AG104" s="23">
        <f t="shared" si="69"/>
        <v>0</v>
      </c>
      <c r="AH104" s="23">
        <f t="shared" si="75"/>
        <v>3</v>
      </c>
      <c r="AI104" s="23">
        <f t="shared" si="76"/>
        <v>0</v>
      </c>
      <c r="AJ104" s="23">
        <f t="shared" si="70"/>
        <v>4</v>
      </c>
      <c r="AK104" s="23">
        <f t="shared" si="71"/>
        <v>0</v>
      </c>
      <c r="AL104" s="23">
        <f t="shared" si="77"/>
        <v>0</v>
      </c>
      <c r="AM104" s="24">
        <f t="shared" si="78"/>
        <v>7</v>
      </c>
      <c r="AN104" s="28">
        <f t="shared" si="72"/>
        <v>0</v>
      </c>
    </row>
    <row r="105" spans="1:50" outlineLevel="1" x14ac:dyDescent="0.25">
      <c r="A105" s="26" t="s">
        <v>50</v>
      </c>
      <c r="B105" s="27">
        <v>3</v>
      </c>
      <c r="C105" s="23"/>
      <c r="D105" s="23"/>
      <c r="E105" s="23"/>
      <c r="F105" s="36">
        <v>1</v>
      </c>
      <c r="G105" s="36"/>
      <c r="H105" s="36"/>
      <c r="I105" s="23"/>
      <c r="J105" s="23"/>
      <c r="K105" s="23"/>
      <c r="L105" s="23"/>
      <c r="M105" s="23">
        <v>2</v>
      </c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4">
        <f t="shared" si="73"/>
        <v>3</v>
      </c>
      <c r="AA105" s="25">
        <f t="shared" si="68"/>
        <v>0</v>
      </c>
      <c r="AC105" s="26" t="s">
        <v>52</v>
      </c>
      <c r="AD105" s="27">
        <f t="shared" si="74"/>
        <v>3</v>
      </c>
      <c r="AE105" s="23">
        <f t="shared" si="69"/>
        <v>0</v>
      </c>
      <c r="AF105" s="23">
        <f t="shared" si="69"/>
        <v>0</v>
      </c>
      <c r="AG105" s="23">
        <f t="shared" si="69"/>
        <v>0</v>
      </c>
      <c r="AH105" s="23">
        <f t="shared" si="75"/>
        <v>1</v>
      </c>
      <c r="AI105" s="23">
        <f t="shared" si="76"/>
        <v>0</v>
      </c>
      <c r="AJ105" s="23">
        <f t="shared" si="70"/>
        <v>2</v>
      </c>
      <c r="AK105" s="23">
        <f t="shared" si="71"/>
        <v>0</v>
      </c>
      <c r="AL105" s="23">
        <f t="shared" si="77"/>
        <v>0</v>
      </c>
      <c r="AM105" s="24">
        <f t="shared" si="78"/>
        <v>3</v>
      </c>
      <c r="AN105" s="28">
        <f t="shared" si="72"/>
        <v>0</v>
      </c>
    </row>
    <row r="106" spans="1:50" outlineLevel="1" x14ac:dyDescent="0.25">
      <c r="A106" s="26" t="s">
        <v>51</v>
      </c>
      <c r="B106" s="31">
        <f>SUM(B96:B105)</f>
        <v>100</v>
      </c>
      <c r="C106" s="31">
        <f t="shared" ref="C106:Z106" si="79">SUM(C96:C105)</f>
        <v>1</v>
      </c>
      <c r="D106" s="31">
        <f t="shared" si="79"/>
        <v>2</v>
      </c>
      <c r="E106" s="31">
        <f t="shared" si="79"/>
        <v>0</v>
      </c>
      <c r="F106" s="31">
        <f t="shared" si="79"/>
        <v>12</v>
      </c>
      <c r="G106" s="31">
        <f t="shared" si="79"/>
        <v>0</v>
      </c>
      <c r="H106" s="31">
        <f t="shared" si="79"/>
        <v>12</v>
      </c>
      <c r="I106" s="31">
        <f t="shared" si="79"/>
        <v>0</v>
      </c>
      <c r="J106" s="31">
        <f t="shared" si="79"/>
        <v>0</v>
      </c>
      <c r="K106" s="31">
        <f t="shared" si="79"/>
        <v>0</v>
      </c>
      <c r="L106" s="31">
        <f t="shared" si="79"/>
        <v>2</v>
      </c>
      <c r="M106" s="31">
        <f t="shared" si="79"/>
        <v>71</v>
      </c>
      <c r="N106" s="31">
        <f t="shared" si="79"/>
        <v>0</v>
      </c>
      <c r="O106" s="31">
        <f t="shared" si="79"/>
        <v>0</v>
      </c>
      <c r="P106" s="31">
        <f t="shared" si="79"/>
        <v>0</v>
      </c>
      <c r="Q106" s="31">
        <f t="shared" si="79"/>
        <v>0</v>
      </c>
      <c r="R106" s="31">
        <f t="shared" si="79"/>
        <v>0</v>
      </c>
      <c r="S106" s="31">
        <f t="shared" si="79"/>
        <v>0</v>
      </c>
      <c r="T106" s="31">
        <f t="shared" si="79"/>
        <v>0</v>
      </c>
      <c r="U106" s="31">
        <f t="shared" si="79"/>
        <v>0</v>
      </c>
      <c r="V106" s="31">
        <f t="shared" si="79"/>
        <v>0</v>
      </c>
      <c r="W106" s="31">
        <f t="shared" si="79"/>
        <v>0</v>
      </c>
      <c r="X106" s="31">
        <f t="shared" si="79"/>
        <v>0</v>
      </c>
      <c r="Y106" s="31">
        <f t="shared" si="79"/>
        <v>0</v>
      </c>
      <c r="Z106" s="31">
        <f t="shared" si="79"/>
        <v>100</v>
      </c>
      <c r="AA106" s="27">
        <f>SUM(AA96:AA105)</f>
        <v>0</v>
      </c>
      <c r="AC106" s="26" t="s">
        <v>51</v>
      </c>
      <c r="AD106" s="31">
        <f>SUM(AD96:AD105)</f>
        <v>26</v>
      </c>
      <c r="AE106" s="31">
        <f t="shared" ref="AE106:AM106" si="80">SUM(AE96:AE105)</f>
        <v>0</v>
      </c>
      <c r="AF106" s="31">
        <f t="shared" si="80"/>
        <v>0</v>
      </c>
      <c r="AG106" s="31">
        <f t="shared" si="80"/>
        <v>0</v>
      </c>
      <c r="AH106" s="31">
        <f t="shared" si="80"/>
        <v>10</v>
      </c>
      <c r="AI106" s="31">
        <f t="shared" si="80"/>
        <v>0</v>
      </c>
      <c r="AJ106" s="31">
        <f t="shared" si="80"/>
        <v>16</v>
      </c>
      <c r="AK106" s="31">
        <f t="shared" si="80"/>
        <v>0</v>
      </c>
      <c r="AL106" s="31">
        <f t="shared" si="80"/>
        <v>0</v>
      </c>
      <c r="AM106" s="31">
        <f t="shared" si="80"/>
        <v>26</v>
      </c>
      <c r="AN106" s="27">
        <f>SUM(AN96:AN105)</f>
        <v>0</v>
      </c>
    </row>
    <row r="107" spans="1:50" outlineLevel="1" x14ac:dyDescent="0.25"/>
    <row r="108" spans="1:50" hidden="1" outlineLevel="1" x14ac:dyDescent="0.25">
      <c r="B108" s="33">
        <v>0</v>
      </c>
    </row>
    <row r="109" spans="1:50" s="3" customFormat="1" ht="56.25" hidden="1" outlineLevel="1" x14ac:dyDescent="0.25">
      <c r="A109" s="8" t="str">
        <f>$B$4</f>
        <v>NBA SWEATPANT</v>
      </c>
      <c r="B109" s="34" t="s">
        <v>81</v>
      </c>
      <c r="C109" s="10" t="s">
        <v>20</v>
      </c>
      <c r="D109" s="10" t="s">
        <v>21</v>
      </c>
      <c r="E109" s="10" t="s">
        <v>22</v>
      </c>
      <c r="F109" s="10" t="s">
        <v>141</v>
      </c>
      <c r="G109" s="10" t="s">
        <v>142</v>
      </c>
      <c r="H109" s="10" t="s">
        <v>143</v>
      </c>
      <c r="I109" s="10" t="s">
        <v>23</v>
      </c>
      <c r="J109" s="10" t="s">
        <v>24</v>
      </c>
      <c r="K109" s="10" t="s">
        <v>25</v>
      </c>
      <c r="L109" s="10" t="s">
        <v>26</v>
      </c>
      <c r="M109" s="11" t="s">
        <v>27</v>
      </c>
      <c r="N109" s="11" t="s">
        <v>28</v>
      </c>
      <c r="O109" s="11" t="s">
        <v>29</v>
      </c>
      <c r="P109" s="11" t="s">
        <v>30</v>
      </c>
      <c r="Q109" s="11" t="s">
        <v>31</v>
      </c>
      <c r="R109" s="11" t="s">
        <v>32</v>
      </c>
      <c r="S109" s="11" t="s">
        <v>33</v>
      </c>
      <c r="T109" s="11" t="s">
        <v>34</v>
      </c>
      <c r="U109" s="12" t="s">
        <v>35</v>
      </c>
      <c r="V109" s="12" t="s">
        <v>36</v>
      </c>
      <c r="W109" s="12" t="s">
        <v>37</v>
      </c>
      <c r="X109" s="12" t="s">
        <v>38</v>
      </c>
      <c r="Y109" s="13" t="s">
        <v>39</v>
      </c>
      <c r="Z109" s="14" t="s">
        <v>40</v>
      </c>
      <c r="AA109" s="15" t="s">
        <v>41</v>
      </c>
      <c r="AC109" s="16" t="str">
        <f>A109</f>
        <v>NBA SWEATPANT</v>
      </c>
      <c r="AD109" s="9" t="str">
        <f>B109</f>
        <v>MINNESOTA TIMBERWOLVES PEARL GREY</v>
      </c>
      <c r="AE109" s="17" t="s">
        <v>20</v>
      </c>
      <c r="AF109" s="17" t="s">
        <v>21</v>
      </c>
      <c r="AG109" s="17" t="s">
        <v>22</v>
      </c>
      <c r="AH109" s="17" t="s">
        <v>53</v>
      </c>
      <c r="AI109" s="10" t="s">
        <v>26</v>
      </c>
      <c r="AJ109" s="18" t="s">
        <v>54</v>
      </c>
      <c r="AK109" s="19" t="s">
        <v>55</v>
      </c>
      <c r="AL109" s="20" t="s">
        <v>56</v>
      </c>
      <c r="AM109" s="14" t="s">
        <v>40</v>
      </c>
      <c r="AN109" s="15" t="s">
        <v>41</v>
      </c>
    </row>
    <row r="110" spans="1:50" hidden="1" outlineLevel="1" x14ac:dyDescent="0.25">
      <c r="A110" s="21" t="s">
        <v>87</v>
      </c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4">
        <f>SUM(C110:Y110)</f>
        <v>0</v>
      </c>
      <c r="AA110" s="25">
        <f t="shared" ref="AA110:AA119" si="81">B110-Z110</f>
        <v>0</v>
      </c>
      <c r="AC110" s="26" t="str">
        <f>A110</f>
        <v>C-0425-KB-6294-MTG</v>
      </c>
      <c r="AD110" s="27">
        <f>B110</f>
        <v>0</v>
      </c>
      <c r="AE110" s="23">
        <f t="shared" ref="AE110:AG119" si="82">C110</f>
        <v>0</v>
      </c>
      <c r="AF110" s="23">
        <f t="shared" si="82"/>
        <v>0</v>
      </c>
      <c r="AG110" s="23">
        <f t="shared" si="82"/>
        <v>0</v>
      </c>
      <c r="AH110" s="23">
        <f>SUM(F110:K110)</f>
        <v>0</v>
      </c>
      <c r="AI110" s="23">
        <f>L110</f>
        <v>0</v>
      </c>
      <c r="AJ110" s="23">
        <f t="shared" ref="AJ110:AJ119" si="83">SUM(M110:T110)</f>
        <v>0</v>
      </c>
      <c r="AK110" s="23">
        <f t="shared" ref="AK110:AK119" si="84">SUM(U110:X110)</f>
        <v>0</v>
      </c>
      <c r="AL110" s="23">
        <f>Y110</f>
        <v>0</v>
      </c>
      <c r="AM110" s="24">
        <f>SUM(AE110:AL110)</f>
        <v>0</v>
      </c>
      <c r="AN110" s="28">
        <f t="shared" ref="AN110:AN119" si="85">AD110-AM110</f>
        <v>0</v>
      </c>
    </row>
    <row r="111" spans="1:50" hidden="1" outlineLevel="1" x14ac:dyDescent="0.25">
      <c r="A111" s="26" t="s">
        <v>42</v>
      </c>
      <c r="B111" s="27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4">
        <f t="shared" ref="Z111:Z119" si="86">SUM(C111:Y111)</f>
        <v>0</v>
      </c>
      <c r="AA111" s="25">
        <f t="shared" si="81"/>
        <v>0</v>
      </c>
      <c r="AC111" s="26" t="s">
        <v>57</v>
      </c>
      <c r="AD111" s="27">
        <f t="shared" ref="AD111:AD119" si="87">B111</f>
        <v>0</v>
      </c>
      <c r="AE111" s="23">
        <f t="shared" si="82"/>
        <v>0</v>
      </c>
      <c r="AF111" s="23">
        <f t="shared" si="82"/>
        <v>0</v>
      </c>
      <c r="AG111" s="23">
        <f t="shared" si="82"/>
        <v>0</v>
      </c>
      <c r="AH111" s="23">
        <f>SUM(F111:K111)</f>
        <v>0</v>
      </c>
      <c r="AI111" s="23">
        <f t="shared" ref="AI111:AI119" si="88">L111</f>
        <v>0</v>
      </c>
      <c r="AJ111" s="23">
        <f t="shared" si="83"/>
        <v>0</v>
      </c>
      <c r="AK111" s="23">
        <f t="shared" si="84"/>
        <v>0</v>
      </c>
      <c r="AL111" s="23">
        <f t="shared" ref="AL111:AL119" si="89">Y111</f>
        <v>0</v>
      </c>
      <c r="AM111" s="24">
        <f t="shared" ref="AM111:AM119" si="90">SUM(AE111:AL111)</f>
        <v>0</v>
      </c>
      <c r="AN111" s="28">
        <f t="shared" si="85"/>
        <v>0</v>
      </c>
    </row>
    <row r="112" spans="1:50" hidden="1" outlineLevel="1" x14ac:dyDescent="0.25">
      <c r="A112" s="26" t="s">
        <v>43</v>
      </c>
      <c r="B112" s="27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4">
        <f t="shared" si="86"/>
        <v>0</v>
      </c>
      <c r="AA112" s="25">
        <f t="shared" si="81"/>
        <v>0</v>
      </c>
      <c r="AC112" s="26" t="s">
        <v>58</v>
      </c>
      <c r="AD112" s="27">
        <f t="shared" si="87"/>
        <v>0</v>
      </c>
      <c r="AE112" s="23">
        <f t="shared" si="82"/>
        <v>0</v>
      </c>
      <c r="AF112" s="23">
        <f t="shared" si="82"/>
        <v>0</v>
      </c>
      <c r="AG112" s="23">
        <f t="shared" si="82"/>
        <v>0</v>
      </c>
      <c r="AH112" s="23">
        <f t="shared" ref="AH112:AH119" si="91">SUM(F112:K112)</f>
        <v>0</v>
      </c>
      <c r="AI112" s="23">
        <f t="shared" si="88"/>
        <v>0</v>
      </c>
      <c r="AJ112" s="23">
        <f t="shared" si="83"/>
        <v>0</v>
      </c>
      <c r="AK112" s="23">
        <f t="shared" si="84"/>
        <v>0</v>
      </c>
      <c r="AL112" s="23">
        <f t="shared" si="89"/>
        <v>0</v>
      </c>
      <c r="AM112" s="24">
        <f t="shared" si="90"/>
        <v>0</v>
      </c>
      <c r="AN112" s="28">
        <f t="shared" si="85"/>
        <v>0</v>
      </c>
    </row>
    <row r="113" spans="1:40" hidden="1" outlineLevel="1" x14ac:dyDescent="0.25">
      <c r="A113" s="26" t="s">
        <v>44</v>
      </c>
      <c r="B113" s="27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4">
        <f t="shared" si="86"/>
        <v>0</v>
      </c>
      <c r="AA113" s="25">
        <f t="shared" si="81"/>
        <v>0</v>
      </c>
      <c r="AC113" s="26" t="s">
        <v>59</v>
      </c>
      <c r="AD113" s="27">
        <f t="shared" si="87"/>
        <v>0</v>
      </c>
      <c r="AE113" s="23">
        <f t="shared" si="82"/>
        <v>0</v>
      </c>
      <c r="AF113" s="23">
        <f t="shared" si="82"/>
        <v>0</v>
      </c>
      <c r="AG113" s="23">
        <f t="shared" si="82"/>
        <v>0</v>
      </c>
      <c r="AH113" s="23">
        <f t="shared" si="91"/>
        <v>0</v>
      </c>
      <c r="AI113" s="23">
        <f>L113</f>
        <v>0</v>
      </c>
      <c r="AJ113" s="23">
        <f t="shared" si="83"/>
        <v>0</v>
      </c>
      <c r="AK113" s="23">
        <f t="shared" si="84"/>
        <v>0</v>
      </c>
      <c r="AL113" s="23">
        <f t="shared" si="89"/>
        <v>0</v>
      </c>
      <c r="AM113" s="24">
        <f t="shared" si="90"/>
        <v>0</v>
      </c>
      <c r="AN113" s="28">
        <f t="shared" si="85"/>
        <v>0</v>
      </c>
    </row>
    <row r="114" spans="1:40" hidden="1" outlineLevel="1" x14ac:dyDescent="0.25">
      <c r="A114" s="26" t="s">
        <v>45</v>
      </c>
      <c r="B114" s="27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4">
        <f t="shared" si="86"/>
        <v>0</v>
      </c>
      <c r="AA114" s="25">
        <f t="shared" si="81"/>
        <v>0</v>
      </c>
      <c r="AC114" s="26" t="s">
        <v>60</v>
      </c>
      <c r="AD114" s="27">
        <f t="shared" si="87"/>
        <v>0</v>
      </c>
      <c r="AE114" s="23">
        <f t="shared" si="82"/>
        <v>0</v>
      </c>
      <c r="AF114" s="23">
        <f t="shared" si="82"/>
        <v>0</v>
      </c>
      <c r="AG114" s="23">
        <f t="shared" si="82"/>
        <v>0</v>
      </c>
      <c r="AH114" s="23">
        <f>SUM(F114:K114)</f>
        <v>0</v>
      </c>
      <c r="AI114" s="23">
        <f t="shared" si="88"/>
        <v>0</v>
      </c>
      <c r="AJ114" s="23">
        <f t="shared" si="83"/>
        <v>0</v>
      </c>
      <c r="AK114" s="23">
        <f t="shared" si="84"/>
        <v>0</v>
      </c>
      <c r="AL114" s="23">
        <f t="shared" si="89"/>
        <v>0</v>
      </c>
      <c r="AM114" s="24">
        <f t="shared" si="90"/>
        <v>0</v>
      </c>
      <c r="AN114" s="28">
        <f t="shared" si="85"/>
        <v>0</v>
      </c>
    </row>
    <row r="115" spans="1:40" hidden="1" outlineLevel="1" x14ac:dyDescent="0.25">
      <c r="A115" s="26" t="s">
        <v>46</v>
      </c>
      <c r="B115" s="27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4">
        <f t="shared" si="86"/>
        <v>0</v>
      </c>
      <c r="AA115" s="25">
        <f t="shared" si="81"/>
        <v>0</v>
      </c>
      <c r="AC115" s="26" t="s">
        <v>61</v>
      </c>
      <c r="AD115" s="27">
        <f t="shared" si="87"/>
        <v>0</v>
      </c>
      <c r="AE115" s="23">
        <f t="shared" si="82"/>
        <v>0</v>
      </c>
      <c r="AF115" s="23">
        <f t="shared" si="82"/>
        <v>0</v>
      </c>
      <c r="AG115" s="23">
        <f t="shared" si="82"/>
        <v>0</v>
      </c>
      <c r="AH115" s="23">
        <f t="shared" si="91"/>
        <v>0</v>
      </c>
      <c r="AI115" s="23">
        <f t="shared" si="88"/>
        <v>0</v>
      </c>
      <c r="AJ115" s="23">
        <f t="shared" si="83"/>
        <v>0</v>
      </c>
      <c r="AK115" s="23">
        <f t="shared" si="84"/>
        <v>0</v>
      </c>
      <c r="AL115" s="23">
        <f t="shared" si="89"/>
        <v>0</v>
      </c>
      <c r="AM115" s="24">
        <f t="shared" si="90"/>
        <v>0</v>
      </c>
      <c r="AN115" s="28">
        <f t="shared" si="85"/>
        <v>0</v>
      </c>
    </row>
    <row r="116" spans="1:40" hidden="1" outlineLevel="1" x14ac:dyDescent="0.25">
      <c r="A116" s="26" t="s">
        <v>47</v>
      </c>
      <c r="B116" s="27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4">
        <f t="shared" si="86"/>
        <v>0</v>
      </c>
      <c r="AA116" s="25">
        <f t="shared" si="81"/>
        <v>0</v>
      </c>
      <c r="AC116" s="26" t="s">
        <v>62</v>
      </c>
      <c r="AD116" s="27">
        <f t="shared" si="87"/>
        <v>0</v>
      </c>
      <c r="AE116" s="23">
        <f t="shared" si="82"/>
        <v>0</v>
      </c>
      <c r="AF116" s="23">
        <f t="shared" si="82"/>
        <v>0</v>
      </c>
      <c r="AG116" s="23">
        <f t="shared" si="82"/>
        <v>0</v>
      </c>
      <c r="AH116" s="23">
        <f t="shared" si="91"/>
        <v>0</v>
      </c>
      <c r="AI116" s="23">
        <f t="shared" si="88"/>
        <v>0</v>
      </c>
      <c r="AJ116" s="23">
        <f t="shared" si="83"/>
        <v>0</v>
      </c>
      <c r="AK116" s="23">
        <f t="shared" si="84"/>
        <v>0</v>
      </c>
      <c r="AL116" s="23">
        <f t="shared" si="89"/>
        <v>0</v>
      </c>
      <c r="AM116" s="24">
        <f t="shared" si="90"/>
        <v>0</v>
      </c>
      <c r="AN116" s="28">
        <f t="shared" si="85"/>
        <v>0</v>
      </c>
    </row>
    <row r="117" spans="1:40" hidden="1" outlineLevel="1" x14ac:dyDescent="0.25">
      <c r="A117" s="26" t="s">
        <v>48</v>
      </c>
      <c r="B117" s="27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4">
        <f t="shared" si="86"/>
        <v>0</v>
      </c>
      <c r="AA117" s="25">
        <f t="shared" si="81"/>
        <v>0</v>
      </c>
      <c r="AC117" s="26" t="s">
        <v>63</v>
      </c>
      <c r="AD117" s="27">
        <f t="shared" si="87"/>
        <v>0</v>
      </c>
      <c r="AE117" s="23">
        <f t="shared" si="82"/>
        <v>0</v>
      </c>
      <c r="AF117" s="23">
        <f t="shared" si="82"/>
        <v>0</v>
      </c>
      <c r="AG117" s="23">
        <f t="shared" si="82"/>
        <v>0</v>
      </c>
      <c r="AH117" s="23">
        <f t="shared" si="91"/>
        <v>0</v>
      </c>
      <c r="AI117" s="23">
        <f t="shared" si="88"/>
        <v>0</v>
      </c>
      <c r="AJ117" s="23">
        <f t="shared" si="83"/>
        <v>0</v>
      </c>
      <c r="AK117" s="23">
        <f t="shared" si="84"/>
        <v>0</v>
      </c>
      <c r="AL117" s="23">
        <f t="shared" si="89"/>
        <v>0</v>
      </c>
      <c r="AM117" s="24">
        <f t="shared" si="90"/>
        <v>0</v>
      </c>
      <c r="AN117" s="28">
        <f t="shared" si="85"/>
        <v>0</v>
      </c>
    </row>
    <row r="118" spans="1:40" hidden="1" outlineLevel="1" x14ac:dyDescent="0.25">
      <c r="A118" s="26" t="s">
        <v>49</v>
      </c>
      <c r="B118" s="27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4">
        <f t="shared" si="86"/>
        <v>0</v>
      </c>
      <c r="AA118" s="25">
        <f t="shared" si="81"/>
        <v>0</v>
      </c>
      <c r="AC118" s="26" t="s">
        <v>64</v>
      </c>
      <c r="AD118" s="27">
        <f t="shared" si="87"/>
        <v>0</v>
      </c>
      <c r="AE118" s="23">
        <f t="shared" si="82"/>
        <v>0</v>
      </c>
      <c r="AF118" s="23">
        <f t="shared" si="82"/>
        <v>0</v>
      </c>
      <c r="AG118" s="23">
        <f t="shared" si="82"/>
        <v>0</v>
      </c>
      <c r="AH118" s="23">
        <f t="shared" si="91"/>
        <v>0</v>
      </c>
      <c r="AI118" s="23">
        <f t="shared" si="88"/>
        <v>0</v>
      </c>
      <c r="AJ118" s="23">
        <f t="shared" si="83"/>
        <v>0</v>
      </c>
      <c r="AK118" s="23">
        <f t="shared" si="84"/>
        <v>0</v>
      </c>
      <c r="AL118" s="23">
        <f t="shared" si="89"/>
        <v>0</v>
      </c>
      <c r="AM118" s="24">
        <f t="shared" si="90"/>
        <v>0</v>
      </c>
      <c r="AN118" s="28">
        <f t="shared" si="85"/>
        <v>0</v>
      </c>
    </row>
    <row r="119" spans="1:40" hidden="1" outlineLevel="1" x14ac:dyDescent="0.25">
      <c r="A119" s="26" t="s">
        <v>50</v>
      </c>
      <c r="B119" s="27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4">
        <f t="shared" si="86"/>
        <v>0</v>
      </c>
      <c r="AA119" s="25">
        <f t="shared" si="81"/>
        <v>0</v>
      </c>
      <c r="AC119" s="26" t="s">
        <v>52</v>
      </c>
      <c r="AD119" s="27">
        <f t="shared" si="87"/>
        <v>0</v>
      </c>
      <c r="AE119" s="23">
        <f t="shared" si="82"/>
        <v>0</v>
      </c>
      <c r="AF119" s="23">
        <f t="shared" si="82"/>
        <v>0</v>
      </c>
      <c r="AG119" s="23">
        <f t="shared" si="82"/>
        <v>0</v>
      </c>
      <c r="AH119" s="23">
        <f t="shared" si="91"/>
        <v>0</v>
      </c>
      <c r="AI119" s="23">
        <f t="shared" si="88"/>
        <v>0</v>
      </c>
      <c r="AJ119" s="23">
        <f t="shared" si="83"/>
        <v>0</v>
      </c>
      <c r="AK119" s="23">
        <f t="shared" si="84"/>
        <v>0</v>
      </c>
      <c r="AL119" s="23">
        <f t="shared" si="89"/>
        <v>0</v>
      </c>
      <c r="AM119" s="24">
        <f t="shared" si="90"/>
        <v>0</v>
      </c>
      <c r="AN119" s="28">
        <f t="shared" si="85"/>
        <v>0</v>
      </c>
    </row>
    <row r="120" spans="1:40" hidden="1" outlineLevel="1" x14ac:dyDescent="0.25">
      <c r="A120" s="26" t="s">
        <v>51</v>
      </c>
      <c r="B120" s="31">
        <f>SUM(B110:B119)</f>
        <v>0</v>
      </c>
      <c r="C120" s="31">
        <f t="shared" ref="C120:Z120" si="92">SUM(C110:C119)</f>
        <v>0</v>
      </c>
      <c r="D120" s="31">
        <f t="shared" si="92"/>
        <v>0</v>
      </c>
      <c r="E120" s="31">
        <f t="shared" si="92"/>
        <v>0</v>
      </c>
      <c r="F120" s="31">
        <f t="shared" si="92"/>
        <v>0</v>
      </c>
      <c r="G120" s="31">
        <f t="shared" si="92"/>
        <v>0</v>
      </c>
      <c r="H120" s="31">
        <f t="shared" si="92"/>
        <v>0</v>
      </c>
      <c r="I120" s="31">
        <f t="shared" si="92"/>
        <v>0</v>
      </c>
      <c r="J120" s="31">
        <f t="shared" si="92"/>
        <v>0</v>
      </c>
      <c r="K120" s="31">
        <f t="shared" si="92"/>
        <v>0</v>
      </c>
      <c r="L120" s="31">
        <f t="shared" si="92"/>
        <v>0</v>
      </c>
      <c r="M120" s="31">
        <f t="shared" si="92"/>
        <v>0</v>
      </c>
      <c r="N120" s="31">
        <f t="shared" si="92"/>
        <v>0</v>
      </c>
      <c r="O120" s="31">
        <f t="shared" si="92"/>
        <v>0</v>
      </c>
      <c r="P120" s="31">
        <f t="shared" si="92"/>
        <v>0</v>
      </c>
      <c r="Q120" s="31">
        <f t="shared" si="92"/>
        <v>0</v>
      </c>
      <c r="R120" s="31">
        <f t="shared" si="92"/>
        <v>0</v>
      </c>
      <c r="S120" s="31">
        <f t="shared" si="92"/>
        <v>0</v>
      </c>
      <c r="T120" s="31">
        <f t="shared" si="92"/>
        <v>0</v>
      </c>
      <c r="U120" s="31">
        <f t="shared" si="92"/>
        <v>0</v>
      </c>
      <c r="V120" s="31">
        <f t="shared" si="92"/>
        <v>0</v>
      </c>
      <c r="W120" s="31">
        <f t="shared" si="92"/>
        <v>0</v>
      </c>
      <c r="X120" s="31">
        <f t="shared" si="92"/>
        <v>0</v>
      </c>
      <c r="Y120" s="31">
        <f t="shared" si="92"/>
        <v>0</v>
      </c>
      <c r="Z120" s="31">
        <f t="shared" si="92"/>
        <v>0</v>
      </c>
      <c r="AA120" s="27">
        <f>SUM(AA110:AA119)</f>
        <v>0</v>
      </c>
      <c r="AC120" s="26" t="s">
        <v>51</v>
      </c>
      <c r="AD120" s="31">
        <f>SUM(AD110:AD119)</f>
        <v>0</v>
      </c>
      <c r="AE120" s="31">
        <f t="shared" ref="AE120:AM120" si="93">SUM(AE110:AE119)</f>
        <v>0</v>
      </c>
      <c r="AF120" s="31">
        <f t="shared" si="93"/>
        <v>0</v>
      </c>
      <c r="AG120" s="31">
        <f t="shared" si="93"/>
        <v>0</v>
      </c>
      <c r="AH120" s="31">
        <f t="shared" si="93"/>
        <v>0</v>
      </c>
      <c r="AI120" s="31">
        <f t="shared" si="93"/>
        <v>0</v>
      </c>
      <c r="AJ120" s="31">
        <f t="shared" si="93"/>
        <v>0</v>
      </c>
      <c r="AK120" s="31">
        <f t="shared" si="93"/>
        <v>0</v>
      </c>
      <c r="AL120" s="31">
        <f t="shared" si="93"/>
        <v>0</v>
      </c>
      <c r="AM120" s="31">
        <f t="shared" si="93"/>
        <v>0</v>
      </c>
      <c r="AN120" s="27">
        <f>SUM(AN110:AN119)</f>
        <v>0</v>
      </c>
    </row>
    <row r="121" spans="1:40" hidden="1" outlineLevel="1" x14ac:dyDescent="0.25"/>
    <row r="122" spans="1:40" outlineLevel="1" x14ac:dyDescent="0.25"/>
    <row r="123" spans="1:40" s="3" customFormat="1" ht="56.25" x14ac:dyDescent="0.25">
      <c r="A123" s="8" t="str">
        <f>$B$4</f>
        <v>NBA SWEATPANT</v>
      </c>
      <c r="B123" s="9" t="s">
        <v>65</v>
      </c>
      <c r="C123" s="10" t="s">
        <v>20</v>
      </c>
      <c r="D123" s="10" t="s">
        <v>21</v>
      </c>
      <c r="E123" s="10" t="s">
        <v>22</v>
      </c>
      <c r="F123" s="10" t="s">
        <v>141</v>
      </c>
      <c r="G123" s="10" t="s">
        <v>142</v>
      </c>
      <c r="H123" s="10" t="s">
        <v>143</v>
      </c>
      <c r="I123" s="10" t="s">
        <v>23</v>
      </c>
      <c r="J123" s="10" t="s">
        <v>24</v>
      </c>
      <c r="K123" s="10" t="s">
        <v>25</v>
      </c>
      <c r="L123" s="10" t="s">
        <v>26</v>
      </c>
      <c r="M123" s="11" t="s">
        <v>27</v>
      </c>
      <c r="N123" s="11" t="s">
        <v>28</v>
      </c>
      <c r="O123" s="11" t="s">
        <v>29</v>
      </c>
      <c r="P123" s="11" t="s">
        <v>30</v>
      </c>
      <c r="Q123" s="11" t="s">
        <v>31</v>
      </c>
      <c r="R123" s="11" t="s">
        <v>32</v>
      </c>
      <c r="S123" s="11" t="s">
        <v>33</v>
      </c>
      <c r="T123" s="11" t="s">
        <v>34</v>
      </c>
      <c r="U123" s="12" t="s">
        <v>35</v>
      </c>
      <c r="V123" s="12" t="s">
        <v>36</v>
      </c>
      <c r="W123" s="12" t="s">
        <v>37</v>
      </c>
      <c r="X123" s="12" t="s">
        <v>38</v>
      </c>
      <c r="Y123" s="13" t="s">
        <v>39</v>
      </c>
      <c r="Z123" s="14" t="s">
        <v>40</v>
      </c>
      <c r="AA123" s="15" t="s">
        <v>41</v>
      </c>
      <c r="AC123" s="16" t="str">
        <f>A123</f>
        <v>NBA SWEATPANT</v>
      </c>
      <c r="AD123" s="9" t="str">
        <f>B123</f>
        <v>OVERALL TOTAL</v>
      </c>
      <c r="AE123" s="17" t="s">
        <v>20</v>
      </c>
      <c r="AF123" s="17" t="s">
        <v>21</v>
      </c>
      <c r="AG123" s="17" t="s">
        <v>22</v>
      </c>
      <c r="AH123" s="17" t="s">
        <v>53</v>
      </c>
      <c r="AI123" s="10" t="s">
        <v>66</v>
      </c>
      <c r="AJ123" s="18" t="s">
        <v>54</v>
      </c>
      <c r="AK123" s="19" t="s">
        <v>55</v>
      </c>
      <c r="AL123" s="20" t="s">
        <v>56</v>
      </c>
      <c r="AM123" s="14" t="s">
        <v>40</v>
      </c>
      <c r="AN123" s="15" t="s">
        <v>41</v>
      </c>
    </row>
    <row r="124" spans="1:40" x14ac:dyDescent="0.25">
      <c r="A124" s="21" t="s">
        <v>82</v>
      </c>
      <c r="B124" s="22">
        <f>B12+B26+B40+B54+B68+B82+B96+B110</f>
        <v>0</v>
      </c>
      <c r="C124" s="23">
        <f>C12+C26+C40+C54+C68+C82+C96+C110</f>
        <v>0</v>
      </c>
      <c r="D124" s="23">
        <f t="shared" ref="D124:Y133" si="94">D12+D26+D40+D54+D68+D82+D96+D110</f>
        <v>0</v>
      </c>
      <c r="E124" s="23">
        <f t="shared" si="94"/>
        <v>0</v>
      </c>
      <c r="F124" s="23">
        <f t="shared" si="94"/>
        <v>0</v>
      </c>
      <c r="G124" s="23">
        <f t="shared" si="94"/>
        <v>0</v>
      </c>
      <c r="H124" s="23">
        <f t="shared" si="94"/>
        <v>0</v>
      </c>
      <c r="I124" s="23">
        <f t="shared" si="94"/>
        <v>0</v>
      </c>
      <c r="J124" s="23">
        <f t="shared" si="94"/>
        <v>0</v>
      </c>
      <c r="K124" s="23">
        <f t="shared" si="94"/>
        <v>0</v>
      </c>
      <c r="L124" s="23">
        <f t="shared" si="94"/>
        <v>0</v>
      </c>
      <c r="M124" s="23">
        <f t="shared" si="94"/>
        <v>0</v>
      </c>
      <c r="N124" s="23">
        <f t="shared" si="94"/>
        <v>0</v>
      </c>
      <c r="O124" s="23">
        <f t="shared" si="94"/>
        <v>0</v>
      </c>
      <c r="P124" s="23">
        <f t="shared" si="94"/>
        <v>0</v>
      </c>
      <c r="Q124" s="23">
        <f t="shared" si="94"/>
        <v>0</v>
      </c>
      <c r="R124" s="23">
        <f t="shared" si="94"/>
        <v>0</v>
      </c>
      <c r="S124" s="23">
        <f t="shared" si="94"/>
        <v>0</v>
      </c>
      <c r="T124" s="23">
        <f t="shared" si="94"/>
        <v>0</v>
      </c>
      <c r="U124" s="23">
        <f t="shared" si="94"/>
        <v>0</v>
      </c>
      <c r="V124" s="23">
        <f t="shared" si="94"/>
        <v>0</v>
      </c>
      <c r="W124" s="23">
        <f t="shared" si="94"/>
        <v>0</v>
      </c>
      <c r="X124" s="23">
        <f t="shared" si="94"/>
        <v>0</v>
      </c>
      <c r="Y124" s="23">
        <f t="shared" si="94"/>
        <v>0</v>
      </c>
      <c r="Z124" s="24">
        <f>SUM(C124:Y124)</f>
        <v>0</v>
      </c>
      <c r="AA124" s="25">
        <f t="shared" ref="AA124:AA133" si="95">B124-Z124</f>
        <v>0</v>
      </c>
      <c r="AC124" s="26" t="str">
        <f>A124</f>
        <v>C-0425-KB-6294</v>
      </c>
      <c r="AD124" s="27">
        <f>B124</f>
        <v>0</v>
      </c>
      <c r="AE124" s="23">
        <f t="shared" ref="AE124:AG133" si="96">C124</f>
        <v>0</v>
      </c>
      <c r="AF124" s="23">
        <f t="shared" si="96"/>
        <v>0</v>
      </c>
      <c r="AG124" s="23">
        <f t="shared" si="96"/>
        <v>0</v>
      </c>
      <c r="AH124" s="23">
        <f>SUM(F124:K124)</f>
        <v>0</v>
      </c>
      <c r="AI124" s="23">
        <f>L124</f>
        <v>0</v>
      </c>
      <c r="AJ124" s="23">
        <f t="shared" ref="AJ124:AJ133" si="97">SUM(M124:T124)</f>
        <v>0</v>
      </c>
      <c r="AK124" s="23">
        <f t="shared" ref="AK124:AK133" si="98">SUM(U124:X124)</f>
        <v>0</v>
      </c>
      <c r="AL124" s="23">
        <f>Y124</f>
        <v>0</v>
      </c>
      <c r="AM124" s="24">
        <f>SUM(AE124:AL124)</f>
        <v>0</v>
      </c>
      <c r="AN124" s="28">
        <f t="shared" ref="AN124:AN133" si="99">AD124-AM124</f>
        <v>0</v>
      </c>
    </row>
    <row r="125" spans="1:40" x14ac:dyDescent="0.25">
      <c r="A125" s="26" t="s">
        <v>42</v>
      </c>
      <c r="B125" s="27">
        <f t="shared" ref="B125:V133" si="100">B13+B27+B41+B55+B69+B83+B97+B111</f>
        <v>0</v>
      </c>
      <c r="C125" s="23">
        <f t="shared" si="100"/>
        <v>0</v>
      </c>
      <c r="D125" s="23">
        <f t="shared" si="100"/>
        <v>0</v>
      </c>
      <c r="E125" s="23">
        <f t="shared" si="100"/>
        <v>0</v>
      </c>
      <c r="F125" s="23">
        <f t="shared" si="100"/>
        <v>0</v>
      </c>
      <c r="G125" s="23">
        <f t="shared" si="100"/>
        <v>0</v>
      </c>
      <c r="H125" s="23">
        <f t="shared" si="94"/>
        <v>0</v>
      </c>
      <c r="I125" s="23">
        <f t="shared" si="94"/>
        <v>0</v>
      </c>
      <c r="J125" s="23">
        <f t="shared" si="94"/>
        <v>0</v>
      </c>
      <c r="K125" s="23">
        <f t="shared" si="94"/>
        <v>0</v>
      </c>
      <c r="L125" s="23">
        <f t="shared" si="100"/>
        <v>0</v>
      </c>
      <c r="M125" s="23">
        <f t="shared" si="100"/>
        <v>0</v>
      </c>
      <c r="N125" s="23">
        <f t="shared" si="100"/>
        <v>0</v>
      </c>
      <c r="O125" s="23">
        <f t="shared" si="100"/>
        <v>0</v>
      </c>
      <c r="P125" s="23">
        <f t="shared" si="100"/>
        <v>0</v>
      </c>
      <c r="Q125" s="23">
        <f t="shared" si="100"/>
        <v>0</v>
      </c>
      <c r="R125" s="23">
        <f t="shared" si="100"/>
        <v>0</v>
      </c>
      <c r="S125" s="23">
        <f t="shared" si="100"/>
        <v>0</v>
      </c>
      <c r="T125" s="23">
        <f t="shared" si="100"/>
        <v>0</v>
      </c>
      <c r="U125" s="23">
        <f t="shared" si="100"/>
        <v>0</v>
      </c>
      <c r="V125" s="23">
        <f t="shared" si="100"/>
        <v>0</v>
      </c>
      <c r="W125" s="23">
        <f t="shared" si="94"/>
        <v>0</v>
      </c>
      <c r="X125" s="23">
        <f t="shared" si="94"/>
        <v>0</v>
      </c>
      <c r="Y125" s="23">
        <f t="shared" si="94"/>
        <v>0</v>
      </c>
      <c r="Z125" s="24">
        <f t="shared" ref="Z125:Z133" si="101">SUM(C125:Y125)</f>
        <v>0</v>
      </c>
      <c r="AA125" s="25">
        <f t="shared" si="95"/>
        <v>0</v>
      </c>
      <c r="AC125" s="26" t="s">
        <v>57</v>
      </c>
      <c r="AD125" s="27">
        <f t="shared" ref="AD125:AD133" si="102">B125</f>
        <v>0</v>
      </c>
      <c r="AE125" s="23">
        <f t="shared" si="96"/>
        <v>0</v>
      </c>
      <c r="AF125" s="23">
        <f t="shared" si="96"/>
        <v>0</v>
      </c>
      <c r="AG125" s="23">
        <f t="shared" si="96"/>
        <v>0</v>
      </c>
      <c r="AH125" s="23">
        <f>SUM(F125:K125)</f>
        <v>0</v>
      </c>
      <c r="AI125" s="23">
        <f t="shared" ref="AI125:AI133" si="103">L125</f>
        <v>0</v>
      </c>
      <c r="AJ125" s="23">
        <f t="shared" si="97"/>
        <v>0</v>
      </c>
      <c r="AK125" s="23">
        <f t="shared" si="98"/>
        <v>0</v>
      </c>
      <c r="AL125" s="23">
        <f t="shared" ref="AL125:AL133" si="104">Y125</f>
        <v>0</v>
      </c>
      <c r="AM125" s="24">
        <f t="shared" ref="AM125:AM133" si="105">SUM(AE125:AL125)</f>
        <v>0</v>
      </c>
      <c r="AN125" s="28">
        <f t="shared" si="99"/>
        <v>0</v>
      </c>
    </row>
    <row r="126" spans="1:40" x14ac:dyDescent="0.25">
      <c r="A126" s="26" t="s">
        <v>43</v>
      </c>
      <c r="B126" s="27">
        <f t="shared" si="100"/>
        <v>0</v>
      </c>
      <c r="C126" s="23">
        <f t="shared" si="100"/>
        <v>0</v>
      </c>
      <c r="D126" s="23">
        <f t="shared" si="94"/>
        <v>0</v>
      </c>
      <c r="E126" s="23">
        <f t="shared" si="94"/>
        <v>0</v>
      </c>
      <c r="F126" s="23">
        <f t="shared" si="94"/>
        <v>0</v>
      </c>
      <c r="G126" s="23">
        <f t="shared" si="94"/>
        <v>0</v>
      </c>
      <c r="H126" s="23">
        <f t="shared" si="94"/>
        <v>0</v>
      </c>
      <c r="I126" s="23">
        <f t="shared" si="94"/>
        <v>0</v>
      </c>
      <c r="J126" s="23">
        <f t="shared" si="94"/>
        <v>0</v>
      </c>
      <c r="K126" s="23">
        <f t="shared" si="94"/>
        <v>0</v>
      </c>
      <c r="L126" s="23">
        <f t="shared" si="94"/>
        <v>0</v>
      </c>
      <c r="M126" s="23">
        <f t="shared" si="94"/>
        <v>0</v>
      </c>
      <c r="N126" s="23">
        <f t="shared" si="94"/>
        <v>0</v>
      </c>
      <c r="O126" s="23">
        <f t="shared" si="94"/>
        <v>0</v>
      </c>
      <c r="P126" s="23">
        <f t="shared" si="94"/>
        <v>0</v>
      </c>
      <c r="Q126" s="23">
        <f t="shared" si="94"/>
        <v>0</v>
      </c>
      <c r="R126" s="23">
        <f t="shared" si="94"/>
        <v>0</v>
      </c>
      <c r="S126" s="23">
        <f t="shared" si="94"/>
        <v>0</v>
      </c>
      <c r="T126" s="23">
        <f t="shared" si="94"/>
        <v>0</v>
      </c>
      <c r="U126" s="23">
        <f t="shared" si="94"/>
        <v>0</v>
      </c>
      <c r="V126" s="23">
        <f t="shared" si="94"/>
        <v>0</v>
      </c>
      <c r="W126" s="23">
        <f t="shared" si="94"/>
        <v>0</v>
      </c>
      <c r="X126" s="23">
        <f t="shared" si="94"/>
        <v>0</v>
      </c>
      <c r="Y126" s="23">
        <f t="shared" si="94"/>
        <v>0</v>
      </c>
      <c r="Z126" s="24">
        <f t="shared" si="101"/>
        <v>0</v>
      </c>
      <c r="AA126" s="25">
        <f t="shared" si="95"/>
        <v>0</v>
      </c>
      <c r="AC126" s="26" t="s">
        <v>58</v>
      </c>
      <c r="AD126" s="27">
        <f t="shared" si="102"/>
        <v>0</v>
      </c>
      <c r="AE126" s="23">
        <f t="shared" si="96"/>
        <v>0</v>
      </c>
      <c r="AF126" s="23">
        <f t="shared" si="96"/>
        <v>0</v>
      </c>
      <c r="AG126" s="23">
        <f t="shared" si="96"/>
        <v>0</v>
      </c>
      <c r="AH126" s="23">
        <f t="shared" ref="AH126:AH133" si="106">SUM(F126:K126)</f>
        <v>0</v>
      </c>
      <c r="AI126" s="23">
        <f t="shared" si="103"/>
        <v>0</v>
      </c>
      <c r="AJ126" s="23">
        <f t="shared" si="97"/>
        <v>0</v>
      </c>
      <c r="AK126" s="23">
        <f t="shared" si="98"/>
        <v>0</v>
      </c>
      <c r="AL126" s="23">
        <f t="shared" si="104"/>
        <v>0</v>
      </c>
      <c r="AM126" s="24">
        <f t="shared" si="105"/>
        <v>0</v>
      </c>
      <c r="AN126" s="28">
        <f t="shared" si="99"/>
        <v>0</v>
      </c>
    </row>
    <row r="127" spans="1:40" x14ac:dyDescent="0.25">
      <c r="A127" s="26" t="s">
        <v>44</v>
      </c>
      <c r="B127" s="27">
        <f t="shared" si="100"/>
        <v>33</v>
      </c>
      <c r="C127" s="23">
        <f t="shared" si="100"/>
        <v>0</v>
      </c>
      <c r="D127" s="23">
        <f t="shared" si="94"/>
        <v>0</v>
      </c>
      <c r="E127" s="23">
        <f t="shared" si="94"/>
        <v>0</v>
      </c>
      <c r="F127" s="23">
        <f t="shared" si="94"/>
        <v>0</v>
      </c>
      <c r="G127" s="23">
        <f t="shared" si="94"/>
        <v>0</v>
      </c>
      <c r="H127" s="23">
        <f t="shared" si="94"/>
        <v>1</v>
      </c>
      <c r="I127" s="23">
        <f t="shared" si="94"/>
        <v>0</v>
      </c>
      <c r="J127" s="23">
        <f t="shared" si="94"/>
        <v>0</v>
      </c>
      <c r="K127" s="23">
        <f t="shared" si="94"/>
        <v>0</v>
      </c>
      <c r="L127" s="23">
        <f t="shared" si="94"/>
        <v>0</v>
      </c>
      <c r="M127" s="23">
        <f t="shared" si="94"/>
        <v>32</v>
      </c>
      <c r="N127" s="23">
        <f t="shared" si="94"/>
        <v>0</v>
      </c>
      <c r="O127" s="23">
        <f t="shared" si="94"/>
        <v>0</v>
      </c>
      <c r="P127" s="23">
        <f t="shared" si="94"/>
        <v>0</v>
      </c>
      <c r="Q127" s="23">
        <f t="shared" si="94"/>
        <v>0</v>
      </c>
      <c r="R127" s="23">
        <f t="shared" si="94"/>
        <v>0</v>
      </c>
      <c r="S127" s="23">
        <f t="shared" si="94"/>
        <v>0</v>
      </c>
      <c r="T127" s="23">
        <f t="shared" si="94"/>
        <v>0</v>
      </c>
      <c r="U127" s="23">
        <f t="shared" si="94"/>
        <v>0</v>
      </c>
      <c r="V127" s="23">
        <f t="shared" si="94"/>
        <v>0</v>
      </c>
      <c r="W127" s="23">
        <f t="shared" si="94"/>
        <v>0</v>
      </c>
      <c r="X127" s="23">
        <f t="shared" si="94"/>
        <v>0</v>
      </c>
      <c r="Y127" s="23">
        <f t="shared" si="94"/>
        <v>0</v>
      </c>
      <c r="Z127" s="24">
        <f t="shared" si="101"/>
        <v>33</v>
      </c>
      <c r="AA127" s="25">
        <f t="shared" si="95"/>
        <v>0</v>
      </c>
      <c r="AC127" s="26" t="s">
        <v>59</v>
      </c>
      <c r="AD127" s="27">
        <f t="shared" si="102"/>
        <v>33</v>
      </c>
      <c r="AE127" s="23">
        <f t="shared" si="96"/>
        <v>0</v>
      </c>
      <c r="AF127" s="23">
        <f t="shared" si="96"/>
        <v>0</v>
      </c>
      <c r="AG127" s="23">
        <f t="shared" si="96"/>
        <v>0</v>
      </c>
      <c r="AH127" s="23">
        <f t="shared" si="106"/>
        <v>1</v>
      </c>
      <c r="AI127" s="23">
        <f>L127</f>
        <v>0</v>
      </c>
      <c r="AJ127" s="23">
        <f t="shared" si="97"/>
        <v>32</v>
      </c>
      <c r="AK127" s="23">
        <f t="shared" si="98"/>
        <v>0</v>
      </c>
      <c r="AL127" s="23">
        <f t="shared" si="104"/>
        <v>0</v>
      </c>
      <c r="AM127" s="24">
        <f t="shared" si="105"/>
        <v>33</v>
      </c>
      <c r="AN127" s="28">
        <f t="shared" si="99"/>
        <v>0</v>
      </c>
    </row>
    <row r="128" spans="1:40" x14ac:dyDescent="0.25">
      <c r="A128" s="26" t="s">
        <v>45</v>
      </c>
      <c r="B128" s="27">
        <f t="shared" si="100"/>
        <v>124</v>
      </c>
      <c r="C128" s="23">
        <f t="shared" si="100"/>
        <v>0</v>
      </c>
      <c r="D128" s="23">
        <f t="shared" si="94"/>
        <v>0</v>
      </c>
      <c r="E128" s="23">
        <f t="shared" si="94"/>
        <v>0</v>
      </c>
      <c r="F128" s="23">
        <f t="shared" si="94"/>
        <v>20</v>
      </c>
      <c r="G128" s="23">
        <f t="shared" si="94"/>
        <v>20</v>
      </c>
      <c r="H128" s="23">
        <f t="shared" si="94"/>
        <v>1</v>
      </c>
      <c r="I128" s="23">
        <f t="shared" si="94"/>
        <v>3</v>
      </c>
      <c r="J128" s="23">
        <f t="shared" si="94"/>
        <v>0</v>
      </c>
      <c r="K128" s="23">
        <f t="shared" si="94"/>
        <v>0</v>
      </c>
      <c r="L128" s="23">
        <f t="shared" si="94"/>
        <v>0</v>
      </c>
      <c r="M128" s="23">
        <f t="shared" si="94"/>
        <v>80</v>
      </c>
      <c r="N128" s="23">
        <f t="shared" si="94"/>
        <v>0</v>
      </c>
      <c r="O128" s="23">
        <f t="shared" si="94"/>
        <v>0</v>
      </c>
      <c r="P128" s="23">
        <f t="shared" si="94"/>
        <v>0</v>
      </c>
      <c r="Q128" s="23">
        <f t="shared" si="94"/>
        <v>0</v>
      </c>
      <c r="R128" s="23">
        <f t="shared" si="94"/>
        <v>0</v>
      </c>
      <c r="S128" s="23">
        <f t="shared" si="94"/>
        <v>0</v>
      </c>
      <c r="T128" s="23">
        <f t="shared" si="94"/>
        <v>0</v>
      </c>
      <c r="U128" s="23">
        <f t="shared" si="94"/>
        <v>0</v>
      </c>
      <c r="V128" s="23">
        <f t="shared" si="94"/>
        <v>0</v>
      </c>
      <c r="W128" s="23">
        <f t="shared" si="94"/>
        <v>0</v>
      </c>
      <c r="X128" s="23">
        <f t="shared" si="94"/>
        <v>0</v>
      </c>
      <c r="Y128" s="23">
        <f t="shared" si="94"/>
        <v>0</v>
      </c>
      <c r="Z128" s="24">
        <f t="shared" si="101"/>
        <v>124</v>
      </c>
      <c r="AA128" s="25">
        <f t="shared" si="95"/>
        <v>0</v>
      </c>
      <c r="AC128" s="26" t="s">
        <v>60</v>
      </c>
      <c r="AD128" s="27">
        <f t="shared" si="102"/>
        <v>124</v>
      </c>
      <c r="AE128" s="23">
        <f t="shared" si="96"/>
        <v>0</v>
      </c>
      <c r="AF128" s="23">
        <f t="shared" si="96"/>
        <v>0</v>
      </c>
      <c r="AG128" s="23">
        <f t="shared" si="96"/>
        <v>0</v>
      </c>
      <c r="AH128" s="23">
        <f>SUM(F128:K128)</f>
        <v>44</v>
      </c>
      <c r="AI128" s="23">
        <f t="shared" si="103"/>
        <v>0</v>
      </c>
      <c r="AJ128" s="23">
        <f t="shared" si="97"/>
        <v>80</v>
      </c>
      <c r="AK128" s="23">
        <f t="shared" si="98"/>
        <v>0</v>
      </c>
      <c r="AL128" s="23">
        <f t="shared" si="104"/>
        <v>0</v>
      </c>
      <c r="AM128" s="24">
        <f t="shared" si="105"/>
        <v>124</v>
      </c>
      <c r="AN128" s="28">
        <f t="shared" si="99"/>
        <v>0</v>
      </c>
    </row>
    <row r="129" spans="1:40" x14ac:dyDescent="0.25">
      <c r="A129" s="26" t="s">
        <v>46</v>
      </c>
      <c r="B129" s="27">
        <f t="shared" si="100"/>
        <v>202</v>
      </c>
      <c r="C129" s="23">
        <f>C17+C31+C45+C59+C73+C87+C101+C115</f>
        <v>7</v>
      </c>
      <c r="D129" s="23">
        <f t="shared" si="94"/>
        <v>7</v>
      </c>
      <c r="E129" s="23">
        <f t="shared" si="94"/>
        <v>0</v>
      </c>
      <c r="F129" s="23">
        <f t="shared" si="94"/>
        <v>44</v>
      </c>
      <c r="G129" s="23">
        <f t="shared" si="94"/>
        <v>35</v>
      </c>
      <c r="H129" s="23">
        <f t="shared" si="94"/>
        <v>2</v>
      </c>
      <c r="I129" s="23">
        <f t="shared" si="94"/>
        <v>4</v>
      </c>
      <c r="J129" s="23">
        <f t="shared" si="94"/>
        <v>0</v>
      </c>
      <c r="K129" s="23">
        <f t="shared" si="94"/>
        <v>0</v>
      </c>
      <c r="L129" s="23">
        <f t="shared" si="94"/>
        <v>7</v>
      </c>
      <c r="M129" s="23">
        <f t="shared" si="94"/>
        <v>96</v>
      </c>
      <c r="N129" s="23">
        <f t="shared" si="94"/>
        <v>0</v>
      </c>
      <c r="O129" s="23">
        <f t="shared" si="94"/>
        <v>0</v>
      </c>
      <c r="P129" s="23">
        <f t="shared" si="94"/>
        <v>0</v>
      </c>
      <c r="Q129" s="23">
        <f t="shared" si="94"/>
        <v>0</v>
      </c>
      <c r="R129" s="23">
        <f t="shared" si="94"/>
        <v>0</v>
      </c>
      <c r="S129" s="23">
        <f t="shared" si="94"/>
        <v>0</v>
      </c>
      <c r="T129" s="23">
        <f t="shared" si="94"/>
        <v>0</v>
      </c>
      <c r="U129" s="23">
        <f t="shared" si="94"/>
        <v>0</v>
      </c>
      <c r="V129" s="23">
        <f t="shared" si="94"/>
        <v>0</v>
      </c>
      <c r="W129" s="23">
        <f t="shared" si="94"/>
        <v>0</v>
      </c>
      <c r="X129" s="23">
        <f t="shared" si="94"/>
        <v>0</v>
      </c>
      <c r="Y129" s="23">
        <f t="shared" si="94"/>
        <v>0</v>
      </c>
      <c r="Z129" s="24">
        <f t="shared" si="101"/>
        <v>202</v>
      </c>
      <c r="AA129" s="25">
        <f t="shared" si="95"/>
        <v>0</v>
      </c>
      <c r="AC129" s="26" t="s">
        <v>61</v>
      </c>
      <c r="AD129" s="27">
        <f t="shared" si="102"/>
        <v>202</v>
      </c>
      <c r="AE129" s="23">
        <f t="shared" si="96"/>
        <v>7</v>
      </c>
      <c r="AF129" s="23">
        <f t="shared" si="96"/>
        <v>7</v>
      </c>
      <c r="AG129" s="23">
        <f t="shared" si="96"/>
        <v>0</v>
      </c>
      <c r="AH129" s="23">
        <f t="shared" si="106"/>
        <v>85</v>
      </c>
      <c r="AI129" s="23">
        <f t="shared" si="103"/>
        <v>7</v>
      </c>
      <c r="AJ129" s="23">
        <f t="shared" si="97"/>
        <v>96</v>
      </c>
      <c r="AK129" s="23">
        <f t="shared" si="98"/>
        <v>0</v>
      </c>
      <c r="AL129" s="23">
        <f t="shared" si="104"/>
        <v>0</v>
      </c>
      <c r="AM129" s="24">
        <f t="shared" si="105"/>
        <v>202</v>
      </c>
      <c r="AN129" s="28">
        <f t="shared" si="99"/>
        <v>0</v>
      </c>
    </row>
    <row r="130" spans="1:40" x14ac:dyDescent="0.25">
      <c r="A130" s="26" t="s">
        <v>47</v>
      </c>
      <c r="B130" s="27">
        <f t="shared" si="100"/>
        <v>186</v>
      </c>
      <c r="C130" s="23">
        <f t="shared" si="100"/>
        <v>0</v>
      </c>
      <c r="D130" s="23">
        <f t="shared" si="94"/>
        <v>7</v>
      </c>
      <c r="E130" s="23">
        <f t="shared" si="94"/>
        <v>0</v>
      </c>
      <c r="F130" s="23">
        <f t="shared" si="94"/>
        <v>56</v>
      </c>
      <c r="G130" s="23">
        <f t="shared" si="94"/>
        <v>35</v>
      </c>
      <c r="H130" s="23">
        <f t="shared" si="94"/>
        <v>4</v>
      </c>
      <c r="I130" s="23">
        <f t="shared" si="94"/>
        <v>8</v>
      </c>
      <c r="J130" s="23">
        <f t="shared" si="94"/>
        <v>0</v>
      </c>
      <c r="K130" s="23">
        <f t="shared" si="94"/>
        <v>0</v>
      </c>
      <c r="L130" s="23">
        <f t="shared" si="94"/>
        <v>7</v>
      </c>
      <c r="M130" s="23">
        <f t="shared" si="94"/>
        <v>69</v>
      </c>
      <c r="N130" s="23">
        <f t="shared" si="94"/>
        <v>0</v>
      </c>
      <c r="O130" s="23">
        <f t="shared" si="94"/>
        <v>0</v>
      </c>
      <c r="P130" s="23">
        <f t="shared" si="94"/>
        <v>0</v>
      </c>
      <c r="Q130" s="23">
        <f t="shared" si="94"/>
        <v>0</v>
      </c>
      <c r="R130" s="23">
        <f t="shared" si="94"/>
        <v>0</v>
      </c>
      <c r="S130" s="23">
        <f t="shared" si="94"/>
        <v>0</v>
      </c>
      <c r="T130" s="23">
        <f t="shared" si="94"/>
        <v>0</v>
      </c>
      <c r="U130" s="23">
        <f t="shared" si="94"/>
        <v>0</v>
      </c>
      <c r="V130" s="23">
        <f t="shared" si="94"/>
        <v>0</v>
      </c>
      <c r="W130" s="23">
        <f t="shared" si="94"/>
        <v>0</v>
      </c>
      <c r="X130" s="23">
        <f t="shared" si="94"/>
        <v>0</v>
      </c>
      <c r="Y130" s="23">
        <f t="shared" si="94"/>
        <v>0</v>
      </c>
      <c r="Z130" s="24">
        <f t="shared" si="101"/>
        <v>186</v>
      </c>
      <c r="AA130" s="25">
        <f t="shared" si="95"/>
        <v>0</v>
      </c>
      <c r="AC130" s="26" t="s">
        <v>62</v>
      </c>
      <c r="AD130" s="27">
        <f t="shared" si="102"/>
        <v>186</v>
      </c>
      <c r="AE130" s="23">
        <f t="shared" si="96"/>
        <v>0</v>
      </c>
      <c r="AF130" s="23">
        <f t="shared" si="96"/>
        <v>7</v>
      </c>
      <c r="AG130" s="23">
        <f t="shared" si="96"/>
        <v>0</v>
      </c>
      <c r="AH130" s="23">
        <f t="shared" si="106"/>
        <v>103</v>
      </c>
      <c r="AI130" s="23">
        <f t="shared" si="103"/>
        <v>7</v>
      </c>
      <c r="AJ130" s="23">
        <f t="shared" si="97"/>
        <v>69</v>
      </c>
      <c r="AK130" s="23">
        <f t="shared" si="98"/>
        <v>0</v>
      </c>
      <c r="AL130" s="23">
        <f t="shared" si="104"/>
        <v>0</v>
      </c>
      <c r="AM130" s="24">
        <f t="shared" si="105"/>
        <v>186</v>
      </c>
      <c r="AN130" s="28">
        <f t="shared" si="99"/>
        <v>0</v>
      </c>
    </row>
    <row r="131" spans="1:40" x14ac:dyDescent="0.25">
      <c r="A131" s="26" t="s">
        <v>48</v>
      </c>
      <c r="B131" s="27">
        <f t="shared" si="100"/>
        <v>105</v>
      </c>
      <c r="C131" s="23">
        <f t="shared" si="100"/>
        <v>0</v>
      </c>
      <c r="D131" s="23">
        <f t="shared" si="94"/>
        <v>0</v>
      </c>
      <c r="E131" s="23">
        <f t="shared" si="94"/>
        <v>0</v>
      </c>
      <c r="F131" s="23">
        <f t="shared" si="94"/>
        <v>40</v>
      </c>
      <c r="G131" s="23">
        <f t="shared" si="94"/>
        <v>20</v>
      </c>
      <c r="H131" s="23">
        <f t="shared" si="94"/>
        <v>3</v>
      </c>
      <c r="I131" s="23">
        <f t="shared" si="94"/>
        <v>6</v>
      </c>
      <c r="J131" s="23">
        <f t="shared" si="94"/>
        <v>0</v>
      </c>
      <c r="K131" s="23">
        <f t="shared" si="94"/>
        <v>0</v>
      </c>
      <c r="L131" s="23">
        <f t="shared" si="94"/>
        <v>0</v>
      </c>
      <c r="M131" s="23">
        <f t="shared" si="94"/>
        <v>36</v>
      </c>
      <c r="N131" s="23">
        <f t="shared" si="94"/>
        <v>0</v>
      </c>
      <c r="O131" s="23">
        <f t="shared" si="94"/>
        <v>0</v>
      </c>
      <c r="P131" s="23">
        <f t="shared" si="94"/>
        <v>0</v>
      </c>
      <c r="Q131" s="23">
        <f t="shared" si="94"/>
        <v>0</v>
      </c>
      <c r="R131" s="23">
        <f t="shared" si="94"/>
        <v>0</v>
      </c>
      <c r="S131" s="23">
        <f t="shared" si="94"/>
        <v>0</v>
      </c>
      <c r="T131" s="23">
        <f t="shared" si="94"/>
        <v>0</v>
      </c>
      <c r="U131" s="23">
        <f t="shared" si="94"/>
        <v>0</v>
      </c>
      <c r="V131" s="23">
        <f t="shared" si="94"/>
        <v>0</v>
      </c>
      <c r="W131" s="23">
        <f t="shared" si="94"/>
        <v>0</v>
      </c>
      <c r="X131" s="23">
        <f t="shared" si="94"/>
        <v>0</v>
      </c>
      <c r="Y131" s="23">
        <f t="shared" si="94"/>
        <v>0</v>
      </c>
      <c r="Z131" s="24">
        <f t="shared" si="101"/>
        <v>105</v>
      </c>
      <c r="AA131" s="25">
        <f t="shared" si="95"/>
        <v>0</v>
      </c>
      <c r="AC131" s="26" t="s">
        <v>63</v>
      </c>
      <c r="AD131" s="27">
        <f t="shared" si="102"/>
        <v>105</v>
      </c>
      <c r="AE131" s="23">
        <f t="shared" si="96"/>
        <v>0</v>
      </c>
      <c r="AF131" s="23">
        <f t="shared" si="96"/>
        <v>0</v>
      </c>
      <c r="AG131" s="23">
        <f t="shared" si="96"/>
        <v>0</v>
      </c>
      <c r="AH131" s="23">
        <f t="shared" si="106"/>
        <v>69</v>
      </c>
      <c r="AI131" s="23">
        <f t="shared" si="103"/>
        <v>0</v>
      </c>
      <c r="AJ131" s="23">
        <f t="shared" si="97"/>
        <v>36</v>
      </c>
      <c r="AK131" s="23">
        <f t="shared" si="98"/>
        <v>0</v>
      </c>
      <c r="AL131" s="23">
        <f t="shared" si="104"/>
        <v>0</v>
      </c>
      <c r="AM131" s="24">
        <f t="shared" si="105"/>
        <v>105</v>
      </c>
      <c r="AN131" s="28">
        <f t="shared" si="99"/>
        <v>0</v>
      </c>
    </row>
    <row r="132" spans="1:40" x14ac:dyDescent="0.25">
      <c r="A132" s="26" t="s">
        <v>49</v>
      </c>
      <c r="B132" s="27">
        <f t="shared" si="100"/>
        <v>58</v>
      </c>
      <c r="C132" s="23">
        <f t="shared" si="100"/>
        <v>0</v>
      </c>
      <c r="D132" s="23">
        <f t="shared" si="94"/>
        <v>0</v>
      </c>
      <c r="E132" s="23">
        <f t="shared" si="94"/>
        <v>0</v>
      </c>
      <c r="F132" s="23">
        <f t="shared" si="94"/>
        <v>20</v>
      </c>
      <c r="G132" s="23">
        <f t="shared" si="94"/>
        <v>15</v>
      </c>
      <c r="H132" s="23">
        <f t="shared" si="94"/>
        <v>1</v>
      </c>
      <c r="I132" s="23">
        <f t="shared" si="94"/>
        <v>4</v>
      </c>
      <c r="J132" s="23">
        <f t="shared" si="94"/>
        <v>0</v>
      </c>
      <c r="K132" s="23">
        <f t="shared" si="94"/>
        <v>0</v>
      </c>
      <c r="L132" s="23">
        <f t="shared" si="94"/>
        <v>0</v>
      </c>
      <c r="M132" s="23">
        <f t="shared" si="94"/>
        <v>18</v>
      </c>
      <c r="N132" s="23">
        <f t="shared" si="94"/>
        <v>0</v>
      </c>
      <c r="O132" s="23">
        <f t="shared" si="94"/>
        <v>0</v>
      </c>
      <c r="P132" s="23">
        <f t="shared" si="94"/>
        <v>0</v>
      </c>
      <c r="Q132" s="23">
        <f t="shared" si="94"/>
        <v>0</v>
      </c>
      <c r="R132" s="23">
        <f t="shared" si="94"/>
        <v>0</v>
      </c>
      <c r="S132" s="23">
        <f t="shared" si="94"/>
        <v>0</v>
      </c>
      <c r="T132" s="23">
        <f t="shared" si="94"/>
        <v>0</v>
      </c>
      <c r="U132" s="23">
        <f t="shared" si="94"/>
        <v>0</v>
      </c>
      <c r="V132" s="23">
        <f t="shared" si="94"/>
        <v>0</v>
      </c>
      <c r="W132" s="23">
        <f t="shared" si="94"/>
        <v>0</v>
      </c>
      <c r="X132" s="23">
        <f t="shared" si="94"/>
        <v>0</v>
      </c>
      <c r="Y132" s="23">
        <f t="shared" si="94"/>
        <v>0</v>
      </c>
      <c r="Z132" s="24">
        <f t="shared" si="101"/>
        <v>58</v>
      </c>
      <c r="AA132" s="25">
        <f t="shared" si="95"/>
        <v>0</v>
      </c>
      <c r="AC132" s="26" t="s">
        <v>64</v>
      </c>
      <c r="AD132" s="27">
        <f t="shared" si="102"/>
        <v>58</v>
      </c>
      <c r="AE132" s="23">
        <f t="shared" si="96"/>
        <v>0</v>
      </c>
      <c r="AF132" s="23">
        <f t="shared" si="96"/>
        <v>0</v>
      </c>
      <c r="AG132" s="23">
        <f t="shared" si="96"/>
        <v>0</v>
      </c>
      <c r="AH132" s="23">
        <f t="shared" si="106"/>
        <v>40</v>
      </c>
      <c r="AI132" s="23">
        <f t="shared" si="103"/>
        <v>0</v>
      </c>
      <c r="AJ132" s="23">
        <f t="shared" si="97"/>
        <v>18</v>
      </c>
      <c r="AK132" s="23">
        <f t="shared" si="98"/>
        <v>0</v>
      </c>
      <c r="AL132" s="23">
        <f t="shared" si="104"/>
        <v>0</v>
      </c>
      <c r="AM132" s="24">
        <f t="shared" si="105"/>
        <v>58</v>
      </c>
      <c r="AN132" s="28">
        <f t="shared" si="99"/>
        <v>0</v>
      </c>
    </row>
    <row r="133" spans="1:40" x14ac:dyDescent="0.25">
      <c r="A133" s="26" t="s">
        <v>50</v>
      </c>
      <c r="B133" s="27">
        <f t="shared" si="100"/>
        <v>14</v>
      </c>
      <c r="C133" s="23">
        <f t="shared" si="100"/>
        <v>0</v>
      </c>
      <c r="D133" s="23">
        <f t="shared" si="94"/>
        <v>0</v>
      </c>
      <c r="E133" s="23">
        <f t="shared" si="94"/>
        <v>0</v>
      </c>
      <c r="F133" s="23">
        <f t="shared" si="94"/>
        <v>12</v>
      </c>
      <c r="G133" s="23">
        <f t="shared" si="94"/>
        <v>0</v>
      </c>
      <c r="H133" s="23">
        <f t="shared" si="94"/>
        <v>0</v>
      </c>
      <c r="I133" s="23">
        <f t="shared" si="94"/>
        <v>0</v>
      </c>
      <c r="J133" s="23">
        <f t="shared" si="94"/>
        <v>0</v>
      </c>
      <c r="K133" s="23">
        <f t="shared" si="94"/>
        <v>0</v>
      </c>
      <c r="L133" s="23">
        <f t="shared" si="94"/>
        <v>0</v>
      </c>
      <c r="M133" s="23">
        <f t="shared" si="94"/>
        <v>2</v>
      </c>
      <c r="N133" s="23">
        <f t="shared" si="94"/>
        <v>0</v>
      </c>
      <c r="O133" s="23">
        <f t="shared" si="94"/>
        <v>0</v>
      </c>
      <c r="P133" s="23">
        <f t="shared" si="94"/>
        <v>0</v>
      </c>
      <c r="Q133" s="23">
        <f t="shared" si="94"/>
        <v>0</v>
      </c>
      <c r="R133" s="23">
        <f t="shared" si="94"/>
        <v>0</v>
      </c>
      <c r="S133" s="23">
        <f t="shared" si="94"/>
        <v>0</v>
      </c>
      <c r="T133" s="23">
        <f t="shared" si="94"/>
        <v>0</v>
      </c>
      <c r="U133" s="23">
        <f t="shared" si="94"/>
        <v>0</v>
      </c>
      <c r="V133" s="23">
        <f t="shared" si="94"/>
        <v>0</v>
      </c>
      <c r="W133" s="23">
        <f t="shared" si="94"/>
        <v>0</v>
      </c>
      <c r="X133" s="23">
        <f t="shared" si="94"/>
        <v>0</v>
      </c>
      <c r="Y133" s="23">
        <f t="shared" si="94"/>
        <v>0</v>
      </c>
      <c r="Z133" s="24">
        <f t="shared" si="101"/>
        <v>14</v>
      </c>
      <c r="AA133" s="25">
        <f t="shared" si="95"/>
        <v>0</v>
      </c>
      <c r="AC133" s="26" t="s">
        <v>52</v>
      </c>
      <c r="AD133" s="27">
        <f t="shared" si="102"/>
        <v>14</v>
      </c>
      <c r="AE133" s="23">
        <f t="shared" si="96"/>
        <v>0</v>
      </c>
      <c r="AF133" s="23">
        <f t="shared" si="96"/>
        <v>0</v>
      </c>
      <c r="AG133" s="23">
        <f t="shared" si="96"/>
        <v>0</v>
      </c>
      <c r="AH133" s="23">
        <f t="shared" si="106"/>
        <v>12</v>
      </c>
      <c r="AI133" s="23">
        <f t="shared" si="103"/>
        <v>0</v>
      </c>
      <c r="AJ133" s="23">
        <f t="shared" si="97"/>
        <v>2</v>
      </c>
      <c r="AK133" s="23">
        <f t="shared" si="98"/>
        <v>0</v>
      </c>
      <c r="AL133" s="23">
        <f t="shared" si="104"/>
        <v>0</v>
      </c>
      <c r="AM133" s="24">
        <f t="shared" si="105"/>
        <v>14</v>
      </c>
      <c r="AN133" s="28">
        <f t="shared" si="99"/>
        <v>0</v>
      </c>
    </row>
    <row r="134" spans="1:40" x14ac:dyDescent="0.25">
      <c r="A134" s="26" t="s">
        <v>51</v>
      </c>
      <c r="B134" s="31">
        <f>SUM(B124:B133)</f>
        <v>722</v>
      </c>
      <c r="C134" s="31">
        <f t="shared" ref="C134:Z134" si="107">SUM(C124:C133)</f>
        <v>7</v>
      </c>
      <c r="D134" s="31">
        <f t="shared" si="107"/>
        <v>14</v>
      </c>
      <c r="E134" s="31">
        <f t="shared" si="107"/>
        <v>0</v>
      </c>
      <c r="F134" s="31">
        <f t="shared" si="107"/>
        <v>192</v>
      </c>
      <c r="G134" s="31">
        <f t="shared" si="107"/>
        <v>125</v>
      </c>
      <c r="H134" s="31">
        <f t="shared" si="107"/>
        <v>12</v>
      </c>
      <c r="I134" s="31">
        <f t="shared" si="107"/>
        <v>25</v>
      </c>
      <c r="J134" s="31">
        <f t="shared" si="107"/>
        <v>0</v>
      </c>
      <c r="K134" s="31">
        <f t="shared" si="107"/>
        <v>0</v>
      </c>
      <c r="L134" s="31">
        <f t="shared" si="107"/>
        <v>14</v>
      </c>
      <c r="M134" s="31">
        <f t="shared" si="107"/>
        <v>333</v>
      </c>
      <c r="N134" s="31">
        <f t="shared" si="107"/>
        <v>0</v>
      </c>
      <c r="O134" s="31">
        <f t="shared" si="107"/>
        <v>0</v>
      </c>
      <c r="P134" s="31">
        <f t="shared" si="107"/>
        <v>0</v>
      </c>
      <c r="Q134" s="31">
        <f t="shared" si="107"/>
        <v>0</v>
      </c>
      <c r="R134" s="31">
        <f t="shared" si="107"/>
        <v>0</v>
      </c>
      <c r="S134" s="31">
        <f t="shared" si="107"/>
        <v>0</v>
      </c>
      <c r="T134" s="31">
        <f t="shared" si="107"/>
        <v>0</v>
      </c>
      <c r="U134" s="31">
        <f t="shared" si="107"/>
        <v>0</v>
      </c>
      <c r="V134" s="31">
        <f t="shared" si="107"/>
        <v>0</v>
      </c>
      <c r="W134" s="31">
        <f t="shared" si="107"/>
        <v>0</v>
      </c>
      <c r="X134" s="31">
        <f t="shared" si="107"/>
        <v>0</v>
      </c>
      <c r="Y134" s="31">
        <f t="shared" si="107"/>
        <v>0</v>
      </c>
      <c r="Z134" s="31">
        <f t="shared" si="107"/>
        <v>722</v>
      </c>
      <c r="AA134" s="27">
        <f>SUM(AA124:AA133)</f>
        <v>0</v>
      </c>
      <c r="AC134" s="26" t="s">
        <v>51</v>
      </c>
      <c r="AD134" s="31">
        <f>SUM(AD124:AD133)</f>
        <v>722</v>
      </c>
      <c r="AE134" s="31">
        <f t="shared" ref="AE134:AM134" si="108">SUM(AE124:AE133)</f>
        <v>7</v>
      </c>
      <c r="AF134" s="31">
        <f t="shared" si="108"/>
        <v>14</v>
      </c>
      <c r="AG134" s="31">
        <f t="shared" si="108"/>
        <v>0</v>
      </c>
      <c r="AH134" s="31">
        <f t="shared" si="108"/>
        <v>354</v>
      </c>
      <c r="AI134" s="31">
        <f t="shared" si="108"/>
        <v>14</v>
      </c>
      <c r="AJ134" s="31">
        <f t="shared" si="108"/>
        <v>333</v>
      </c>
      <c r="AK134" s="31">
        <f t="shared" si="108"/>
        <v>0</v>
      </c>
      <c r="AL134" s="31">
        <f t="shared" si="108"/>
        <v>0</v>
      </c>
      <c r="AM134" s="31">
        <f t="shared" si="108"/>
        <v>722</v>
      </c>
      <c r="AN134" s="27">
        <f>SUM(AN124:AN133)</f>
        <v>0</v>
      </c>
    </row>
    <row r="135" spans="1:40" x14ac:dyDescent="0.25">
      <c r="B135" s="2" t="s">
        <v>67</v>
      </c>
      <c r="C135" s="29">
        <f>C134/$Z$134</f>
        <v>9.6952908587257611E-3</v>
      </c>
      <c r="D135" s="29">
        <f t="shared" ref="D135:Z135" si="109">D134/$Z$134</f>
        <v>1.9390581717451522E-2</v>
      </c>
      <c r="E135" s="29">
        <f t="shared" si="109"/>
        <v>0</v>
      </c>
      <c r="F135" s="29">
        <f t="shared" si="109"/>
        <v>0.26592797783933519</v>
      </c>
      <c r="G135" s="29">
        <f t="shared" si="109"/>
        <v>0.17313019390581719</v>
      </c>
      <c r="H135" s="29">
        <f t="shared" si="109"/>
        <v>1.662049861495845E-2</v>
      </c>
      <c r="I135" s="29">
        <f t="shared" si="109"/>
        <v>3.4626038781163437E-2</v>
      </c>
      <c r="J135" s="29">
        <f t="shared" si="109"/>
        <v>0</v>
      </c>
      <c r="K135" s="29">
        <f t="shared" si="109"/>
        <v>0</v>
      </c>
      <c r="L135" s="29">
        <f t="shared" si="109"/>
        <v>1.9390581717451522E-2</v>
      </c>
      <c r="M135" s="29">
        <f t="shared" si="109"/>
        <v>0.46121883656509693</v>
      </c>
      <c r="N135" s="29">
        <f t="shared" si="109"/>
        <v>0</v>
      </c>
      <c r="O135" s="29">
        <f t="shared" si="109"/>
        <v>0</v>
      </c>
      <c r="P135" s="29">
        <f t="shared" si="109"/>
        <v>0</v>
      </c>
      <c r="Q135" s="29">
        <f t="shared" si="109"/>
        <v>0</v>
      </c>
      <c r="R135" s="29">
        <f t="shared" si="109"/>
        <v>0</v>
      </c>
      <c r="S135" s="29">
        <f t="shared" si="109"/>
        <v>0</v>
      </c>
      <c r="T135" s="29">
        <f t="shared" si="109"/>
        <v>0</v>
      </c>
      <c r="U135" s="29">
        <f t="shared" si="109"/>
        <v>0</v>
      </c>
      <c r="V135" s="29">
        <f t="shared" si="109"/>
        <v>0</v>
      </c>
      <c r="W135" s="29">
        <f t="shared" si="109"/>
        <v>0</v>
      </c>
      <c r="X135" s="29">
        <f t="shared" si="109"/>
        <v>0</v>
      </c>
      <c r="Y135" s="29">
        <f t="shared" si="109"/>
        <v>0</v>
      </c>
      <c r="Z135" s="29">
        <f t="shared" si="109"/>
        <v>1</v>
      </c>
      <c r="AD135" s="2" t="s">
        <v>67</v>
      </c>
      <c r="AE135" s="29">
        <f>AE134/$AM$134</f>
        <v>9.6952908587257611E-3</v>
      </c>
      <c r="AF135" s="29">
        <f t="shared" ref="AF135:AM135" si="110">AF134/$AM$134</f>
        <v>1.9390581717451522E-2</v>
      </c>
      <c r="AG135" s="29">
        <f t="shared" si="110"/>
        <v>0</v>
      </c>
      <c r="AH135" s="29">
        <f t="shared" si="110"/>
        <v>0.49030470914127422</v>
      </c>
      <c r="AI135" s="29">
        <f t="shared" si="110"/>
        <v>1.9390581717451522E-2</v>
      </c>
      <c r="AJ135" s="29">
        <f t="shared" si="110"/>
        <v>0.46121883656509693</v>
      </c>
      <c r="AK135" s="29">
        <f t="shared" si="110"/>
        <v>0</v>
      </c>
      <c r="AL135" s="29">
        <f t="shared" si="110"/>
        <v>0</v>
      </c>
      <c r="AM135" s="29">
        <f t="shared" si="110"/>
        <v>1</v>
      </c>
    </row>
    <row r="136" spans="1:40" s="32" customFormat="1" x14ac:dyDescent="0.25">
      <c r="B136" s="32" t="s">
        <v>68</v>
      </c>
      <c r="C136" s="32">
        <f>C134*$B$6</f>
        <v>0</v>
      </c>
      <c r="D136" s="32">
        <f t="shared" ref="D136:Z136" si="111">D134*$B$6</f>
        <v>0</v>
      </c>
      <c r="E136" s="32">
        <f t="shared" si="111"/>
        <v>0</v>
      </c>
      <c r="F136" s="32">
        <f t="shared" si="111"/>
        <v>0</v>
      </c>
      <c r="G136" s="32">
        <f t="shared" si="111"/>
        <v>0</v>
      </c>
      <c r="H136" s="32">
        <f t="shared" si="111"/>
        <v>0</v>
      </c>
      <c r="I136" s="32">
        <f t="shared" si="111"/>
        <v>0</v>
      </c>
      <c r="J136" s="32">
        <f t="shared" si="111"/>
        <v>0</v>
      </c>
      <c r="K136" s="32">
        <f t="shared" si="111"/>
        <v>0</v>
      </c>
      <c r="L136" s="32">
        <f t="shared" si="111"/>
        <v>0</v>
      </c>
      <c r="M136" s="32">
        <f t="shared" si="111"/>
        <v>0</v>
      </c>
      <c r="N136" s="32">
        <f t="shared" si="111"/>
        <v>0</v>
      </c>
      <c r="O136" s="32">
        <f t="shared" si="111"/>
        <v>0</v>
      </c>
      <c r="P136" s="32">
        <f t="shared" si="111"/>
        <v>0</v>
      </c>
      <c r="Q136" s="32">
        <f t="shared" si="111"/>
        <v>0</v>
      </c>
      <c r="R136" s="32">
        <f t="shared" si="111"/>
        <v>0</v>
      </c>
      <c r="S136" s="32">
        <f t="shared" si="111"/>
        <v>0</v>
      </c>
      <c r="T136" s="32">
        <f t="shared" si="111"/>
        <v>0</v>
      </c>
      <c r="U136" s="32">
        <f t="shared" si="111"/>
        <v>0</v>
      </c>
      <c r="V136" s="32">
        <f t="shared" si="111"/>
        <v>0</v>
      </c>
      <c r="W136" s="32">
        <f t="shared" si="111"/>
        <v>0</v>
      </c>
      <c r="X136" s="32">
        <f t="shared" si="111"/>
        <v>0</v>
      </c>
      <c r="Y136" s="32">
        <f t="shared" si="111"/>
        <v>0</v>
      </c>
      <c r="Z136" s="32">
        <f t="shared" si="111"/>
        <v>0</v>
      </c>
      <c r="AD136" s="32" t="s">
        <v>68</v>
      </c>
      <c r="AE136" s="32">
        <f>AE134*$B$6</f>
        <v>0</v>
      </c>
      <c r="AF136" s="32">
        <f t="shared" ref="AF136:AM136" si="112">AF134*$B$6</f>
        <v>0</v>
      </c>
      <c r="AG136" s="32">
        <f t="shared" si="112"/>
        <v>0</v>
      </c>
      <c r="AH136" s="32">
        <f t="shared" si="112"/>
        <v>0</v>
      </c>
      <c r="AI136" s="32">
        <f t="shared" si="112"/>
        <v>0</v>
      </c>
      <c r="AJ136" s="32">
        <f t="shared" si="112"/>
        <v>0</v>
      </c>
      <c r="AK136" s="32">
        <f t="shared" si="112"/>
        <v>0</v>
      </c>
      <c r="AL136" s="32">
        <f t="shared" si="112"/>
        <v>0</v>
      </c>
      <c r="AM136" s="32">
        <f t="shared" si="112"/>
        <v>0</v>
      </c>
    </row>
    <row r="137" spans="1:40" x14ac:dyDescent="0.25">
      <c r="B137" s="2" t="s">
        <v>69</v>
      </c>
      <c r="C137" s="2" t="e">
        <f>C136/$Z$136</f>
        <v>#DIV/0!</v>
      </c>
      <c r="D137" s="2" t="e">
        <f t="shared" ref="D137:Z137" si="113">D136/$Z$136</f>
        <v>#DIV/0!</v>
      </c>
      <c r="E137" s="2" t="e">
        <f t="shared" si="113"/>
        <v>#DIV/0!</v>
      </c>
      <c r="F137" s="2" t="e">
        <f t="shared" si="113"/>
        <v>#DIV/0!</v>
      </c>
      <c r="G137" s="2" t="e">
        <f t="shared" si="113"/>
        <v>#DIV/0!</v>
      </c>
      <c r="H137" s="2" t="e">
        <f t="shared" si="113"/>
        <v>#DIV/0!</v>
      </c>
      <c r="I137" s="2" t="e">
        <f t="shared" si="113"/>
        <v>#DIV/0!</v>
      </c>
      <c r="J137" s="2" t="e">
        <f t="shared" si="113"/>
        <v>#DIV/0!</v>
      </c>
      <c r="K137" s="2" t="e">
        <f t="shared" si="113"/>
        <v>#DIV/0!</v>
      </c>
      <c r="L137" s="2" t="e">
        <f t="shared" si="113"/>
        <v>#DIV/0!</v>
      </c>
      <c r="M137" s="2" t="e">
        <f t="shared" si="113"/>
        <v>#DIV/0!</v>
      </c>
      <c r="N137" s="2" t="e">
        <f t="shared" si="113"/>
        <v>#DIV/0!</v>
      </c>
      <c r="O137" s="2" t="e">
        <f t="shared" si="113"/>
        <v>#DIV/0!</v>
      </c>
      <c r="P137" s="2" t="e">
        <f t="shared" si="113"/>
        <v>#DIV/0!</v>
      </c>
      <c r="Q137" s="2" t="e">
        <f t="shared" si="113"/>
        <v>#DIV/0!</v>
      </c>
      <c r="R137" s="2" t="e">
        <f t="shared" si="113"/>
        <v>#DIV/0!</v>
      </c>
      <c r="S137" s="2" t="e">
        <f t="shared" si="113"/>
        <v>#DIV/0!</v>
      </c>
      <c r="T137" s="2" t="e">
        <f t="shared" si="113"/>
        <v>#DIV/0!</v>
      </c>
      <c r="U137" s="2" t="e">
        <f t="shared" si="113"/>
        <v>#DIV/0!</v>
      </c>
      <c r="V137" s="2" t="e">
        <f t="shared" si="113"/>
        <v>#DIV/0!</v>
      </c>
      <c r="W137" s="2" t="e">
        <f t="shared" si="113"/>
        <v>#DIV/0!</v>
      </c>
      <c r="X137" s="2" t="e">
        <f t="shared" si="113"/>
        <v>#DIV/0!</v>
      </c>
      <c r="Y137" s="2" t="e">
        <f t="shared" si="113"/>
        <v>#DIV/0!</v>
      </c>
      <c r="Z137" s="2" t="e">
        <f t="shared" si="113"/>
        <v>#DIV/0!</v>
      </c>
      <c r="AD137" s="2" t="s">
        <v>69</v>
      </c>
      <c r="AE137" s="29" t="e">
        <f>AE136/$AM$136</f>
        <v>#DIV/0!</v>
      </c>
      <c r="AF137" s="29" t="e">
        <f t="shared" ref="AF137:AM137" si="114">AF136/$AM$136</f>
        <v>#DIV/0!</v>
      </c>
      <c r="AG137" s="29" t="e">
        <f t="shared" si="114"/>
        <v>#DIV/0!</v>
      </c>
      <c r="AH137" s="29" t="e">
        <f t="shared" si="114"/>
        <v>#DIV/0!</v>
      </c>
      <c r="AI137" s="29" t="e">
        <f t="shared" si="114"/>
        <v>#DIV/0!</v>
      </c>
      <c r="AJ137" s="29" t="e">
        <f t="shared" si="114"/>
        <v>#DIV/0!</v>
      </c>
      <c r="AK137" s="29" t="e">
        <f t="shared" si="114"/>
        <v>#DIV/0!</v>
      </c>
      <c r="AL137" s="29" t="e">
        <f t="shared" si="114"/>
        <v>#DIV/0!</v>
      </c>
      <c r="AM137" s="29" t="e">
        <f t="shared" si="114"/>
        <v>#DIV/0!</v>
      </c>
    </row>
  </sheetData>
  <autoFilter ref="AB13:AX106" xr:uid="{920577F7-493D-4E2B-9341-214E906C6C33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8B019-C454-46D1-948E-03E93CC089DB}">
  <sheetPr>
    <tabColor rgb="FF92D050"/>
  </sheetPr>
  <dimension ref="A1:AX151"/>
  <sheetViews>
    <sheetView topLeftCell="A10" zoomScaleNormal="100" workbookViewId="0">
      <selection activeCell="AQ14" sqref="AQ14:AW126"/>
    </sheetView>
  </sheetViews>
  <sheetFormatPr defaultColWidth="9.140625" defaultRowHeight="15" outlineLevelRow="1" outlineLevelCol="1" x14ac:dyDescent="0.25"/>
  <cols>
    <col min="1" max="1" width="20.42578125" style="2" customWidth="1"/>
    <col min="2" max="2" width="18.42578125" style="2" customWidth="1"/>
    <col min="3" max="4" width="8.7109375" style="2" customWidth="1"/>
    <col min="5" max="5" width="8.7109375" style="2" hidden="1" customWidth="1"/>
    <col min="6" max="6" width="7.42578125" style="2" customWidth="1"/>
    <col min="7" max="8" width="6.42578125" style="2" customWidth="1"/>
    <col min="9" max="9" width="8.140625" style="2" customWidth="1"/>
    <col min="10" max="11" width="6.42578125" style="2" hidden="1" customWidth="1"/>
    <col min="12" max="12" width="8.42578125" style="2" customWidth="1"/>
    <col min="13" max="13" width="6.42578125" style="2" customWidth="1"/>
    <col min="14" max="14" width="7.7109375" style="2" hidden="1" customWidth="1" outlineLevel="1"/>
    <col min="15" max="15" width="6.42578125" style="2" hidden="1" customWidth="1" outlineLevel="1"/>
    <col min="16" max="16" width="7" style="2" hidden="1" customWidth="1" outlineLevel="1"/>
    <col min="17" max="19" width="6.42578125" style="2" hidden="1" customWidth="1" outlineLevel="1"/>
    <col min="20" max="20" width="7.140625" style="2" hidden="1" customWidth="1" outlineLevel="1"/>
    <col min="21" max="25" width="6.42578125" style="2" hidden="1" customWidth="1" outlineLevel="1"/>
    <col min="26" max="26" width="6.42578125" style="2" customWidth="1" collapsed="1"/>
    <col min="27" max="27" width="8.140625" style="2" customWidth="1"/>
    <col min="28" max="28" width="24.42578125" bestFit="1" customWidth="1"/>
    <col min="29" max="29" width="15.140625" hidden="1" customWidth="1" outlineLevel="1"/>
    <col min="30" max="30" width="18.42578125" hidden="1" customWidth="1" outlineLevel="1"/>
    <col min="31" max="33" width="8.42578125" hidden="1" customWidth="1" outlineLevel="1"/>
    <col min="34" max="34" width="6.7109375" hidden="1" customWidth="1" outlineLevel="1"/>
    <col min="35" max="35" width="8.140625" hidden="1" customWidth="1" outlineLevel="1"/>
    <col min="36" max="39" width="6.42578125" hidden="1" customWidth="1" outlineLevel="1"/>
    <col min="40" max="40" width="8.140625" hidden="1" customWidth="1" outlineLevel="1"/>
    <col min="41" max="41" width="9.140625" collapsed="1"/>
    <col min="51" max="16384" width="9.140625" style="2"/>
  </cols>
  <sheetData>
    <row r="1" spans="1:50" ht="12" x14ac:dyDescent="0.25">
      <c r="A1" s="1" t="s">
        <v>0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2" x14ac:dyDescent="0.25"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2" x14ac:dyDescent="0.25">
      <c r="A3" s="3" t="s">
        <v>1</v>
      </c>
      <c r="B3" s="4" t="s">
        <v>128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2" x14ac:dyDescent="0.25">
      <c r="A4" s="3" t="s">
        <v>2</v>
      </c>
      <c r="B4" s="4" t="s">
        <v>129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2" x14ac:dyDescent="0.25">
      <c r="A5" s="3" t="s">
        <v>3</v>
      </c>
      <c r="B5" s="4" t="s">
        <v>70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2" x14ac:dyDescent="0.25">
      <c r="A6" s="3"/>
      <c r="B6" s="5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2" x14ac:dyDescent="0.25">
      <c r="A7" s="3"/>
      <c r="B7" s="6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2" x14ac:dyDescent="0.25">
      <c r="A8" s="3"/>
      <c r="B8" s="4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2" x14ac:dyDescent="0.25">
      <c r="A9" s="3"/>
      <c r="B9" s="4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s="3" customFormat="1" ht="45" x14ac:dyDescent="0.25">
      <c r="B10" s="33">
        <v>100</v>
      </c>
      <c r="C10" s="7" t="s">
        <v>4</v>
      </c>
      <c r="D10" s="7" t="s">
        <v>4</v>
      </c>
      <c r="E10" s="7" t="s">
        <v>4</v>
      </c>
      <c r="F10" s="7" t="s">
        <v>5</v>
      </c>
      <c r="G10" s="7" t="s">
        <v>5</v>
      </c>
      <c r="H10" s="7" t="s">
        <v>5</v>
      </c>
      <c r="I10" s="7" t="s">
        <v>5</v>
      </c>
      <c r="J10" s="7" t="s">
        <v>5</v>
      </c>
      <c r="K10" s="7" t="s">
        <v>5</v>
      </c>
      <c r="L10" s="7" t="s">
        <v>6</v>
      </c>
      <c r="M10" s="7" t="s">
        <v>7</v>
      </c>
      <c r="N10" s="7" t="s">
        <v>8</v>
      </c>
      <c r="O10" s="7" t="s">
        <v>9</v>
      </c>
      <c r="P10" s="7" t="s">
        <v>10</v>
      </c>
      <c r="Q10" s="7" t="s">
        <v>11</v>
      </c>
      <c r="R10" s="7" t="s">
        <v>12</v>
      </c>
      <c r="S10" s="7" t="s">
        <v>13</v>
      </c>
      <c r="T10" s="7" t="s">
        <v>14</v>
      </c>
      <c r="U10" s="7" t="s">
        <v>15</v>
      </c>
      <c r="V10" s="7" t="s">
        <v>16</v>
      </c>
      <c r="W10" s="7" t="s">
        <v>17</v>
      </c>
      <c r="X10" s="7" t="s">
        <v>18</v>
      </c>
      <c r="Y10" s="7" t="s">
        <v>19</v>
      </c>
      <c r="AE10" s="7" t="s">
        <v>4</v>
      </c>
      <c r="AF10" s="7" t="s">
        <v>4</v>
      </c>
      <c r="AG10" s="7" t="s">
        <v>4</v>
      </c>
      <c r="AH10" s="7" t="s">
        <v>5</v>
      </c>
      <c r="AI10" s="7" t="s">
        <v>5</v>
      </c>
      <c r="AJ10" s="7" t="s">
        <v>7</v>
      </c>
      <c r="AK10" s="7" t="s">
        <v>15</v>
      </c>
      <c r="AL10" s="7" t="s">
        <v>19</v>
      </c>
    </row>
    <row r="11" spans="1:50" s="3" customFormat="1" ht="81" customHeight="1" x14ac:dyDescent="0.25">
      <c r="A11" s="8" t="str">
        <f>$B$4</f>
        <v>NBA MESH FOOTBALL JERSEY</v>
      </c>
      <c r="B11" s="9" t="s">
        <v>130</v>
      </c>
      <c r="C11" s="10" t="s">
        <v>20</v>
      </c>
      <c r="D11" s="10" t="s">
        <v>21</v>
      </c>
      <c r="E11" s="10" t="s">
        <v>22</v>
      </c>
      <c r="F11" s="10" t="s">
        <v>141</v>
      </c>
      <c r="G11" s="10" t="s">
        <v>142</v>
      </c>
      <c r="H11" s="10" t="s">
        <v>143</v>
      </c>
      <c r="I11" s="10" t="s">
        <v>23</v>
      </c>
      <c r="J11" s="10" t="s">
        <v>24</v>
      </c>
      <c r="K11" s="10" t="s">
        <v>25</v>
      </c>
      <c r="L11" s="10" t="s">
        <v>26</v>
      </c>
      <c r="M11" s="11" t="s">
        <v>27</v>
      </c>
      <c r="N11" s="11" t="s">
        <v>28</v>
      </c>
      <c r="O11" s="11" t="s">
        <v>29</v>
      </c>
      <c r="P11" s="11" t="s">
        <v>30</v>
      </c>
      <c r="Q11" s="11" t="s">
        <v>31</v>
      </c>
      <c r="R11" s="11" t="s">
        <v>32</v>
      </c>
      <c r="S11" s="11" t="s">
        <v>33</v>
      </c>
      <c r="T11" s="11" t="s">
        <v>34</v>
      </c>
      <c r="U11" s="12" t="s">
        <v>35</v>
      </c>
      <c r="V11" s="12" t="s">
        <v>36</v>
      </c>
      <c r="W11" s="12" t="s">
        <v>37</v>
      </c>
      <c r="X11" s="12" t="s">
        <v>38</v>
      </c>
      <c r="Y11" s="13" t="s">
        <v>39</v>
      </c>
      <c r="Z11" s="14" t="s">
        <v>40</v>
      </c>
      <c r="AA11" s="15" t="s">
        <v>41</v>
      </c>
      <c r="AC11" s="16"/>
      <c r="AD11" s="9"/>
      <c r="AE11" s="17"/>
      <c r="AF11" s="17"/>
      <c r="AG11" s="17"/>
      <c r="AH11" s="17"/>
      <c r="AI11" s="10"/>
      <c r="AJ11" s="18"/>
      <c r="AK11" s="19"/>
      <c r="AL11" s="20"/>
      <c r="AM11" s="14"/>
      <c r="AN11" s="15"/>
    </row>
    <row r="12" spans="1:50" ht="12" x14ac:dyDescent="0.25">
      <c r="A12" s="21" t="s">
        <v>131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>
        <f>SUM(C12:Y12)</f>
        <v>0</v>
      </c>
      <c r="AA12" s="25">
        <f t="shared" ref="AA12:AA21" si="0">B12-Z12</f>
        <v>0</v>
      </c>
      <c r="AB12" s="2"/>
      <c r="AC12" s="26"/>
      <c r="AD12" s="27"/>
      <c r="AE12" s="23"/>
      <c r="AF12" s="23"/>
      <c r="AG12" s="23"/>
      <c r="AH12" s="23"/>
      <c r="AI12" s="23"/>
      <c r="AJ12" s="23"/>
      <c r="AK12" s="23"/>
      <c r="AL12" s="23"/>
      <c r="AM12" s="24"/>
      <c r="AN12" s="28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2" x14ac:dyDescent="0.25">
      <c r="A13" s="26" t="s">
        <v>42</v>
      </c>
      <c r="B13" s="27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>
        <f t="shared" ref="Z13:Z21" si="1">SUM(C13:Y13)</f>
        <v>0</v>
      </c>
      <c r="AA13" s="25">
        <f t="shared" si="0"/>
        <v>0</v>
      </c>
      <c r="AB13" s="2"/>
      <c r="AC13" s="26"/>
      <c r="AD13" s="27"/>
      <c r="AE13" s="23"/>
      <c r="AF13" s="23"/>
      <c r="AG13" s="23"/>
      <c r="AH13" s="23"/>
      <c r="AI13" s="23"/>
      <c r="AJ13" s="23"/>
      <c r="AK13" s="23"/>
      <c r="AL13" s="23"/>
      <c r="AM13" s="24"/>
      <c r="AN13" s="28"/>
      <c r="AO13" s="2" t="str">
        <f>B11</f>
        <v>BOSTON CELTICS GREEN</v>
      </c>
      <c r="AP13" s="26" t="s">
        <v>43</v>
      </c>
      <c r="AQ13" s="26" t="s">
        <v>44</v>
      </c>
      <c r="AR13" s="26" t="s">
        <v>45</v>
      </c>
      <c r="AS13" s="26" t="s">
        <v>46</v>
      </c>
      <c r="AT13" s="26" t="s">
        <v>47</v>
      </c>
      <c r="AU13" s="26" t="s">
        <v>48</v>
      </c>
      <c r="AV13" s="26" t="s">
        <v>49</v>
      </c>
      <c r="AW13" s="26" t="s">
        <v>50</v>
      </c>
      <c r="AX13" s="2"/>
    </row>
    <row r="14" spans="1:50" ht="12" x14ac:dyDescent="0.25">
      <c r="A14" s="26" t="s">
        <v>43</v>
      </c>
      <c r="B14" s="27"/>
      <c r="C14" s="23"/>
      <c r="D14" s="23"/>
      <c r="E14" s="23"/>
      <c r="F14" s="36"/>
      <c r="G14" s="36"/>
      <c r="H14" s="36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>
        <f t="shared" si="1"/>
        <v>0</v>
      </c>
      <c r="AA14" s="25">
        <f t="shared" si="0"/>
        <v>0</v>
      </c>
      <c r="AB14" s="30" t="str">
        <f>AO13</f>
        <v>BOSTON CELTICS GREEN</v>
      </c>
      <c r="AC14" s="26"/>
      <c r="AD14" s="27"/>
      <c r="AE14" s="23"/>
      <c r="AF14" s="23"/>
      <c r="AG14" s="23"/>
      <c r="AH14" s="23"/>
      <c r="AI14" s="23"/>
      <c r="AJ14" s="23"/>
      <c r="AK14" s="23"/>
      <c r="AL14" s="23"/>
      <c r="AM14" s="24"/>
      <c r="AN14" s="28"/>
      <c r="AO14" s="30" t="s">
        <v>51</v>
      </c>
      <c r="AP14" s="24">
        <f>Z14</f>
        <v>0</v>
      </c>
      <c r="AQ14" s="24">
        <f>Z15</f>
        <v>4</v>
      </c>
      <c r="AR14" s="24">
        <f>Z16</f>
        <v>21</v>
      </c>
      <c r="AS14" s="24">
        <f>Z17</f>
        <v>49</v>
      </c>
      <c r="AT14" s="24">
        <f>Z18</f>
        <v>63</v>
      </c>
      <c r="AU14" s="24">
        <f>Z19</f>
        <v>44</v>
      </c>
      <c r="AV14" s="24">
        <f>Z20</f>
        <v>25</v>
      </c>
      <c r="AW14" s="24">
        <f>Z21</f>
        <v>6</v>
      </c>
      <c r="AX14" s="31">
        <f>Z22</f>
        <v>212</v>
      </c>
    </row>
    <row r="15" spans="1:50" ht="12" x14ac:dyDescent="0.25">
      <c r="A15" s="26" t="s">
        <v>44</v>
      </c>
      <c r="B15" s="27">
        <v>4</v>
      </c>
      <c r="C15" s="23"/>
      <c r="D15" s="23"/>
      <c r="E15" s="23"/>
      <c r="F15" s="36"/>
      <c r="G15" s="36"/>
      <c r="H15" s="36"/>
      <c r="I15" s="23"/>
      <c r="J15" s="23"/>
      <c r="K15" s="23"/>
      <c r="L15" s="23"/>
      <c r="M15" s="23">
        <v>4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>
        <f t="shared" si="1"/>
        <v>4</v>
      </c>
      <c r="AA15" s="25">
        <f t="shared" si="0"/>
        <v>0</v>
      </c>
      <c r="AB15" s="30" t="str">
        <f>AO13</f>
        <v>BOSTON CELTICS GREEN</v>
      </c>
      <c r="AC15" s="26"/>
      <c r="AD15" s="27"/>
      <c r="AE15" s="23"/>
      <c r="AF15" s="23"/>
      <c r="AG15" s="23"/>
      <c r="AH15" s="23"/>
      <c r="AI15" s="23"/>
      <c r="AJ15" s="23"/>
      <c r="AK15" s="23"/>
      <c r="AL15" s="23"/>
      <c r="AM15" s="24"/>
      <c r="AN15" s="28"/>
      <c r="AO15" s="29" t="s">
        <v>27</v>
      </c>
      <c r="AP15" s="23">
        <f>M14</f>
        <v>0</v>
      </c>
      <c r="AQ15" s="23">
        <f>M15</f>
        <v>4</v>
      </c>
      <c r="AR15" s="23">
        <f>M16</f>
        <v>12</v>
      </c>
      <c r="AS15" s="23">
        <f>M17</f>
        <v>27</v>
      </c>
      <c r="AT15" s="23">
        <f>M18</f>
        <v>24</v>
      </c>
      <c r="AU15" s="23">
        <f>M19</f>
        <v>18</v>
      </c>
      <c r="AV15" s="23">
        <f>M20</f>
        <v>8</v>
      </c>
      <c r="AW15" s="23">
        <f>M21</f>
        <v>2</v>
      </c>
      <c r="AX15" s="31">
        <f>M22</f>
        <v>95</v>
      </c>
    </row>
    <row r="16" spans="1:50" ht="12" x14ac:dyDescent="0.25">
      <c r="A16" s="26" t="s">
        <v>45</v>
      </c>
      <c r="B16" s="27">
        <v>21</v>
      </c>
      <c r="C16" s="23"/>
      <c r="D16" s="23"/>
      <c r="E16" s="23"/>
      <c r="F16" s="36">
        <v>4</v>
      </c>
      <c r="G16" s="36">
        <v>4</v>
      </c>
      <c r="H16" s="36">
        <v>1</v>
      </c>
      <c r="I16" s="23"/>
      <c r="J16" s="23"/>
      <c r="K16" s="23"/>
      <c r="L16" s="23"/>
      <c r="M16" s="23">
        <v>12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4">
        <f t="shared" si="1"/>
        <v>21</v>
      </c>
      <c r="AA16" s="25">
        <f t="shared" si="0"/>
        <v>0</v>
      </c>
      <c r="AB16" s="30" t="str">
        <f>AO13</f>
        <v>BOSTON CELTICS GREEN</v>
      </c>
      <c r="AC16" s="26"/>
      <c r="AD16" s="27"/>
      <c r="AE16" s="23"/>
      <c r="AF16" s="23"/>
      <c r="AG16" s="23"/>
      <c r="AH16" s="23"/>
      <c r="AI16" s="23"/>
      <c r="AJ16" s="23"/>
      <c r="AK16" s="23"/>
      <c r="AL16" s="23"/>
      <c r="AM16" s="24"/>
      <c r="AN16" s="28"/>
      <c r="AO16" s="29" t="s">
        <v>204</v>
      </c>
      <c r="AP16" s="23">
        <f>D14</f>
        <v>0</v>
      </c>
      <c r="AQ16" s="23">
        <f>D15</f>
        <v>0</v>
      </c>
      <c r="AR16" s="23">
        <f>D16</f>
        <v>0</v>
      </c>
      <c r="AS16" s="23">
        <f>D17</f>
        <v>1</v>
      </c>
      <c r="AT16" s="23">
        <f>D18</f>
        <v>1</v>
      </c>
      <c r="AU16" s="23">
        <f>D19</f>
        <v>0</v>
      </c>
      <c r="AV16" s="23">
        <f>D20</f>
        <v>0</v>
      </c>
      <c r="AW16" s="23">
        <f>D21</f>
        <v>0</v>
      </c>
      <c r="AX16" s="2"/>
    </row>
    <row r="17" spans="1:50" ht="12" x14ac:dyDescent="0.25">
      <c r="A17" s="26" t="s">
        <v>46</v>
      </c>
      <c r="B17" s="27">
        <v>49</v>
      </c>
      <c r="C17" s="23">
        <v>1</v>
      </c>
      <c r="D17" s="23">
        <v>1</v>
      </c>
      <c r="E17" s="23"/>
      <c r="F17" s="36">
        <v>11</v>
      </c>
      <c r="G17" s="36">
        <v>6</v>
      </c>
      <c r="H17" s="36">
        <v>2</v>
      </c>
      <c r="I17" s="23"/>
      <c r="J17" s="23"/>
      <c r="K17" s="23"/>
      <c r="L17" s="37">
        <v>1</v>
      </c>
      <c r="M17" s="23">
        <v>27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>
        <f t="shared" si="1"/>
        <v>49</v>
      </c>
      <c r="AA17" s="25">
        <f t="shared" si="0"/>
        <v>0</v>
      </c>
      <c r="AB17" s="30" t="str">
        <f>AO13</f>
        <v>BOSTON CELTICS GREEN</v>
      </c>
      <c r="AC17" s="26"/>
      <c r="AD17" s="27"/>
      <c r="AE17" s="23"/>
      <c r="AF17" s="23"/>
      <c r="AG17" s="23"/>
      <c r="AH17" s="23"/>
      <c r="AI17" s="23"/>
      <c r="AJ17" s="23"/>
      <c r="AK17" s="23"/>
      <c r="AL17" s="23"/>
      <c r="AM17" s="24"/>
      <c r="AN17" s="28"/>
      <c r="AO17" s="29" t="s">
        <v>205</v>
      </c>
      <c r="AP17" s="23">
        <f>E14</f>
        <v>0</v>
      </c>
      <c r="AQ17" s="23">
        <f>E15</f>
        <v>0</v>
      </c>
      <c r="AR17" s="23">
        <f>E16</f>
        <v>0</v>
      </c>
      <c r="AS17" s="23">
        <f>E17</f>
        <v>0</v>
      </c>
      <c r="AT17" s="23">
        <f>E18</f>
        <v>0</v>
      </c>
      <c r="AU17" s="23">
        <f>E19</f>
        <v>0</v>
      </c>
      <c r="AV17" s="23">
        <f>E20</f>
        <v>0</v>
      </c>
      <c r="AW17" s="23">
        <f>E21</f>
        <v>0</v>
      </c>
      <c r="AX17" s="2"/>
    </row>
    <row r="18" spans="1:50" ht="12" x14ac:dyDescent="0.25">
      <c r="A18" s="26" t="s">
        <v>47</v>
      </c>
      <c r="B18" s="27">
        <v>63</v>
      </c>
      <c r="C18" s="23"/>
      <c r="D18" s="23">
        <v>1</v>
      </c>
      <c r="E18" s="23"/>
      <c r="F18" s="36">
        <v>23</v>
      </c>
      <c r="G18" s="36">
        <v>10</v>
      </c>
      <c r="H18" s="36">
        <v>4</v>
      </c>
      <c r="I18" s="23"/>
      <c r="J18" s="23"/>
      <c r="K18" s="23"/>
      <c r="L18" s="37">
        <v>1</v>
      </c>
      <c r="M18" s="23">
        <v>24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>
        <f t="shared" si="1"/>
        <v>63</v>
      </c>
      <c r="AA18" s="25">
        <f t="shared" si="0"/>
        <v>0</v>
      </c>
      <c r="AB18" s="30" t="str">
        <f>AO13</f>
        <v>BOSTON CELTICS GREEN</v>
      </c>
      <c r="AC18" s="26"/>
      <c r="AD18" s="27"/>
      <c r="AE18" s="23"/>
      <c r="AF18" s="23"/>
      <c r="AG18" s="23"/>
      <c r="AH18" s="23"/>
      <c r="AI18" s="23"/>
      <c r="AJ18" s="23"/>
      <c r="AK18" s="23"/>
      <c r="AL18" s="23"/>
      <c r="AM18" s="24"/>
      <c r="AN18" s="28"/>
      <c r="AO18" s="29" t="s">
        <v>206</v>
      </c>
      <c r="AP18" s="23">
        <f>C14</f>
        <v>0</v>
      </c>
      <c r="AQ18" s="23">
        <f>C15</f>
        <v>0</v>
      </c>
      <c r="AR18" s="23">
        <f>C16</f>
        <v>0</v>
      </c>
      <c r="AS18" s="23">
        <f>C17</f>
        <v>1</v>
      </c>
      <c r="AT18" s="23">
        <f>C18</f>
        <v>0</v>
      </c>
      <c r="AU18" s="23">
        <f>C19</f>
        <v>0</v>
      </c>
      <c r="AV18" s="23">
        <f>C20</f>
        <v>0</v>
      </c>
      <c r="AW18" s="23">
        <f>C21</f>
        <v>0</v>
      </c>
      <c r="AX18" s="2"/>
    </row>
    <row r="19" spans="1:50" ht="12" x14ac:dyDescent="0.25">
      <c r="A19" s="26" t="s">
        <v>48</v>
      </c>
      <c r="B19" s="27">
        <v>44</v>
      </c>
      <c r="C19" s="23"/>
      <c r="D19" s="23"/>
      <c r="E19" s="23"/>
      <c r="F19" s="36">
        <v>17</v>
      </c>
      <c r="G19" s="36">
        <v>6</v>
      </c>
      <c r="H19" s="36">
        <v>3</v>
      </c>
      <c r="I19" s="23"/>
      <c r="J19" s="23"/>
      <c r="K19" s="23"/>
      <c r="L19" s="23"/>
      <c r="M19" s="23">
        <v>18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4">
        <f t="shared" si="1"/>
        <v>44</v>
      </c>
      <c r="AA19" s="25">
        <f t="shared" si="0"/>
        <v>0</v>
      </c>
      <c r="AB19" s="29"/>
      <c r="AC19" s="26"/>
      <c r="AD19" s="27"/>
      <c r="AE19" s="23"/>
      <c r="AF19" s="23"/>
      <c r="AG19" s="23"/>
      <c r="AH19" s="23"/>
      <c r="AI19" s="23"/>
      <c r="AJ19" s="23"/>
      <c r="AK19" s="23"/>
      <c r="AL19" s="23"/>
      <c r="AM19" s="24"/>
      <c r="AN19" s="28"/>
      <c r="AO19" s="30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2" x14ac:dyDescent="0.25">
      <c r="A20" s="26" t="s">
        <v>49</v>
      </c>
      <c r="B20" s="27">
        <v>25</v>
      </c>
      <c r="C20" s="23"/>
      <c r="D20" s="23"/>
      <c r="E20" s="23"/>
      <c r="F20" s="36">
        <v>11</v>
      </c>
      <c r="G20" s="36">
        <v>4</v>
      </c>
      <c r="H20" s="36">
        <v>2</v>
      </c>
      <c r="I20" s="23"/>
      <c r="J20" s="23"/>
      <c r="K20" s="23"/>
      <c r="L20" s="23"/>
      <c r="M20" s="23">
        <v>8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4">
        <f t="shared" si="1"/>
        <v>25</v>
      </c>
      <c r="AA20" s="25">
        <f t="shared" si="0"/>
        <v>0</v>
      </c>
      <c r="AB20" s="29"/>
      <c r="AC20" s="26"/>
      <c r="AD20" s="27"/>
      <c r="AE20" s="23"/>
      <c r="AF20" s="23"/>
      <c r="AG20" s="23"/>
      <c r="AH20" s="23"/>
      <c r="AI20" s="23"/>
      <c r="AJ20" s="23"/>
      <c r="AK20" s="23"/>
      <c r="AL20" s="23"/>
      <c r="AM20" s="24"/>
      <c r="AN20" s="28"/>
      <c r="AO20" s="30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2" x14ac:dyDescent="0.25">
      <c r="A21" s="26" t="s">
        <v>50</v>
      </c>
      <c r="B21" s="27">
        <v>6</v>
      </c>
      <c r="C21" s="23"/>
      <c r="D21" s="23"/>
      <c r="E21" s="23"/>
      <c r="F21" s="36">
        <v>4</v>
      </c>
      <c r="G21" s="36"/>
      <c r="H21" s="36"/>
      <c r="I21" s="23"/>
      <c r="J21" s="23"/>
      <c r="K21" s="23"/>
      <c r="L21" s="23"/>
      <c r="M21" s="23">
        <v>2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>
        <f t="shared" si="1"/>
        <v>6</v>
      </c>
      <c r="AA21" s="25">
        <f t="shared" si="0"/>
        <v>0</v>
      </c>
      <c r="AB21" s="29"/>
      <c r="AC21" s="26"/>
      <c r="AD21" s="27"/>
      <c r="AE21" s="23"/>
      <c r="AF21" s="23"/>
      <c r="AG21" s="23"/>
      <c r="AH21" s="23"/>
      <c r="AI21" s="23"/>
      <c r="AJ21" s="23"/>
      <c r="AK21" s="23"/>
      <c r="AL21" s="23"/>
      <c r="AM21" s="24"/>
      <c r="AN21" s="28"/>
      <c r="AO21" s="30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2" x14ac:dyDescent="0.25">
      <c r="A22" s="26" t="s">
        <v>51</v>
      </c>
      <c r="B22" s="31">
        <f>SUM(B12:B21)</f>
        <v>212</v>
      </c>
      <c r="C22" s="31">
        <f t="shared" ref="C22:Y22" si="2">SUM(C12:C21)</f>
        <v>1</v>
      </c>
      <c r="D22" s="31">
        <f t="shared" si="2"/>
        <v>2</v>
      </c>
      <c r="E22" s="31">
        <f t="shared" si="2"/>
        <v>0</v>
      </c>
      <c r="F22" s="31">
        <f t="shared" si="2"/>
        <v>70</v>
      </c>
      <c r="G22" s="31">
        <f t="shared" si="2"/>
        <v>30</v>
      </c>
      <c r="H22" s="31">
        <f t="shared" si="2"/>
        <v>12</v>
      </c>
      <c r="I22" s="31">
        <f t="shared" si="2"/>
        <v>0</v>
      </c>
      <c r="J22" s="31">
        <f t="shared" si="2"/>
        <v>0</v>
      </c>
      <c r="K22" s="31">
        <f t="shared" si="2"/>
        <v>0</v>
      </c>
      <c r="L22" s="31">
        <f t="shared" si="2"/>
        <v>2</v>
      </c>
      <c r="M22" s="31">
        <f t="shared" si="2"/>
        <v>95</v>
      </c>
      <c r="N22" s="31">
        <f t="shared" si="2"/>
        <v>0</v>
      </c>
      <c r="O22" s="31">
        <f t="shared" si="2"/>
        <v>0</v>
      </c>
      <c r="P22" s="31">
        <f t="shared" si="2"/>
        <v>0</v>
      </c>
      <c r="Q22" s="31">
        <f t="shared" si="2"/>
        <v>0</v>
      </c>
      <c r="R22" s="31">
        <f t="shared" si="2"/>
        <v>0</v>
      </c>
      <c r="S22" s="31">
        <f t="shared" si="2"/>
        <v>0</v>
      </c>
      <c r="T22" s="31">
        <f t="shared" si="2"/>
        <v>0</v>
      </c>
      <c r="U22" s="31">
        <f t="shared" si="2"/>
        <v>0</v>
      </c>
      <c r="V22" s="31">
        <f t="shared" si="2"/>
        <v>0</v>
      </c>
      <c r="W22" s="31">
        <f t="shared" si="2"/>
        <v>0</v>
      </c>
      <c r="X22" s="31">
        <f t="shared" si="2"/>
        <v>0</v>
      </c>
      <c r="Y22" s="31">
        <f t="shared" si="2"/>
        <v>0</v>
      </c>
      <c r="Z22" s="31">
        <f>SUM(Z12:Z21)</f>
        <v>212</v>
      </c>
      <c r="AA22" s="27">
        <f>SUM(AA12:AA21)</f>
        <v>0</v>
      </c>
      <c r="AB22" s="30"/>
      <c r="AC22" s="26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27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2" x14ac:dyDescent="0.25"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2" x14ac:dyDescent="0.25">
      <c r="A24" s="3"/>
      <c r="B24" s="33">
        <v>50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s="3" customFormat="1" ht="56.25" x14ac:dyDescent="0.25">
      <c r="A25" s="8" t="str">
        <f>$B$4</f>
        <v>NBA MESH FOOTBALL JERSEY</v>
      </c>
      <c r="B25" s="38" t="s">
        <v>159</v>
      </c>
      <c r="C25" s="10" t="s">
        <v>20</v>
      </c>
      <c r="D25" s="10" t="s">
        <v>21</v>
      </c>
      <c r="E25" s="10" t="s">
        <v>22</v>
      </c>
      <c r="F25" s="10" t="s">
        <v>141</v>
      </c>
      <c r="G25" s="10" t="s">
        <v>142</v>
      </c>
      <c r="H25" s="10" t="s">
        <v>143</v>
      </c>
      <c r="I25" s="10" t="s">
        <v>23</v>
      </c>
      <c r="J25" s="10" t="s">
        <v>24</v>
      </c>
      <c r="K25" s="10" t="s">
        <v>25</v>
      </c>
      <c r="L25" s="10" t="s">
        <v>26</v>
      </c>
      <c r="M25" s="11" t="s">
        <v>27</v>
      </c>
      <c r="N25" s="11" t="s">
        <v>28</v>
      </c>
      <c r="O25" s="11" t="s">
        <v>29</v>
      </c>
      <c r="P25" s="11" t="s">
        <v>30</v>
      </c>
      <c r="Q25" s="11" t="s">
        <v>31</v>
      </c>
      <c r="R25" s="11" t="s">
        <v>32</v>
      </c>
      <c r="S25" s="11" t="s">
        <v>33</v>
      </c>
      <c r="T25" s="11" t="s">
        <v>34</v>
      </c>
      <c r="U25" s="12" t="s">
        <v>35</v>
      </c>
      <c r="V25" s="12" t="s">
        <v>36</v>
      </c>
      <c r="W25" s="12" t="s">
        <v>37</v>
      </c>
      <c r="X25" s="12" t="s">
        <v>38</v>
      </c>
      <c r="Y25" s="13" t="s">
        <v>39</v>
      </c>
      <c r="Z25" s="14" t="s">
        <v>40</v>
      </c>
      <c r="AA25" s="15" t="s">
        <v>41</v>
      </c>
      <c r="AC25" s="16"/>
      <c r="AD25" s="9"/>
      <c r="AE25" s="17"/>
      <c r="AF25" s="17"/>
      <c r="AG25" s="17"/>
      <c r="AH25" s="17"/>
      <c r="AI25" s="10"/>
      <c r="AJ25" s="18"/>
      <c r="AK25" s="19"/>
      <c r="AL25" s="20"/>
      <c r="AM25" s="14"/>
      <c r="AN25" s="15"/>
    </row>
    <row r="26" spans="1:50" ht="12" x14ac:dyDescent="0.25">
      <c r="A26" s="8" t="s">
        <v>160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>
        <f>SUM(C26:Y26)</f>
        <v>0</v>
      </c>
      <c r="AA26" s="25">
        <f t="shared" ref="AA26:AA35" si="3">B26-Z26</f>
        <v>0</v>
      </c>
      <c r="AB26" s="2"/>
      <c r="AC26" s="26" t="str">
        <f>A26</f>
        <v>C-0425-KT-6299-CBR</v>
      </c>
      <c r="AD26" s="27">
        <f>B26</f>
        <v>0</v>
      </c>
      <c r="AE26" s="23">
        <f t="shared" ref="AE26:AG35" si="4">C26</f>
        <v>0</v>
      </c>
      <c r="AF26" s="23">
        <f t="shared" si="4"/>
        <v>0</v>
      </c>
      <c r="AG26" s="23">
        <f t="shared" si="4"/>
        <v>0</v>
      </c>
      <c r="AH26" s="23">
        <f>SUM(F26:K26)</f>
        <v>0</v>
      </c>
      <c r="AI26" s="23">
        <f>L26</f>
        <v>0</v>
      </c>
      <c r="AJ26" s="23">
        <f t="shared" ref="AJ26:AJ35" si="5">SUM(M26:T26)</f>
        <v>0</v>
      </c>
      <c r="AK26" s="23">
        <f t="shared" ref="AK26:AK35" si="6">SUM(U26:X26)</f>
        <v>0</v>
      </c>
      <c r="AL26" s="23">
        <f>Y26</f>
        <v>0</v>
      </c>
      <c r="AM26" s="24">
        <f>SUM(AE26:AL26)</f>
        <v>0</v>
      </c>
      <c r="AN26" s="28">
        <f t="shared" ref="AN26:AN35" si="7">AD26-AM26</f>
        <v>0</v>
      </c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2" x14ac:dyDescent="0.25">
      <c r="A27" s="26" t="s">
        <v>42</v>
      </c>
      <c r="B27" s="2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>
        <f t="shared" ref="Z27:Z35" si="8">SUM(C27:Y27)</f>
        <v>0</v>
      </c>
      <c r="AA27" s="25">
        <f t="shared" si="3"/>
        <v>0</v>
      </c>
      <c r="AB27" s="2"/>
      <c r="AC27" s="26"/>
      <c r="AD27" s="27"/>
      <c r="AE27" s="23"/>
      <c r="AF27" s="23"/>
      <c r="AG27" s="23"/>
      <c r="AH27" s="23"/>
      <c r="AI27" s="23"/>
      <c r="AJ27" s="23"/>
      <c r="AK27" s="23"/>
      <c r="AL27" s="23"/>
      <c r="AM27" s="24"/>
      <c r="AN27" s="28"/>
      <c r="AO27" s="2" t="str">
        <f>B25</f>
        <v xml:space="preserve">	CHICAGO BULLS RED</v>
      </c>
      <c r="AP27" s="26" t="s">
        <v>43</v>
      </c>
      <c r="AQ27" s="26" t="s">
        <v>44</v>
      </c>
      <c r="AR27" s="26" t="s">
        <v>45</v>
      </c>
      <c r="AS27" s="26" t="s">
        <v>46</v>
      </c>
      <c r="AT27" s="26" t="s">
        <v>47</v>
      </c>
      <c r="AU27" s="26" t="s">
        <v>48</v>
      </c>
      <c r="AV27" s="26" t="s">
        <v>49</v>
      </c>
      <c r="AW27" s="26" t="s">
        <v>50</v>
      </c>
      <c r="AX27" s="2"/>
    </row>
    <row r="28" spans="1:50" ht="12" x14ac:dyDescent="0.25">
      <c r="A28" s="26" t="s">
        <v>43</v>
      </c>
      <c r="B28" s="27"/>
      <c r="C28" s="23"/>
      <c r="D28" s="23"/>
      <c r="E28" s="23"/>
      <c r="F28" s="36"/>
      <c r="G28" s="36"/>
      <c r="H28" s="36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4">
        <f t="shared" si="8"/>
        <v>0</v>
      </c>
      <c r="AA28" s="25">
        <f t="shared" si="3"/>
        <v>0</v>
      </c>
      <c r="AB28" s="30" t="str">
        <f>AO27</f>
        <v xml:space="preserve">	CHICAGO BULLS RED</v>
      </c>
      <c r="AC28" s="26"/>
      <c r="AD28" s="27"/>
      <c r="AE28" s="23"/>
      <c r="AF28" s="23"/>
      <c r="AG28" s="23"/>
      <c r="AH28" s="23"/>
      <c r="AI28" s="23"/>
      <c r="AJ28" s="23"/>
      <c r="AK28" s="23"/>
      <c r="AL28" s="23"/>
      <c r="AM28" s="24"/>
      <c r="AN28" s="28"/>
      <c r="AO28" s="30" t="s">
        <v>51</v>
      </c>
      <c r="AP28" s="24">
        <f>Z28</f>
        <v>0</v>
      </c>
      <c r="AQ28" s="24">
        <f>Z29</f>
        <v>2</v>
      </c>
      <c r="AR28" s="24">
        <f>Z30</f>
        <v>13</v>
      </c>
      <c r="AS28" s="24">
        <f>Z31</f>
        <v>28</v>
      </c>
      <c r="AT28" s="24">
        <f>Z32</f>
        <v>38</v>
      </c>
      <c r="AU28" s="24">
        <f>Z33</f>
        <v>24</v>
      </c>
      <c r="AV28" s="24">
        <f>Z34</f>
        <v>15</v>
      </c>
      <c r="AW28" s="24">
        <f>Z35</f>
        <v>3</v>
      </c>
      <c r="AX28" s="31">
        <f>Z36</f>
        <v>123</v>
      </c>
    </row>
    <row r="29" spans="1:50" ht="12" x14ac:dyDescent="0.25">
      <c r="A29" s="26" t="s">
        <v>44</v>
      </c>
      <c r="B29" s="27">
        <v>2</v>
      </c>
      <c r="C29" s="23"/>
      <c r="D29" s="23"/>
      <c r="E29" s="23"/>
      <c r="F29" s="36"/>
      <c r="G29" s="36"/>
      <c r="H29" s="36"/>
      <c r="I29" s="23"/>
      <c r="J29" s="23"/>
      <c r="K29" s="23"/>
      <c r="L29" s="23"/>
      <c r="M29" s="23">
        <v>2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4">
        <f t="shared" si="8"/>
        <v>2</v>
      </c>
      <c r="AA29" s="25">
        <f t="shared" si="3"/>
        <v>0</v>
      </c>
      <c r="AB29" s="30" t="str">
        <f>AO27</f>
        <v xml:space="preserve">	CHICAGO BULLS RED</v>
      </c>
      <c r="AC29" s="26"/>
      <c r="AD29" s="27"/>
      <c r="AE29" s="23"/>
      <c r="AF29" s="23"/>
      <c r="AG29" s="23"/>
      <c r="AH29" s="23"/>
      <c r="AI29" s="23"/>
      <c r="AJ29" s="23"/>
      <c r="AK29" s="23"/>
      <c r="AL29" s="23"/>
      <c r="AM29" s="24"/>
      <c r="AN29" s="28"/>
      <c r="AO29" s="29" t="s">
        <v>27</v>
      </c>
      <c r="AP29" s="23">
        <f>M28</f>
        <v>0</v>
      </c>
      <c r="AQ29" s="23">
        <f>M29</f>
        <v>2</v>
      </c>
      <c r="AR29" s="23">
        <f>M30</f>
        <v>6</v>
      </c>
      <c r="AS29" s="23">
        <f>M31</f>
        <v>13</v>
      </c>
      <c r="AT29" s="23">
        <f>M32</f>
        <v>12</v>
      </c>
      <c r="AU29" s="23">
        <f>M33</f>
        <v>8</v>
      </c>
      <c r="AV29" s="23">
        <f>M34</f>
        <v>4</v>
      </c>
      <c r="AW29" s="23">
        <f>M35</f>
        <v>0</v>
      </c>
      <c r="AX29" s="31">
        <f>M36</f>
        <v>45</v>
      </c>
    </row>
    <row r="30" spans="1:50" ht="12" x14ac:dyDescent="0.25">
      <c r="A30" s="26" t="s">
        <v>45</v>
      </c>
      <c r="B30" s="27">
        <v>13</v>
      </c>
      <c r="C30" s="23"/>
      <c r="D30" s="23"/>
      <c r="E30" s="23"/>
      <c r="F30" s="36">
        <v>3</v>
      </c>
      <c r="G30" s="36">
        <v>3</v>
      </c>
      <c r="H30" s="36">
        <v>1</v>
      </c>
      <c r="I30" s="23"/>
      <c r="J30" s="23"/>
      <c r="K30" s="23"/>
      <c r="L30" s="23"/>
      <c r="M30" s="23">
        <v>6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4">
        <f t="shared" si="8"/>
        <v>13</v>
      </c>
      <c r="AA30" s="25">
        <f t="shared" si="3"/>
        <v>0</v>
      </c>
      <c r="AB30" s="30" t="str">
        <f>AO27</f>
        <v xml:space="preserve">	CHICAGO BULLS RED</v>
      </c>
      <c r="AC30" s="26"/>
      <c r="AD30" s="27"/>
      <c r="AE30" s="23"/>
      <c r="AF30" s="23"/>
      <c r="AG30" s="23"/>
      <c r="AH30" s="23"/>
      <c r="AI30" s="23"/>
      <c r="AJ30" s="23"/>
      <c r="AK30" s="23"/>
      <c r="AL30" s="23"/>
      <c r="AM30" s="24"/>
      <c r="AN30" s="28"/>
      <c r="AO30" s="29" t="s">
        <v>204</v>
      </c>
      <c r="AP30" s="23">
        <f>D28</f>
        <v>0</v>
      </c>
      <c r="AQ30" s="23">
        <f>D29</f>
        <v>0</v>
      </c>
      <c r="AR30" s="23">
        <f>D30</f>
        <v>0</v>
      </c>
      <c r="AS30" s="23">
        <f>D31</f>
        <v>1</v>
      </c>
      <c r="AT30" s="23">
        <f>D32</f>
        <v>1</v>
      </c>
      <c r="AU30" s="23">
        <f>D33</f>
        <v>0</v>
      </c>
      <c r="AV30" s="23">
        <f>D34</f>
        <v>0</v>
      </c>
      <c r="AW30" s="23">
        <f>D35</f>
        <v>0</v>
      </c>
      <c r="AX30" s="2"/>
    </row>
    <row r="31" spans="1:50" ht="12" x14ac:dyDescent="0.25">
      <c r="A31" s="26" t="s">
        <v>46</v>
      </c>
      <c r="B31" s="27">
        <v>28</v>
      </c>
      <c r="C31" s="23">
        <v>1</v>
      </c>
      <c r="D31" s="23">
        <v>1</v>
      </c>
      <c r="E31" s="23"/>
      <c r="F31" s="36">
        <v>5</v>
      </c>
      <c r="G31" s="36">
        <v>5</v>
      </c>
      <c r="H31" s="36">
        <v>2</v>
      </c>
      <c r="I31" s="23"/>
      <c r="J31" s="23"/>
      <c r="K31" s="23"/>
      <c r="L31" s="37">
        <v>1</v>
      </c>
      <c r="M31" s="23">
        <v>13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4">
        <f t="shared" si="8"/>
        <v>28</v>
      </c>
      <c r="AA31" s="25">
        <f t="shared" si="3"/>
        <v>0</v>
      </c>
      <c r="AB31" s="30" t="str">
        <f>AO27</f>
        <v xml:space="preserve">	CHICAGO BULLS RED</v>
      </c>
      <c r="AC31" s="26"/>
      <c r="AD31" s="27"/>
      <c r="AE31" s="23"/>
      <c r="AF31" s="23"/>
      <c r="AG31" s="23"/>
      <c r="AH31" s="23"/>
      <c r="AI31" s="23"/>
      <c r="AJ31" s="23"/>
      <c r="AK31" s="23"/>
      <c r="AL31" s="23"/>
      <c r="AM31" s="24"/>
      <c r="AN31" s="28"/>
      <c r="AO31" s="29" t="s">
        <v>205</v>
      </c>
      <c r="AP31" s="23">
        <f>E28</f>
        <v>0</v>
      </c>
      <c r="AQ31" s="23">
        <f>E29</f>
        <v>0</v>
      </c>
      <c r="AR31" s="23">
        <f>E30</f>
        <v>0</v>
      </c>
      <c r="AS31" s="23">
        <f>E31</f>
        <v>0</v>
      </c>
      <c r="AT31" s="23">
        <f>E32</f>
        <v>0</v>
      </c>
      <c r="AU31" s="23">
        <f>E33</f>
        <v>0</v>
      </c>
      <c r="AV31" s="23">
        <f>E34</f>
        <v>0</v>
      </c>
      <c r="AW31" s="23">
        <f>E35</f>
        <v>0</v>
      </c>
      <c r="AX31" s="2"/>
    </row>
    <row r="32" spans="1:50" ht="12" x14ac:dyDescent="0.25">
      <c r="A32" s="26" t="s">
        <v>47</v>
      </c>
      <c r="B32" s="27">
        <v>38</v>
      </c>
      <c r="C32" s="23"/>
      <c r="D32" s="23">
        <v>1</v>
      </c>
      <c r="E32" s="23"/>
      <c r="F32" s="36">
        <v>12</v>
      </c>
      <c r="G32" s="36">
        <v>8</v>
      </c>
      <c r="H32" s="36">
        <v>4</v>
      </c>
      <c r="I32" s="23"/>
      <c r="J32" s="23"/>
      <c r="K32" s="23"/>
      <c r="L32" s="37">
        <v>1</v>
      </c>
      <c r="M32" s="23">
        <v>12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>
        <f t="shared" si="8"/>
        <v>38</v>
      </c>
      <c r="AA32" s="25">
        <f t="shared" si="3"/>
        <v>0</v>
      </c>
      <c r="AB32" s="30" t="str">
        <f>AO27</f>
        <v xml:space="preserve">	CHICAGO BULLS RED</v>
      </c>
      <c r="AC32" s="26"/>
      <c r="AD32" s="27"/>
      <c r="AE32" s="23"/>
      <c r="AF32" s="23"/>
      <c r="AG32" s="23"/>
      <c r="AH32" s="23"/>
      <c r="AI32" s="23"/>
      <c r="AJ32" s="23"/>
      <c r="AK32" s="23"/>
      <c r="AL32" s="23"/>
      <c r="AM32" s="24"/>
      <c r="AN32" s="28"/>
      <c r="AO32" s="29" t="s">
        <v>206</v>
      </c>
      <c r="AP32" s="23">
        <f>C28</f>
        <v>0</v>
      </c>
      <c r="AQ32" s="23">
        <f>C29</f>
        <v>0</v>
      </c>
      <c r="AR32" s="23">
        <f>C30</f>
        <v>0</v>
      </c>
      <c r="AS32" s="23">
        <f>C31</f>
        <v>1</v>
      </c>
      <c r="AT32" s="23">
        <f>C32</f>
        <v>0</v>
      </c>
      <c r="AU32" s="23">
        <f>C33</f>
        <v>0</v>
      </c>
      <c r="AV32" s="23">
        <f>C34</f>
        <v>0</v>
      </c>
      <c r="AW32" s="23">
        <f>C35</f>
        <v>0</v>
      </c>
      <c r="AX32" s="2"/>
    </row>
    <row r="33" spans="1:50" ht="12" x14ac:dyDescent="0.25">
      <c r="A33" s="26" t="s">
        <v>48</v>
      </c>
      <c r="B33" s="27">
        <v>24</v>
      </c>
      <c r="C33" s="23"/>
      <c r="D33" s="23"/>
      <c r="E33" s="23"/>
      <c r="F33" s="36">
        <v>8</v>
      </c>
      <c r="G33" s="36">
        <v>5</v>
      </c>
      <c r="H33" s="36">
        <v>3</v>
      </c>
      <c r="I33" s="23"/>
      <c r="J33" s="23"/>
      <c r="K33" s="23"/>
      <c r="L33" s="23"/>
      <c r="M33" s="23">
        <v>8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>
        <f t="shared" si="8"/>
        <v>24</v>
      </c>
      <c r="AA33" s="25">
        <f t="shared" si="3"/>
        <v>0</v>
      </c>
      <c r="AB33" s="30"/>
      <c r="AC33" s="26"/>
      <c r="AD33" s="27"/>
      <c r="AE33" s="23"/>
      <c r="AF33" s="23"/>
      <c r="AG33" s="23"/>
      <c r="AH33" s="23"/>
      <c r="AI33" s="23"/>
      <c r="AJ33" s="23"/>
      <c r="AK33" s="23"/>
      <c r="AL33" s="23"/>
      <c r="AM33" s="24"/>
      <c r="AN33" s="28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2" x14ac:dyDescent="0.25">
      <c r="A34" s="26" t="s">
        <v>49</v>
      </c>
      <c r="B34" s="27">
        <v>15</v>
      </c>
      <c r="C34" s="23"/>
      <c r="D34" s="23"/>
      <c r="E34" s="23"/>
      <c r="F34" s="36">
        <v>5</v>
      </c>
      <c r="G34" s="36">
        <v>4</v>
      </c>
      <c r="H34" s="36">
        <v>2</v>
      </c>
      <c r="I34" s="23"/>
      <c r="J34" s="23"/>
      <c r="K34" s="23"/>
      <c r="L34" s="23"/>
      <c r="M34" s="23">
        <v>4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4">
        <f t="shared" si="8"/>
        <v>15</v>
      </c>
      <c r="AA34" s="25">
        <f t="shared" si="3"/>
        <v>0</v>
      </c>
      <c r="AB34" s="2"/>
      <c r="AC34" s="26"/>
      <c r="AD34" s="27"/>
      <c r="AE34" s="23"/>
      <c r="AF34" s="23"/>
      <c r="AG34" s="23"/>
      <c r="AH34" s="23"/>
      <c r="AI34" s="23"/>
      <c r="AJ34" s="23"/>
      <c r="AK34" s="23"/>
      <c r="AL34" s="23"/>
      <c r="AM34" s="24"/>
      <c r="AN34" s="28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2" x14ac:dyDescent="0.25">
      <c r="A35" s="26" t="s">
        <v>50</v>
      </c>
      <c r="B35" s="27">
        <v>3</v>
      </c>
      <c r="C35" s="23"/>
      <c r="D35" s="23"/>
      <c r="E35" s="23"/>
      <c r="F35" s="36">
        <v>3</v>
      </c>
      <c r="G35" s="36"/>
      <c r="H35" s="36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4">
        <f t="shared" si="8"/>
        <v>3</v>
      </c>
      <c r="AA35" s="25">
        <f t="shared" si="3"/>
        <v>0</v>
      </c>
      <c r="AB35" s="2"/>
      <c r="AC35" s="26" t="s">
        <v>52</v>
      </c>
      <c r="AD35" s="27">
        <f t="shared" ref="AD35" si="9">B35</f>
        <v>3</v>
      </c>
      <c r="AE35" s="23">
        <f t="shared" si="4"/>
        <v>0</v>
      </c>
      <c r="AF35" s="23">
        <f t="shared" si="4"/>
        <v>0</v>
      </c>
      <c r="AG35" s="23">
        <f t="shared" si="4"/>
        <v>0</v>
      </c>
      <c r="AH35" s="23">
        <f t="shared" ref="AH35" si="10">SUM(F35:K35)</f>
        <v>3</v>
      </c>
      <c r="AI35" s="23">
        <f t="shared" ref="AI35" si="11">L35</f>
        <v>0</v>
      </c>
      <c r="AJ35" s="23">
        <f t="shared" si="5"/>
        <v>0</v>
      </c>
      <c r="AK35" s="23">
        <f t="shared" si="6"/>
        <v>0</v>
      </c>
      <c r="AL35" s="23">
        <f t="shared" ref="AL35" si="12">Y35</f>
        <v>0</v>
      </c>
      <c r="AM35" s="24">
        <f t="shared" ref="AM35" si="13">SUM(AE35:AL35)</f>
        <v>3</v>
      </c>
      <c r="AN35" s="28">
        <f t="shared" si="7"/>
        <v>0</v>
      </c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ht="12" x14ac:dyDescent="0.25">
      <c r="A36" s="26" t="s">
        <v>51</v>
      </c>
      <c r="B36" s="31">
        <f>SUM(B26:B35)</f>
        <v>123</v>
      </c>
      <c r="C36" s="31">
        <f t="shared" ref="C36:Z36" si="14">SUM(C26:C35)</f>
        <v>1</v>
      </c>
      <c r="D36" s="31">
        <f t="shared" si="14"/>
        <v>2</v>
      </c>
      <c r="E36" s="31">
        <f t="shared" si="14"/>
        <v>0</v>
      </c>
      <c r="F36" s="31">
        <f t="shared" si="14"/>
        <v>36</v>
      </c>
      <c r="G36" s="31">
        <f t="shared" si="14"/>
        <v>25</v>
      </c>
      <c r="H36" s="31">
        <f t="shared" si="14"/>
        <v>12</v>
      </c>
      <c r="I36" s="31">
        <f t="shared" si="14"/>
        <v>0</v>
      </c>
      <c r="J36" s="31">
        <f t="shared" si="14"/>
        <v>0</v>
      </c>
      <c r="K36" s="31">
        <f t="shared" si="14"/>
        <v>0</v>
      </c>
      <c r="L36" s="31">
        <f t="shared" si="14"/>
        <v>2</v>
      </c>
      <c r="M36" s="31">
        <f t="shared" si="14"/>
        <v>45</v>
      </c>
      <c r="N36" s="31">
        <f t="shared" si="14"/>
        <v>0</v>
      </c>
      <c r="O36" s="31">
        <f t="shared" si="14"/>
        <v>0</v>
      </c>
      <c r="P36" s="31">
        <f t="shared" si="14"/>
        <v>0</v>
      </c>
      <c r="Q36" s="31">
        <f t="shared" si="14"/>
        <v>0</v>
      </c>
      <c r="R36" s="31">
        <f t="shared" si="14"/>
        <v>0</v>
      </c>
      <c r="S36" s="31">
        <f t="shared" si="14"/>
        <v>0</v>
      </c>
      <c r="T36" s="31">
        <f t="shared" si="14"/>
        <v>0</v>
      </c>
      <c r="U36" s="31">
        <f t="shared" si="14"/>
        <v>0</v>
      </c>
      <c r="V36" s="31">
        <f t="shared" si="14"/>
        <v>0</v>
      </c>
      <c r="W36" s="31">
        <f t="shared" si="14"/>
        <v>0</v>
      </c>
      <c r="X36" s="31">
        <f t="shared" si="14"/>
        <v>0</v>
      </c>
      <c r="Y36" s="31">
        <f t="shared" si="14"/>
        <v>0</v>
      </c>
      <c r="Z36" s="31">
        <f t="shared" si="14"/>
        <v>123</v>
      </c>
      <c r="AA36" s="27">
        <f>SUM(AA26:AA35)</f>
        <v>0</v>
      </c>
      <c r="AB36" s="2"/>
      <c r="AC36" s="26" t="s">
        <v>51</v>
      </c>
      <c r="AD36" s="31">
        <f>SUM(AD26:AD35)</f>
        <v>3</v>
      </c>
      <c r="AE36" s="31">
        <f t="shared" ref="AE36:AM36" si="15">SUM(AE26:AE35)</f>
        <v>0</v>
      </c>
      <c r="AF36" s="31">
        <f t="shared" si="15"/>
        <v>0</v>
      </c>
      <c r="AG36" s="31">
        <f t="shared" si="15"/>
        <v>0</v>
      </c>
      <c r="AH36" s="31">
        <f t="shared" si="15"/>
        <v>3</v>
      </c>
      <c r="AI36" s="31">
        <f t="shared" si="15"/>
        <v>0</v>
      </c>
      <c r="AJ36" s="31">
        <f t="shared" si="15"/>
        <v>0</v>
      </c>
      <c r="AK36" s="31">
        <f t="shared" si="15"/>
        <v>0</v>
      </c>
      <c r="AL36" s="31">
        <f t="shared" si="15"/>
        <v>0</v>
      </c>
      <c r="AM36" s="31">
        <f t="shared" si="15"/>
        <v>3</v>
      </c>
      <c r="AN36" s="27">
        <f>SUM(AN26:AN35)</f>
        <v>0</v>
      </c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2" x14ac:dyDescent="0.25"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2" x14ac:dyDescent="0.25">
      <c r="A38" s="3"/>
      <c r="B38" s="33">
        <v>100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s="3" customFormat="1" ht="56.25" x14ac:dyDescent="0.25">
      <c r="A39" s="8" t="str">
        <f>$B$4</f>
        <v>NBA MESH FOOTBALL JERSEY</v>
      </c>
      <c r="B39" s="9" t="s">
        <v>93</v>
      </c>
      <c r="C39" s="10" t="s">
        <v>20</v>
      </c>
      <c r="D39" s="10" t="s">
        <v>21</v>
      </c>
      <c r="E39" s="10" t="s">
        <v>22</v>
      </c>
      <c r="F39" s="10" t="s">
        <v>141</v>
      </c>
      <c r="G39" s="10" t="s">
        <v>142</v>
      </c>
      <c r="H39" s="10" t="s">
        <v>143</v>
      </c>
      <c r="I39" s="10" t="s">
        <v>23</v>
      </c>
      <c r="J39" s="10" t="s">
        <v>24</v>
      </c>
      <c r="K39" s="10" t="s">
        <v>25</v>
      </c>
      <c r="L39" s="10" t="s">
        <v>26</v>
      </c>
      <c r="M39" s="11" t="s">
        <v>27</v>
      </c>
      <c r="N39" s="11" t="s">
        <v>28</v>
      </c>
      <c r="O39" s="11" t="s">
        <v>29</v>
      </c>
      <c r="P39" s="11" t="s">
        <v>30</v>
      </c>
      <c r="Q39" s="11" t="s">
        <v>31</v>
      </c>
      <c r="R39" s="11" t="s">
        <v>32</v>
      </c>
      <c r="S39" s="11" t="s">
        <v>33</v>
      </c>
      <c r="T39" s="11" t="s">
        <v>34</v>
      </c>
      <c r="U39" s="12" t="s">
        <v>35</v>
      </c>
      <c r="V39" s="12" t="s">
        <v>36</v>
      </c>
      <c r="W39" s="12" t="s">
        <v>37</v>
      </c>
      <c r="X39" s="12" t="s">
        <v>38</v>
      </c>
      <c r="Y39" s="13" t="s">
        <v>39</v>
      </c>
      <c r="Z39" s="14" t="s">
        <v>40</v>
      </c>
      <c r="AA39" s="15" t="s">
        <v>41</v>
      </c>
      <c r="AC39" s="16" t="str">
        <f>A39</f>
        <v>NBA MESH FOOTBALL JERSEY</v>
      </c>
      <c r="AD39" s="9" t="str">
        <f>B39</f>
        <v>HOUSTON ROCKETS RED</v>
      </c>
      <c r="AE39" s="17" t="s">
        <v>20</v>
      </c>
      <c r="AF39" s="17" t="s">
        <v>21</v>
      </c>
      <c r="AG39" s="17" t="s">
        <v>22</v>
      </c>
      <c r="AH39" s="17" t="s">
        <v>53</v>
      </c>
      <c r="AI39" s="10" t="s">
        <v>26</v>
      </c>
      <c r="AJ39" s="18" t="s">
        <v>54</v>
      </c>
      <c r="AK39" s="19" t="s">
        <v>55</v>
      </c>
      <c r="AL39" s="20" t="s">
        <v>56</v>
      </c>
      <c r="AM39" s="14" t="s">
        <v>40</v>
      </c>
      <c r="AN39" s="15" t="s">
        <v>41</v>
      </c>
    </row>
    <row r="40" spans="1:50" ht="12" x14ac:dyDescent="0.25">
      <c r="A40" s="21" t="s">
        <v>132</v>
      </c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4">
        <f>SUM(C40:Y40)</f>
        <v>0</v>
      </c>
      <c r="AA40" s="25">
        <f t="shared" ref="AA40:AA49" si="16">B40-Z40</f>
        <v>0</v>
      </c>
      <c r="AB40" s="2"/>
      <c r="AC40" s="26" t="str">
        <f>A40</f>
        <v>C-0425-KT-6299-HRR</v>
      </c>
      <c r="AD40" s="27">
        <f>B40</f>
        <v>0</v>
      </c>
      <c r="AE40" s="23">
        <f t="shared" ref="AE40:AG49" si="17">C40</f>
        <v>0</v>
      </c>
      <c r="AF40" s="23">
        <f t="shared" si="17"/>
        <v>0</v>
      </c>
      <c r="AG40" s="23">
        <f t="shared" si="17"/>
        <v>0</v>
      </c>
      <c r="AH40" s="23">
        <f>SUM(F40:K40)</f>
        <v>0</v>
      </c>
      <c r="AI40" s="23">
        <f>L40</f>
        <v>0</v>
      </c>
      <c r="AJ40" s="23">
        <f t="shared" ref="AJ40:AJ49" si="18">SUM(M40:T40)</f>
        <v>0</v>
      </c>
      <c r="AK40" s="23">
        <f t="shared" ref="AK40:AK49" si="19">SUM(U40:X40)</f>
        <v>0</v>
      </c>
      <c r="AL40" s="23">
        <f>Y40</f>
        <v>0</v>
      </c>
      <c r="AM40" s="24">
        <f>SUM(AE40:AL40)</f>
        <v>0</v>
      </c>
      <c r="AN40" s="28">
        <f t="shared" ref="AN40:AN49" si="20">AD40-AM40</f>
        <v>0</v>
      </c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ht="12" x14ac:dyDescent="0.25">
      <c r="A41" s="26" t="s">
        <v>42</v>
      </c>
      <c r="B41" s="27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>
        <f t="shared" ref="Z41:Z49" si="21">SUM(C41:Y41)</f>
        <v>0</v>
      </c>
      <c r="AA41" s="25">
        <f t="shared" si="16"/>
        <v>0</v>
      </c>
      <c r="AB41" s="2"/>
      <c r="AC41" s="26"/>
      <c r="AD41" s="27"/>
      <c r="AE41" s="23"/>
      <c r="AF41" s="23"/>
      <c r="AG41" s="23"/>
      <c r="AH41" s="23"/>
      <c r="AI41" s="23"/>
      <c r="AJ41" s="23"/>
      <c r="AK41" s="23"/>
      <c r="AL41" s="23"/>
      <c r="AM41" s="24"/>
      <c r="AN41" s="28"/>
      <c r="AO41" s="2" t="str">
        <f>B39</f>
        <v>HOUSTON ROCKETS RED</v>
      </c>
      <c r="AP41" s="26" t="s">
        <v>43</v>
      </c>
      <c r="AQ41" s="26" t="s">
        <v>44</v>
      </c>
      <c r="AR41" s="26" t="s">
        <v>45</v>
      </c>
      <c r="AS41" s="26" t="s">
        <v>46</v>
      </c>
      <c r="AT41" s="26" t="s">
        <v>47</v>
      </c>
      <c r="AU41" s="26" t="s">
        <v>48</v>
      </c>
      <c r="AV41" s="26" t="s">
        <v>49</v>
      </c>
      <c r="AW41" s="26" t="s">
        <v>50</v>
      </c>
      <c r="AX41" s="2"/>
    </row>
    <row r="42" spans="1:50" ht="12" x14ac:dyDescent="0.25">
      <c r="A42" s="26" t="s">
        <v>43</v>
      </c>
      <c r="B42" s="27"/>
      <c r="C42" s="23"/>
      <c r="D42" s="23"/>
      <c r="E42" s="23"/>
      <c r="F42" s="36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>
        <f t="shared" si="21"/>
        <v>0</v>
      </c>
      <c r="AA42" s="25">
        <f t="shared" si="16"/>
        <v>0</v>
      </c>
      <c r="AB42" s="30" t="str">
        <f>AO41</f>
        <v>HOUSTON ROCKETS RED</v>
      </c>
      <c r="AC42" s="26"/>
      <c r="AD42" s="27"/>
      <c r="AE42" s="23"/>
      <c r="AF42" s="23"/>
      <c r="AG42" s="23"/>
      <c r="AH42" s="23"/>
      <c r="AI42" s="23"/>
      <c r="AJ42" s="23"/>
      <c r="AK42" s="23"/>
      <c r="AL42" s="23"/>
      <c r="AM42" s="24"/>
      <c r="AN42" s="28"/>
      <c r="AO42" s="30" t="s">
        <v>51</v>
      </c>
      <c r="AP42" s="24">
        <f>Z42</f>
        <v>0</v>
      </c>
      <c r="AQ42" s="24">
        <f>Z43</f>
        <v>4</v>
      </c>
      <c r="AR42" s="24">
        <f>Z44</f>
        <v>14</v>
      </c>
      <c r="AS42" s="24">
        <f>Z45</f>
        <v>34</v>
      </c>
      <c r="AT42" s="24">
        <f>Z46</f>
        <v>34</v>
      </c>
      <c r="AU42" s="24">
        <f>Z47</f>
        <v>23</v>
      </c>
      <c r="AV42" s="24">
        <f>Z48</f>
        <v>12</v>
      </c>
      <c r="AW42" s="24">
        <f>Z49</f>
        <v>3</v>
      </c>
      <c r="AX42" s="31">
        <f>Z50</f>
        <v>124</v>
      </c>
    </row>
    <row r="43" spans="1:50" ht="12" x14ac:dyDescent="0.25">
      <c r="A43" s="26" t="s">
        <v>44</v>
      </c>
      <c r="B43" s="27">
        <v>4</v>
      </c>
      <c r="C43" s="23"/>
      <c r="D43" s="23"/>
      <c r="E43" s="23"/>
      <c r="F43" s="36"/>
      <c r="G43" s="23"/>
      <c r="H43" s="23"/>
      <c r="I43" s="23"/>
      <c r="J43" s="23"/>
      <c r="K43" s="23"/>
      <c r="L43" s="23"/>
      <c r="M43" s="23">
        <v>4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>
        <f t="shared" si="21"/>
        <v>4</v>
      </c>
      <c r="AA43" s="25">
        <f t="shared" si="16"/>
        <v>0</v>
      </c>
      <c r="AB43" s="30" t="str">
        <f>AO41</f>
        <v>HOUSTON ROCKETS RED</v>
      </c>
      <c r="AC43" s="26"/>
      <c r="AD43" s="27"/>
      <c r="AE43" s="23"/>
      <c r="AF43" s="23"/>
      <c r="AG43" s="23"/>
      <c r="AH43" s="23"/>
      <c r="AI43" s="23"/>
      <c r="AJ43" s="23"/>
      <c r="AK43" s="23"/>
      <c r="AL43" s="23"/>
      <c r="AM43" s="24"/>
      <c r="AN43" s="28"/>
      <c r="AO43" s="29" t="s">
        <v>27</v>
      </c>
      <c r="AP43" s="23">
        <f>M42</f>
        <v>0</v>
      </c>
      <c r="AQ43" s="23">
        <f>M43</f>
        <v>4</v>
      </c>
      <c r="AR43" s="23">
        <f>M44</f>
        <v>12</v>
      </c>
      <c r="AS43" s="23">
        <f>M45</f>
        <v>27</v>
      </c>
      <c r="AT43" s="23">
        <f>M46</f>
        <v>24</v>
      </c>
      <c r="AU43" s="23">
        <f>M47</f>
        <v>18</v>
      </c>
      <c r="AV43" s="23">
        <f>M48</f>
        <v>8</v>
      </c>
      <c r="AW43" s="23">
        <f>M49</f>
        <v>2</v>
      </c>
      <c r="AX43" s="31">
        <f>M50</f>
        <v>95</v>
      </c>
    </row>
    <row r="44" spans="1:50" ht="12" x14ac:dyDescent="0.25">
      <c r="A44" s="26" t="s">
        <v>45</v>
      </c>
      <c r="B44" s="27">
        <v>14</v>
      </c>
      <c r="C44" s="23"/>
      <c r="D44" s="23"/>
      <c r="E44" s="23"/>
      <c r="F44" s="36">
        <v>2</v>
      </c>
      <c r="G44" s="23"/>
      <c r="H44" s="23"/>
      <c r="I44" s="23"/>
      <c r="J44" s="23"/>
      <c r="K44" s="23"/>
      <c r="L44" s="23"/>
      <c r="M44" s="23">
        <v>12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>
        <f t="shared" si="21"/>
        <v>14</v>
      </c>
      <c r="AA44" s="25">
        <f t="shared" si="16"/>
        <v>0</v>
      </c>
      <c r="AB44" s="30" t="str">
        <f>AO41</f>
        <v>HOUSTON ROCKETS RED</v>
      </c>
      <c r="AC44" s="26"/>
      <c r="AD44" s="27"/>
      <c r="AE44" s="23"/>
      <c r="AF44" s="23"/>
      <c r="AG44" s="23"/>
      <c r="AH44" s="23"/>
      <c r="AI44" s="23"/>
      <c r="AJ44" s="23"/>
      <c r="AK44" s="23"/>
      <c r="AL44" s="23"/>
      <c r="AM44" s="24"/>
      <c r="AN44" s="28"/>
      <c r="AO44" s="29" t="s">
        <v>204</v>
      </c>
      <c r="AP44" s="23">
        <f>D42</f>
        <v>0</v>
      </c>
      <c r="AQ44" s="23">
        <f>D43</f>
        <v>0</v>
      </c>
      <c r="AR44" s="23">
        <f>D44</f>
        <v>0</v>
      </c>
      <c r="AS44" s="23">
        <f>D45</f>
        <v>1</v>
      </c>
      <c r="AT44" s="23">
        <f>D46</f>
        <v>1</v>
      </c>
      <c r="AU44" s="23">
        <f>D47</f>
        <v>0</v>
      </c>
      <c r="AV44" s="23">
        <f>D48</f>
        <v>0</v>
      </c>
      <c r="AW44" s="23">
        <f>D49</f>
        <v>0</v>
      </c>
      <c r="AX44" s="2"/>
    </row>
    <row r="45" spans="1:50" ht="12" x14ac:dyDescent="0.25">
      <c r="A45" s="26" t="s">
        <v>46</v>
      </c>
      <c r="B45" s="27">
        <v>34</v>
      </c>
      <c r="C45" s="23">
        <v>1</v>
      </c>
      <c r="D45" s="23">
        <v>1</v>
      </c>
      <c r="E45" s="23"/>
      <c r="F45" s="36">
        <v>4</v>
      </c>
      <c r="G45" s="23"/>
      <c r="H45" s="23"/>
      <c r="I45" s="23"/>
      <c r="J45" s="23"/>
      <c r="K45" s="23"/>
      <c r="L45" s="37">
        <v>1</v>
      </c>
      <c r="M45" s="23">
        <v>27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>
        <f t="shared" si="21"/>
        <v>34</v>
      </c>
      <c r="AA45" s="25">
        <f t="shared" si="16"/>
        <v>0</v>
      </c>
      <c r="AB45" s="30" t="str">
        <f>AO41</f>
        <v>HOUSTON ROCKETS RED</v>
      </c>
      <c r="AC45" s="26"/>
      <c r="AD45" s="27"/>
      <c r="AE45" s="23"/>
      <c r="AF45" s="23"/>
      <c r="AG45" s="23"/>
      <c r="AH45" s="23"/>
      <c r="AI45" s="23"/>
      <c r="AJ45" s="23"/>
      <c r="AK45" s="23"/>
      <c r="AL45" s="23"/>
      <c r="AM45" s="24"/>
      <c r="AN45" s="28"/>
      <c r="AO45" s="29" t="s">
        <v>205</v>
      </c>
      <c r="AP45" s="23">
        <f>E42</f>
        <v>0</v>
      </c>
      <c r="AQ45" s="23">
        <f>E43</f>
        <v>0</v>
      </c>
      <c r="AR45" s="23">
        <f>E44</f>
        <v>0</v>
      </c>
      <c r="AS45" s="23">
        <f>E45</f>
        <v>0</v>
      </c>
      <c r="AT45" s="23">
        <f>E46</f>
        <v>0</v>
      </c>
      <c r="AU45" s="23">
        <f>E47</f>
        <v>0</v>
      </c>
      <c r="AV45" s="23">
        <f>E48</f>
        <v>0</v>
      </c>
      <c r="AW45" s="23">
        <f>E49</f>
        <v>0</v>
      </c>
      <c r="AX45" s="2"/>
    </row>
    <row r="46" spans="1:50" ht="12" x14ac:dyDescent="0.25">
      <c r="A46" s="26" t="s">
        <v>47</v>
      </c>
      <c r="B46" s="27">
        <v>34</v>
      </c>
      <c r="C46" s="23"/>
      <c r="D46" s="23">
        <v>1</v>
      </c>
      <c r="E46" s="23"/>
      <c r="F46" s="36">
        <v>8</v>
      </c>
      <c r="G46" s="23"/>
      <c r="H46" s="23"/>
      <c r="I46" s="23"/>
      <c r="J46" s="23"/>
      <c r="K46" s="23"/>
      <c r="L46" s="37">
        <v>1</v>
      </c>
      <c r="M46" s="23">
        <v>24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>
        <f t="shared" si="21"/>
        <v>34</v>
      </c>
      <c r="AA46" s="25">
        <f t="shared" si="16"/>
        <v>0</v>
      </c>
      <c r="AB46" s="30" t="str">
        <f>AO41</f>
        <v>HOUSTON ROCKETS RED</v>
      </c>
      <c r="AC46" s="26"/>
      <c r="AD46" s="27"/>
      <c r="AE46" s="23"/>
      <c r="AF46" s="23"/>
      <c r="AG46" s="23"/>
      <c r="AH46" s="23"/>
      <c r="AI46" s="23"/>
      <c r="AJ46" s="23"/>
      <c r="AK46" s="23"/>
      <c r="AL46" s="23"/>
      <c r="AM46" s="24"/>
      <c r="AN46" s="28"/>
      <c r="AO46" s="29" t="s">
        <v>206</v>
      </c>
      <c r="AP46" s="23">
        <f>C42</f>
        <v>0</v>
      </c>
      <c r="AQ46" s="23">
        <f>C43</f>
        <v>0</v>
      </c>
      <c r="AR46" s="23">
        <f>C44</f>
        <v>0</v>
      </c>
      <c r="AS46" s="23">
        <f>C45</f>
        <v>1</v>
      </c>
      <c r="AT46" s="23">
        <f>C46</f>
        <v>0</v>
      </c>
      <c r="AU46" s="23">
        <f>C47</f>
        <v>0</v>
      </c>
      <c r="AV46" s="23">
        <f>C48</f>
        <v>0</v>
      </c>
      <c r="AW46" s="23">
        <f>C49</f>
        <v>0</v>
      </c>
      <c r="AX46" s="2"/>
    </row>
    <row r="47" spans="1:50" ht="12" x14ac:dyDescent="0.25">
      <c r="A47" s="26" t="s">
        <v>48</v>
      </c>
      <c r="B47" s="27">
        <v>23</v>
      </c>
      <c r="C47" s="23"/>
      <c r="D47" s="23"/>
      <c r="E47" s="23"/>
      <c r="F47" s="36">
        <v>5</v>
      </c>
      <c r="G47" s="23"/>
      <c r="H47" s="23"/>
      <c r="I47" s="23"/>
      <c r="J47" s="23"/>
      <c r="K47" s="23"/>
      <c r="L47" s="23"/>
      <c r="M47" s="23">
        <v>18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>
        <f t="shared" si="21"/>
        <v>23</v>
      </c>
      <c r="AA47" s="25">
        <f t="shared" si="16"/>
        <v>0</v>
      </c>
      <c r="AB47" s="2"/>
      <c r="AC47" s="26" t="s">
        <v>63</v>
      </c>
      <c r="AD47" s="27">
        <f t="shared" ref="AD47:AD55" si="22">B47</f>
        <v>23</v>
      </c>
      <c r="AE47" s="23">
        <f t="shared" si="17"/>
        <v>0</v>
      </c>
      <c r="AF47" s="23">
        <f t="shared" si="17"/>
        <v>0</v>
      </c>
      <c r="AG47" s="23">
        <f t="shared" si="17"/>
        <v>0</v>
      </c>
      <c r="AH47" s="23">
        <f t="shared" ref="AH47:AH54" si="23">SUM(F47:K47)</f>
        <v>5</v>
      </c>
      <c r="AI47" s="23">
        <f t="shared" ref="AI47:AI55" si="24">L47</f>
        <v>0</v>
      </c>
      <c r="AJ47" s="23">
        <f t="shared" si="18"/>
        <v>18</v>
      </c>
      <c r="AK47" s="23">
        <f t="shared" si="19"/>
        <v>0</v>
      </c>
      <c r="AL47" s="23">
        <f t="shared" ref="AL47:AL55" si="25">Y47</f>
        <v>0</v>
      </c>
      <c r="AM47" s="24">
        <f t="shared" ref="AM47:AM55" si="26">SUM(AE47:AL47)</f>
        <v>23</v>
      </c>
      <c r="AN47" s="28">
        <f t="shared" si="20"/>
        <v>0</v>
      </c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ht="12" x14ac:dyDescent="0.25">
      <c r="A48" s="26" t="s">
        <v>49</v>
      </c>
      <c r="B48" s="27">
        <v>12</v>
      </c>
      <c r="C48" s="23"/>
      <c r="D48" s="23"/>
      <c r="E48" s="23"/>
      <c r="F48" s="36">
        <v>4</v>
      </c>
      <c r="G48" s="23"/>
      <c r="H48" s="23"/>
      <c r="I48" s="23"/>
      <c r="J48" s="23"/>
      <c r="K48" s="23"/>
      <c r="L48" s="23"/>
      <c r="M48" s="23">
        <v>8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>
        <f t="shared" si="21"/>
        <v>12</v>
      </c>
      <c r="AA48" s="25">
        <f t="shared" si="16"/>
        <v>0</v>
      </c>
      <c r="AB48" s="2"/>
      <c r="AC48" s="26" t="s">
        <v>64</v>
      </c>
      <c r="AD48" s="27">
        <f t="shared" si="22"/>
        <v>12</v>
      </c>
      <c r="AE48" s="23">
        <f t="shared" si="17"/>
        <v>0</v>
      </c>
      <c r="AF48" s="23">
        <f t="shared" si="17"/>
        <v>0</v>
      </c>
      <c r="AG48" s="23">
        <f t="shared" si="17"/>
        <v>0</v>
      </c>
      <c r="AH48" s="23">
        <f t="shared" si="23"/>
        <v>4</v>
      </c>
      <c r="AI48" s="23">
        <f t="shared" si="24"/>
        <v>0</v>
      </c>
      <c r="AJ48" s="23">
        <f t="shared" si="18"/>
        <v>8</v>
      </c>
      <c r="AK48" s="23">
        <f t="shared" si="19"/>
        <v>0</v>
      </c>
      <c r="AL48" s="23">
        <f t="shared" si="25"/>
        <v>0</v>
      </c>
      <c r="AM48" s="24">
        <f t="shared" si="26"/>
        <v>12</v>
      </c>
      <c r="AN48" s="28">
        <f t="shared" si="20"/>
        <v>0</v>
      </c>
      <c r="AO48" s="2"/>
      <c r="AP48" s="2"/>
      <c r="AQ48" s="2"/>
      <c r="AR48" s="2"/>
      <c r="AS48" s="2"/>
      <c r="AT48" s="2"/>
      <c r="AU48" s="2"/>
      <c r="AV48" s="2"/>
      <c r="AW48" s="2"/>
      <c r="AX48" s="2"/>
    </row>
    <row r="49" spans="1:50" ht="12" x14ac:dyDescent="0.25">
      <c r="A49" s="26" t="s">
        <v>50</v>
      </c>
      <c r="B49" s="27">
        <v>3</v>
      </c>
      <c r="C49" s="23"/>
      <c r="D49" s="23"/>
      <c r="E49" s="23"/>
      <c r="F49" s="36">
        <v>1</v>
      </c>
      <c r="G49" s="23"/>
      <c r="H49" s="23"/>
      <c r="I49" s="23"/>
      <c r="J49" s="23"/>
      <c r="K49" s="23"/>
      <c r="L49" s="23"/>
      <c r="M49" s="23">
        <v>2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>
        <f t="shared" si="21"/>
        <v>3</v>
      </c>
      <c r="AA49" s="25">
        <f t="shared" si="16"/>
        <v>0</v>
      </c>
      <c r="AB49" s="2"/>
      <c r="AC49" s="26" t="s">
        <v>52</v>
      </c>
      <c r="AD49" s="27">
        <f t="shared" si="22"/>
        <v>3</v>
      </c>
      <c r="AE49" s="23">
        <f t="shared" si="17"/>
        <v>0</v>
      </c>
      <c r="AF49" s="23">
        <f t="shared" si="17"/>
        <v>0</v>
      </c>
      <c r="AG49" s="23">
        <f t="shared" si="17"/>
        <v>0</v>
      </c>
      <c r="AH49" s="23">
        <f t="shared" si="23"/>
        <v>1</v>
      </c>
      <c r="AI49" s="23">
        <f t="shared" si="24"/>
        <v>0</v>
      </c>
      <c r="AJ49" s="23">
        <f t="shared" si="18"/>
        <v>2</v>
      </c>
      <c r="AK49" s="23">
        <f t="shared" si="19"/>
        <v>0</v>
      </c>
      <c r="AL49" s="23">
        <f t="shared" si="25"/>
        <v>0</v>
      </c>
      <c r="AM49" s="24">
        <f t="shared" si="26"/>
        <v>3</v>
      </c>
      <c r="AN49" s="28">
        <f t="shared" si="20"/>
        <v>0</v>
      </c>
      <c r="AO49" s="2"/>
      <c r="AP49" s="2"/>
      <c r="AQ49" s="2"/>
      <c r="AR49" s="2"/>
      <c r="AS49" s="2"/>
      <c r="AT49" s="2"/>
      <c r="AU49" s="2"/>
      <c r="AV49" s="2"/>
      <c r="AW49" s="2"/>
      <c r="AX49" s="2"/>
    </row>
    <row r="50" spans="1:50" ht="12" x14ac:dyDescent="0.25">
      <c r="A50" s="26" t="s">
        <v>51</v>
      </c>
      <c r="B50" s="31">
        <f>SUM(B40:B49)</f>
        <v>124</v>
      </c>
      <c r="C50" s="31">
        <f t="shared" ref="C50:Z50" si="27">SUM(C40:C49)</f>
        <v>1</v>
      </c>
      <c r="D50" s="31">
        <f t="shared" si="27"/>
        <v>2</v>
      </c>
      <c r="E50" s="31">
        <f t="shared" si="27"/>
        <v>0</v>
      </c>
      <c r="F50" s="31">
        <f t="shared" si="27"/>
        <v>24</v>
      </c>
      <c r="G50" s="31">
        <f t="shared" si="27"/>
        <v>0</v>
      </c>
      <c r="H50" s="31">
        <f t="shared" si="27"/>
        <v>0</v>
      </c>
      <c r="I50" s="31">
        <f t="shared" si="27"/>
        <v>0</v>
      </c>
      <c r="J50" s="31">
        <f t="shared" si="27"/>
        <v>0</v>
      </c>
      <c r="K50" s="31">
        <f t="shared" si="27"/>
        <v>0</v>
      </c>
      <c r="L50" s="31">
        <f t="shared" si="27"/>
        <v>2</v>
      </c>
      <c r="M50" s="31">
        <f t="shared" si="27"/>
        <v>95</v>
      </c>
      <c r="N50" s="31">
        <f t="shared" si="27"/>
        <v>0</v>
      </c>
      <c r="O50" s="31">
        <f t="shared" si="27"/>
        <v>0</v>
      </c>
      <c r="P50" s="31">
        <f t="shared" si="27"/>
        <v>0</v>
      </c>
      <c r="Q50" s="31">
        <f t="shared" si="27"/>
        <v>0</v>
      </c>
      <c r="R50" s="31">
        <f t="shared" si="27"/>
        <v>0</v>
      </c>
      <c r="S50" s="31">
        <f t="shared" si="27"/>
        <v>0</v>
      </c>
      <c r="T50" s="31">
        <f t="shared" si="27"/>
        <v>0</v>
      </c>
      <c r="U50" s="31">
        <f t="shared" si="27"/>
        <v>0</v>
      </c>
      <c r="V50" s="31">
        <f t="shared" si="27"/>
        <v>0</v>
      </c>
      <c r="W50" s="31">
        <f t="shared" si="27"/>
        <v>0</v>
      </c>
      <c r="X50" s="31">
        <f t="shared" si="27"/>
        <v>0</v>
      </c>
      <c r="Y50" s="31">
        <f t="shared" si="27"/>
        <v>0</v>
      </c>
      <c r="Z50" s="31">
        <f t="shared" si="27"/>
        <v>124</v>
      </c>
      <c r="AA50" s="27">
        <f>SUM(AA40:AA49)</f>
        <v>0</v>
      </c>
      <c r="AB50" s="2"/>
      <c r="AC50" s="26" t="s">
        <v>51</v>
      </c>
      <c r="AD50" s="31">
        <f>SUM(AD40:AD49)</f>
        <v>38</v>
      </c>
      <c r="AE50" s="31">
        <f t="shared" ref="AE50:AM50" si="28">SUM(AE40:AE49)</f>
        <v>0</v>
      </c>
      <c r="AF50" s="31">
        <f t="shared" si="28"/>
        <v>0</v>
      </c>
      <c r="AG50" s="31">
        <f t="shared" si="28"/>
        <v>0</v>
      </c>
      <c r="AH50" s="31">
        <f t="shared" si="28"/>
        <v>10</v>
      </c>
      <c r="AI50" s="31">
        <f t="shared" si="28"/>
        <v>0</v>
      </c>
      <c r="AJ50" s="31">
        <f t="shared" si="28"/>
        <v>28</v>
      </c>
      <c r="AK50" s="31">
        <f t="shared" si="28"/>
        <v>0</v>
      </c>
      <c r="AL50" s="31">
        <f t="shared" si="28"/>
        <v>0</v>
      </c>
      <c r="AM50" s="31">
        <f t="shared" si="28"/>
        <v>38</v>
      </c>
      <c r="AN50" s="27">
        <f>SUM(AN40:AN49)</f>
        <v>0</v>
      </c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1:50" ht="12" x14ac:dyDescent="0.25"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1:50" ht="12" outlineLevel="1" x14ac:dyDescent="0.25">
      <c r="B52" s="33">
        <v>100</v>
      </c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1:50" s="3" customFormat="1" ht="56.25" outlineLevel="1" x14ac:dyDescent="0.25">
      <c r="A53" s="8" t="str">
        <f>$B$4</f>
        <v>NBA MESH FOOTBALL JERSEY</v>
      </c>
      <c r="B53" s="9" t="s">
        <v>133</v>
      </c>
      <c r="C53" s="10" t="s">
        <v>20</v>
      </c>
      <c r="D53" s="10" t="s">
        <v>21</v>
      </c>
      <c r="E53" s="10" t="s">
        <v>22</v>
      </c>
      <c r="F53" s="10" t="s">
        <v>141</v>
      </c>
      <c r="G53" s="10" t="s">
        <v>142</v>
      </c>
      <c r="H53" s="10" t="s">
        <v>143</v>
      </c>
      <c r="I53" s="10" t="s">
        <v>23</v>
      </c>
      <c r="J53" s="10" t="s">
        <v>24</v>
      </c>
      <c r="K53" s="10" t="s">
        <v>25</v>
      </c>
      <c r="L53" s="10" t="s">
        <v>26</v>
      </c>
      <c r="M53" s="11" t="s">
        <v>27</v>
      </c>
      <c r="N53" s="11" t="s">
        <v>28</v>
      </c>
      <c r="O53" s="11" t="s">
        <v>29</v>
      </c>
      <c r="P53" s="11" t="s">
        <v>30</v>
      </c>
      <c r="Q53" s="11" t="s">
        <v>31</v>
      </c>
      <c r="R53" s="11" t="s">
        <v>32</v>
      </c>
      <c r="S53" s="11" t="s">
        <v>33</v>
      </c>
      <c r="T53" s="11" t="s">
        <v>34</v>
      </c>
      <c r="U53" s="12" t="s">
        <v>35</v>
      </c>
      <c r="V53" s="12" t="s">
        <v>36</v>
      </c>
      <c r="W53" s="12" t="s">
        <v>37</v>
      </c>
      <c r="X53" s="12" t="s">
        <v>38</v>
      </c>
      <c r="Y53" s="13" t="s">
        <v>39</v>
      </c>
      <c r="Z53" s="14" t="s">
        <v>40</v>
      </c>
      <c r="AA53" s="15" t="s">
        <v>41</v>
      </c>
      <c r="AC53" s="16" t="str">
        <f>A53</f>
        <v>NBA MESH FOOTBALL JERSEY</v>
      </c>
      <c r="AD53" s="9" t="str">
        <f>B53</f>
        <v>LA LAKERS GOLD</v>
      </c>
      <c r="AE53" s="17" t="s">
        <v>20</v>
      </c>
      <c r="AF53" s="17" t="s">
        <v>21</v>
      </c>
      <c r="AG53" s="17" t="s">
        <v>22</v>
      </c>
      <c r="AH53" s="17" t="s">
        <v>53</v>
      </c>
      <c r="AI53" s="10" t="s">
        <v>26</v>
      </c>
      <c r="AJ53" s="18" t="s">
        <v>54</v>
      </c>
      <c r="AK53" s="19" t="s">
        <v>55</v>
      </c>
      <c r="AL53" s="20" t="s">
        <v>56</v>
      </c>
      <c r="AM53" s="14" t="s">
        <v>40</v>
      </c>
      <c r="AN53" s="15" t="s">
        <v>41</v>
      </c>
    </row>
    <row r="54" spans="1:50" ht="12" outlineLevel="1" x14ac:dyDescent="0.25">
      <c r="A54" s="21" t="s">
        <v>134</v>
      </c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>
        <f>SUM(C54:Y54)</f>
        <v>0</v>
      </c>
      <c r="AA54" s="25">
        <f t="shared" ref="AA54:AA63" si="29">B54-Z54</f>
        <v>0</v>
      </c>
      <c r="AB54" s="2"/>
      <c r="AC54" s="26" t="str">
        <f>A54</f>
        <v>C-0425-KT-6299-LLY</v>
      </c>
      <c r="AD54" s="27">
        <f>B54</f>
        <v>0</v>
      </c>
      <c r="AE54" s="23">
        <f t="shared" ref="AE54:AG63" si="30">C54</f>
        <v>0</v>
      </c>
      <c r="AF54" s="23">
        <f t="shared" si="30"/>
        <v>0</v>
      </c>
      <c r="AG54" s="23">
        <f t="shared" si="30"/>
        <v>0</v>
      </c>
      <c r="AH54" s="23">
        <f>SUM(F54:K54)</f>
        <v>0</v>
      </c>
      <c r="AI54" s="23">
        <f>L54</f>
        <v>0</v>
      </c>
      <c r="AJ54" s="23">
        <f t="shared" ref="AJ54:AJ63" si="31">SUM(M54:T54)</f>
        <v>0</v>
      </c>
      <c r="AK54" s="23">
        <f t="shared" ref="AK54:AK63" si="32">SUM(U54:X54)</f>
        <v>0</v>
      </c>
      <c r="AL54" s="23">
        <f>Y54</f>
        <v>0</v>
      </c>
      <c r="AM54" s="24">
        <f>SUM(AE54:AL54)</f>
        <v>0</v>
      </c>
      <c r="AN54" s="28">
        <f t="shared" ref="AN54:AN63" si="33">AD54-AM54</f>
        <v>0</v>
      </c>
      <c r="AO54" s="2"/>
      <c r="AP54" s="2"/>
      <c r="AQ54" s="2"/>
      <c r="AR54" s="2"/>
      <c r="AS54" s="2"/>
      <c r="AT54" s="2"/>
      <c r="AU54" s="2"/>
      <c r="AV54" s="2"/>
      <c r="AW54" s="2"/>
      <c r="AX54" s="2"/>
    </row>
    <row r="55" spans="1:50" ht="12" outlineLevel="1" x14ac:dyDescent="0.25">
      <c r="A55" s="26" t="s">
        <v>42</v>
      </c>
      <c r="B55" s="27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>
        <f t="shared" ref="Z55:Z63" si="34">SUM(C55:Y55)</f>
        <v>0</v>
      </c>
      <c r="AA55" s="25">
        <f t="shared" si="29"/>
        <v>0</v>
      </c>
      <c r="AB55" s="2"/>
      <c r="AC55" s="26"/>
      <c r="AD55" s="27"/>
      <c r="AE55" s="23"/>
      <c r="AF55" s="23"/>
      <c r="AG55" s="23"/>
      <c r="AH55" s="23"/>
      <c r="AI55" s="23"/>
      <c r="AJ55" s="23"/>
      <c r="AK55" s="23"/>
      <c r="AL55" s="23"/>
      <c r="AM55" s="24"/>
      <c r="AN55" s="28"/>
      <c r="AO55" s="2" t="str">
        <f>B53</f>
        <v>LA LAKERS GOLD</v>
      </c>
      <c r="AP55" s="26" t="s">
        <v>43</v>
      </c>
      <c r="AQ55" s="26" t="s">
        <v>44</v>
      </c>
      <c r="AR55" s="26" t="s">
        <v>45</v>
      </c>
      <c r="AS55" s="26" t="s">
        <v>46</v>
      </c>
      <c r="AT55" s="26" t="s">
        <v>47</v>
      </c>
      <c r="AU55" s="26" t="s">
        <v>48</v>
      </c>
      <c r="AV55" s="26" t="s">
        <v>49</v>
      </c>
      <c r="AW55" s="26" t="s">
        <v>50</v>
      </c>
      <c r="AX55" s="2"/>
    </row>
    <row r="56" spans="1:50" ht="12" outlineLevel="1" x14ac:dyDescent="0.25">
      <c r="A56" s="26" t="s">
        <v>43</v>
      </c>
      <c r="B56" s="27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>
        <f t="shared" si="34"/>
        <v>0</v>
      </c>
      <c r="AA56" s="25">
        <f t="shared" si="29"/>
        <v>0</v>
      </c>
      <c r="AB56" s="30" t="str">
        <f>AO55</f>
        <v>LA LAKERS GOLD</v>
      </c>
      <c r="AC56" s="26"/>
      <c r="AD56" s="27"/>
      <c r="AE56" s="23"/>
      <c r="AF56" s="23"/>
      <c r="AG56" s="23"/>
      <c r="AH56" s="23"/>
      <c r="AI56" s="23"/>
      <c r="AJ56" s="23"/>
      <c r="AK56" s="23"/>
      <c r="AL56" s="23"/>
      <c r="AM56" s="24"/>
      <c r="AN56" s="28"/>
      <c r="AO56" s="30" t="s">
        <v>51</v>
      </c>
      <c r="AP56" s="24">
        <f>Z56</f>
        <v>0</v>
      </c>
      <c r="AQ56" s="24">
        <f>Z57</f>
        <v>4</v>
      </c>
      <c r="AR56" s="24">
        <f>Z58</f>
        <v>12</v>
      </c>
      <c r="AS56" s="24">
        <f>Z59</f>
        <v>30</v>
      </c>
      <c r="AT56" s="24">
        <f>Z60</f>
        <v>26</v>
      </c>
      <c r="AU56" s="24">
        <f>Z61</f>
        <v>18</v>
      </c>
      <c r="AV56" s="24">
        <f>Z62</f>
        <v>8</v>
      </c>
      <c r="AW56" s="24">
        <f>Z63</f>
        <v>2</v>
      </c>
      <c r="AX56" s="31">
        <f>Z64</f>
        <v>100</v>
      </c>
    </row>
    <row r="57" spans="1:50" ht="12" outlineLevel="1" x14ac:dyDescent="0.25">
      <c r="A57" s="26" t="s">
        <v>44</v>
      </c>
      <c r="B57" s="27">
        <v>4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>
        <v>4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>
        <f t="shared" si="34"/>
        <v>4</v>
      </c>
      <c r="AA57" s="25">
        <f t="shared" si="29"/>
        <v>0</v>
      </c>
      <c r="AB57" s="30" t="str">
        <f>AO55</f>
        <v>LA LAKERS GOLD</v>
      </c>
      <c r="AC57" s="26"/>
      <c r="AD57" s="27"/>
      <c r="AE57" s="23"/>
      <c r="AF57" s="23"/>
      <c r="AG57" s="23"/>
      <c r="AH57" s="23"/>
      <c r="AI57" s="23"/>
      <c r="AJ57" s="23"/>
      <c r="AK57" s="23"/>
      <c r="AL57" s="23"/>
      <c r="AM57" s="24"/>
      <c r="AN57" s="28"/>
      <c r="AO57" s="29" t="s">
        <v>27</v>
      </c>
      <c r="AP57" s="23">
        <f>M56</f>
        <v>0</v>
      </c>
      <c r="AQ57" s="23">
        <f>M57</f>
        <v>4</v>
      </c>
      <c r="AR57" s="23">
        <f>M58</f>
        <v>12</v>
      </c>
      <c r="AS57" s="23">
        <f>M59</f>
        <v>27</v>
      </c>
      <c r="AT57" s="23">
        <f>M60</f>
        <v>24</v>
      </c>
      <c r="AU57" s="23">
        <f>M61</f>
        <v>18</v>
      </c>
      <c r="AV57" s="23">
        <f>M62</f>
        <v>8</v>
      </c>
      <c r="AW57" s="23">
        <f>M63</f>
        <v>2</v>
      </c>
      <c r="AX57" s="31">
        <f>M64</f>
        <v>95</v>
      </c>
    </row>
    <row r="58" spans="1:50" ht="12" outlineLevel="1" x14ac:dyDescent="0.25">
      <c r="A58" s="26" t="s">
        <v>45</v>
      </c>
      <c r="B58" s="27">
        <v>12</v>
      </c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>
        <v>12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>
        <f t="shared" si="34"/>
        <v>12</v>
      </c>
      <c r="AA58" s="25">
        <f t="shared" si="29"/>
        <v>0</v>
      </c>
      <c r="AB58" s="30" t="str">
        <f>AO55</f>
        <v>LA LAKERS GOLD</v>
      </c>
      <c r="AC58" s="26"/>
      <c r="AD58" s="27"/>
      <c r="AE58" s="23"/>
      <c r="AF58" s="23"/>
      <c r="AG58" s="23"/>
      <c r="AH58" s="23"/>
      <c r="AI58" s="23"/>
      <c r="AJ58" s="23"/>
      <c r="AK58" s="23"/>
      <c r="AL58" s="23"/>
      <c r="AM58" s="24"/>
      <c r="AN58" s="28"/>
      <c r="AO58" s="29" t="s">
        <v>204</v>
      </c>
      <c r="AP58" s="23">
        <f>D56</f>
        <v>0</v>
      </c>
      <c r="AQ58" s="23">
        <f>D57</f>
        <v>0</v>
      </c>
      <c r="AR58" s="23">
        <f>D58</f>
        <v>0</v>
      </c>
      <c r="AS58" s="23">
        <f>D59</f>
        <v>1</v>
      </c>
      <c r="AT58" s="23">
        <f>D60</f>
        <v>1</v>
      </c>
      <c r="AU58" s="23">
        <f>D61</f>
        <v>0</v>
      </c>
      <c r="AV58" s="23">
        <f>D62</f>
        <v>0</v>
      </c>
      <c r="AW58" s="23">
        <f>D63</f>
        <v>0</v>
      </c>
      <c r="AX58" s="2"/>
    </row>
    <row r="59" spans="1:50" ht="12" outlineLevel="1" x14ac:dyDescent="0.25">
      <c r="A59" s="26" t="s">
        <v>46</v>
      </c>
      <c r="B59" s="27">
        <v>30</v>
      </c>
      <c r="C59" s="23">
        <v>1</v>
      </c>
      <c r="D59" s="23">
        <v>1</v>
      </c>
      <c r="E59" s="23"/>
      <c r="F59" s="23"/>
      <c r="G59" s="23"/>
      <c r="H59" s="23"/>
      <c r="I59" s="23"/>
      <c r="J59" s="23"/>
      <c r="K59" s="23"/>
      <c r="L59" s="37">
        <v>1</v>
      </c>
      <c r="M59" s="23">
        <v>27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>
        <f t="shared" si="34"/>
        <v>30</v>
      </c>
      <c r="AA59" s="25">
        <f t="shared" si="29"/>
        <v>0</v>
      </c>
      <c r="AB59" s="30" t="str">
        <f>AO55</f>
        <v>LA LAKERS GOLD</v>
      </c>
      <c r="AC59" s="26"/>
      <c r="AD59" s="27"/>
      <c r="AE59" s="23"/>
      <c r="AF59" s="23"/>
      <c r="AG59" s="23"/>
      <c r="AH59" s="23"/>
      <c r="AI59" s="23"/>
      <c r="AJ59" s="23"/>
      <c r="AK59" s="23"/>
      <c r="AL59" s="23"/>
      <c r="AM59" s="24"/>
      <c r="AN59" s="28"/>
      <c r="AO59" s="29" t="s">
        <v>205</v>
      </c>
      <c r="AP59" s="23">
        <f>E56</f>
        <v>0</v>
      </c>
      <c r="AQ59" s="23">
        <f>E57</f>
        <v>0</v>
      </c>
      <c r="AR59" s="23">
        <f>E58</f>
        <v>0</v>
      </c>
      <c r="AS59" s="23">
        <f>E59</f>
        <v>0</v>
      </c>
      <c r="AT59" s="23">
        <f>E60</f>
        <v>0</v>
      </c>
      <c r="AU59" s="23">
        <f>E61</f>
        <v>0</v>
      </c>
      <c r="AV59" s="23">
        <f>E62</f>
        <v>0</v>
      </c>
      <c r="AW59" s="23">
        <f>E63</f>
        <v>0</v>
      </c>
      <c r="AX59" s="2"/>
    </row>
    <row r="60" spans="1:50" ht="12" outlineLevel="1" x14ac:dyDescent="0.25">
      <c r="A60" s="26" t="s">
        <v>47</v>
      </c>
      <c r="B60" s="27">
        <v>26</v>
      </c>
      <c r="C60" s="23"/>
      <c r="D60" s="23">
        <v>1</v>
      </c>
      <c r="E60" s="23"/>
      <c r="F60" s="23"/>
      <c r="G60" s="23"/>
      <c r="H60" s="23"/>
      <c r="I60" s="23"/>
      <c r="J60" s="23"/>
      <c r="K60" s="23"/>
      <c r="L60" s="37">
        <v>1</v>
      </c>
      <c r="M60" s="23">
        <v>24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>
        <f t="shared" si="34"/>
        <v>26</v>
      </c>
      <c r="AA60" s="25">
        <f t="shared" si="29"/>
        <v>0</v>
      </c>
      <c r="AB60" s="30" t="str">
        <f>AO55</f>
        <v>LA LAKERS GOLD</v>
      </c>
      <c r="AC60" s="26"/>
      <c r="AD60" s="27"/>
      <c r="AE60" s="23"/>
      <c r="AF60" s="23"/>
      <c r="AG60" s="23"/>
      <c r="AH60" s="23"/>
      <c r="AI60" s="23"/>
      <c r="AJ60" s="23"/>
      <c r="AK60" s="23"/>
      <c r="AL60" s="23"/>
      <c r="AM60" s="24"/>
      <c r="AN60" s="28"/>
      <c r="AO60" s="29" t="s">
        <v>206</v>
      </c>
      <c r="AP60" s="23">
        <f>C56</f>
        <v>0</v>
      </c>
      <c r="AQ60" s="23">
        <f>C57</f>
        <v>0</v>
      </c>
      <c r="AR60" s="23">
        <f>C58</f>
        <v>0</v>
      </c>
      <c r="AS60" s="23">
        <f>C59</f>
        <v>1</v>
      </c>
      <c r="AT60" s="23">
        <f>C60</f>
        <v>0</v>
      </c>
      <c r="AU60" s="23">
        <f>C61</f>
        <v>0</v>
      </c>
      <c r="AV60" s="23">
        <f>C62</f>
        <v>0</v>
      </c>
      <c r="AW60" s="23">
        <f>C63</f>
        <v>0</v>
      </c>
      <c r="AX60" s="2"/>
    </row>
    <row r="61" spans="1:50" ht="12" outlineLevel="1" x14ac:dyDescent="0.25">
      <c r="A61" s="26" t="s">
        <v>48</v>
      </c>
      <c r="B61" s="27">
        <v>18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>
        <v>18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>
        <f t="shared" si="34"/>
        <v>18</v>
      </c>
      <c r="AA61" s="25">
        <f t="shared" si="29"/>
        <v>0</v>
      </c>
      <c r="AB61" s="2"/>
      <c r="AC61" s="26" t="s">
        <v>63</v>
      </c>
      <c r="AD61" s="27">
        <f t="shared" ref="AD61:AD69" si="35">B61</f>
        <v>18</v>
      </c>
      <c r="AE61" s="23">
        <f t="shared" si="30"/>
        <v>0</v>
      </c>
      <c r="AF61" s="23">
        <f t="shared" si="30"/>
        <v>0</v>
      </c>
      <c r="AG61" s="23">
        <f t="shared" si="30"/>
        <v>0</v>
      </c>
      <c r="AH61" s="23">
        <f t="shared" ref="AH61:AH68" si="36">SUM(F61:K61)</f>
        <v>0</v>
      </c>
      <c r="AI61" s="23">
        <f t="shared" ref="AI61:AI69" si="37">L61</f>
        <v>0</v>
      </c>
      <c r="AJ61" s="23">
        <f t="shared" si="31"/>
        <v>18</v>
      </c>
      <c r="AK61" s="23">
        <f t="shared" si="32"/>
        <v>0</v>
      </c>
      <c r="AL61" s="23">
        <f t="shared" ref="AL61:AL69" si="38">Y61</f>
        <v>0</v>
      </c>
      <c r="AM61" s="24">
        <f t="shared" ref="AM61:AM69" si="39">SUM(AE61:AL61)</f>
        <v>18</v>
      </c>
      <c r="AN61" s="28">
        <f t="shared" si="33"/>
        <v>0</v>
      </c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2" outlineLevel="1" x14ac:dyDescent="0.25">
      <c r="A62" s="26" t="s">
        <v>49</v>
      </c>
      <c r="B62" s="27">
        <v>8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>
        <v>8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>
        <f t="shared" si="34"/>
        <v>8</v>
      </c>
      <c r="AA62" s="25">
        <f t="shared" si="29"/>
        <v>0</v>
      </c>
      <c r="AB62" s="2"/>
      <c r="AC62" s="26" t="s">
        <v>64</v>
      </c>
      <c r="AD62" s="27">
        <f t="shared" si="35"/>
        <v>8</v>
      </c>
      <c r="AE62" s="23">
        <f t="shared" si="30"/>
        <v>0</v>
      </c>
      <c r="AF62" s="23">
        <f t="shared" si="30"/>
        <v>0</v>
      </c>
      <c r="AG62" s="23">
        <f t="shared" si="30"/>
        <v>0</v>
      </c>
      <c r="AH62" s="23">
        <f t="shared" si="36"/>
        <v>0</v>
      </c>
      <c r="AI62" s="23">
        <f t="shared" si="37"/>
        <v>0</v>
      </c>
      <c r="AJ62" s="23">
        <f t="shared" si="31"/>
        <v>8</v>
      </c>
      <c r="AK62" s="23">
        <f t="shared" si="32"/>
        <v>0</v>
      </c>
      <c r="AL62" s="23">
        <f t="shared" si="38"/>
        <v>0</v>
      </c>
      <c r="AM62" s="24">
        <f t="shared" si="39"/>
        <v>8</v>
      </c>
      <c r="AN62" s="28">
        <f t="shared" si="33"/>
        <v>0</v>
      </c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ht="12" outlineLevel="1" x14ac:dyDescent="0.25">
      <c r="A63" s="26" t="s">
        <v>50</v>
      </c>
      <c r="B63" s="27">
        <v>2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>
        <v>2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>
        <f t="shared" si="34"/>
        <v>2</v>
      </c>
      <c r="AA63" s="25">
        <f t="shared" si="29"/>
        <v>0</v>
      </c>
      <c r="AB63" s="2"/>
      <c r="AC63" s="26" t="s">
        <v>52</v>
      </c>
      <c r="AD63" s="27">
        <f t="shared" si="35"/>
        <v>2</v>
      </c>
      <c r="AE63" s="23">
        <f t="shared" si="30"/>
        <v>0</v>
      </c>
      <c r="AF63" s="23">
        <f t="shared" si="30"/>
        <v>0</v>
      </c>
      <c r="AG63" s="23">
        <f t="shared" si="30"/>
        <v>0</v>
      </c>
      <c r="AH63" s="23">
        <f t="shared" si="36"/>
        <v>0</v>
      </c>
      <c r="AI63" s="23">
        <f t="shared" si="37"/>
        <v>0</v>
      </c>
      <c r="AJ63" s="23">
        <f t="shared" si="31"/>
        <v>2</v>
      </c>
      <c r="AK63" s="23">
        <f t="shared" si="32"/>
        <v>0</v>
      </c>
      <c r="AL63" s="23">
        <f t="shared" si="38"/>
        <v>0</v>
      </c>
      <c r="AM63" s="24">
        <f t="shared" si="39"/>
        <v>2</v>
      </c>
      <c r="AN63" s="28">
        <f t="shared" si="33"/>
        <v>0</v>
      </c>
      <c r="AO63" s="2"/>
      <c r="AP63" s="2"/>
      <c r="AQ63" s="2"/>
      <c r="AR63" s="2"/>
      <c r="AS63" s="2"/>
      <c r="AT63" s="2"/>
      <c r="AU63" s="2"/>
      <c r="AV63" s="2"/>
      <c r="AW63" s="2"/>
      <c r="AX63" s="2"/>
    </row>
    <row r="64" spans="1:50" ht="12" outlineLevel="1" x14ac:dyDescent="0.25">
      <c r="A64" s="26" t="s">
        <v>51</v>
      </c>
      <c r="B64" s="31">
        <f>SUM(B54:B63)</f>
        <v>100</v>
      </c>
      <c r="C64" s="31">
        <f t="shared" ref="C64:Z64" si="40">SUM(C54:C63)</f>
        <v>1</v>
      </c>
      <c r="D64" s="31">
        <f t="shared" si="40"/>
        <v>2</v>
      </c>
      <c r="E64" s="31">
        <f t="shared" si="40"/>
        <v>0</v>
      </c>
      <c r="F64" s="31">
        <f t="shared" si="40"/>
        <v>0</v>
      </c>
      <c r="G64" s="31">
        <f t="shared" si="40"/>
        <v>0</v>
      </c>
      <c r="H64" s="31">
        <f t="shared" si="40"/>
        <v>0</v>
      </c>
      <c r="I64" s="31">
        <f t="shared" si="40"/>
        <v>0</v>
      </c>
      <c r="J64" s="31">
        <f t="shared" si="40"/>
        <v>0</v>
      </c>
      <c r="K64" s="31">
        <f t="shared" si="40"/>
        <v>0</v>
      </c>
      <c r="L64" s="31">
        <f t="shared" si="40"/>
        <v>2</v>
      </c>
      <c r="M64" s="31">
        <f t="shared" si="40"/>
        <v>95</v>
      </c>
      <c r="N64" s="31">
        <f t="shared" si="40"/>
        <v>0</v>
      </c>
      <c r="O64" s="31">
        <f t="shared" si="40"/>
        <v>0</v>
      </c>
      <c r="P64" s="31">
        <f t="shared" si="40"/>
        <v>0</v>
      </c>
      <c r="Q64" s="31">
        <f t="shared" si="40"/>
        <v>0</v>
      </c>
      <c r="R64" s="31">
        <f t="shared" si="40"/>
        <v>0</v>
      </c>
      <c r="S64" s="31">
        <f t="shared" si="40"/>
        <v>0</v>
      </c>
      <c r="T64" s="31">
        <f t="shared" si="40"/>
        <v>0</v>
      </c>
      <c r="U64" s="31">
        <f t="shared" si="40"/>
        <v>0</v>
      </c>
      <c r="V64" s="31">
        <f t="shared" si="40"/>
        <v>0</v>
      </c>
      <c r="W64" s="31">
        <f t="shared" si="40"/>
        <v>0</v>
      </c>
      <c r="X64" s="31">
        <f t="shared" si="40"/>
        <v>0</v>
      </c>
      <c r="Y64" s="31">
        <f t="shared" si="40"/>
        <v>0</v>
      </c>
      <c r="Z64" s="31">
        <f t="shared" si="40"/>
        <v>100</v>
      </c>
      <c r="AA64" s="27">
        <f>SUM(AA54:AA63)</f>
        <v>0</v>
      </c>
      <c r="AB64" s="2"/>
      <c r="AC64" s="26" t="s">
        <v>51</v>
      </c>
      <c r="AD64" s="31">
        <f>SUM(AD54:AD63)</f>
        <v>28</v>
      </c>
      <c r="AE64" s="31">
        <f t="shared" ref="AE64:AM64" si="41">SUM(AE54:AE63)</f>
        <v>0</v>
      </c>
      <c r="AF64" s="31">
        <f t="shared" si="41"/>
        <v>0</v>
      </c>
      <c r="AG64" s="31">
        <f t="shared" si="41"/>
        <v>0</v>
      </c>
      <c r="AH64" s="31">
        <f t="shared" si="41"/>
        <v>0</v>
      </c>
      <c r="AI64" s="31">
        <f t="shared" si="41"/>
        <v>0</v>
      </c>
      <c r="AJ64" s="31">
        <f t="shared" si="41"/>
        <v>28</v>
      </c>
      <c r="AK64" s="31">
        <f t="shared" si="41"/>
        <v>0</v>
      </c>
      <c r="AL64" s="31">
        <f t="shared" si="41"/>
        <v>0</v>
      </c>
      <c r="AM64" s="31">
        <f t="shared" si="41"/>
        <v>28</v>
      </c>
      <c r="AN64" s="27">
        <f>SUM(AN54:AN63)</f>
        <v>0</v>
      </c>
      <c r="AO64" s="2"/>
      <c r="AP64" s="2"/>
      <c r="AQ64" s="2"/>
      <c r="AR64" s="2"/>
      <c r="AS64" s="2"/>
      <c r="AT64" s="2"/>
      <c r="AU64" s="2"/>
      <c r="AV64" s="2"/>
      <c r="AW64" s="2"/>
      <c r="AX64" s="2"/>
    </row>
    <row r="65" spans="1:50" ht="12" outlineLevel="1" x14ac:dyDescent="0.25"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2" outlineLevel="1" x14ac:dyDescent="0.25">
      <c r="B66" s="33">
        <v>100</v>
      </c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s="3" customFormat="1" ht="56.25" outlineLevel="1" x14ac:dyDescent="0.25">
      <c r="A67" s="8" t="str">
        <f>$B$4</f>
        <v>NBA MESH FOOTBALL JERSEY</v>
      </c>
      <c r="B67" s="9" t="s">
        <v>135</v>
      </c>
      <c r="C67" s="10" t="s">
        <v>20</v>
      </c>
      <c r="D67" s="10" t="s">
        <v>21</v>
      </c>
      <c r="E67" s="10" t="s">
        <v>22</v>
      </c>
      <c r="F67" s="10" t="s">
        <v>141</v>
      </c>
      <c r="G67" s="10" t="s">
        <v>142</v>
      </c>
      <c r="H67" s="10" t="s">
        <v>143</v>
      </c>
      <c r="I67" s="10" t="s">
        <v>23</v>
      </c>
      <c r="J67" s="10" t="s">
        <v>24</v>
      </c>
      <c r="K67" s="10" t="s">
        <v>25</v>
      </c>
      <c r="L67" s="10" t="s">
        <v>26</v>
      </c>
      <c r="M67" s="11" t="s">
        <v>27</v>
      </c>
      <c r="N67" s="11" t="s">
        <v>28</v>
      </c>
      <c r="O67" s="11" t="s">
        <v>29</v>
      </c>
      <c r="P67" s="11" t="s">
        <v>30</v>
      </c>
      <c r="Q67" s="11" t="s">
        <v>31</v>
      </c>
      <c r="R67" s="11" t="s">
        <v>32</v>
      </c>
      <c r="S67" s="11" t="s">
        <v>33</v>
      </c>
      <c r="T67" s="11" t="s">
        <v>34</v>
      </c>
      <c r="U67" s="12" t="s">
        <v>35</v>
      </c>
      <c r="V67" s="12" t="s">
        <v>36</v>
      </c>
      <c r="W67" s="12" t="s">
        <v>37</v>
      </c>
      <c r="X67" s="12" t="s">
        <v>38</v>
      </c>
      <c r="Y67" s="13" t="s">
        <v>39</v>
      </c>
      <c r="Z67" s="14" t="s">
        <v>40</v>
      </c>
      <c r="AA67" s="15" t="s">
        <v>41</v>
      </c>
      <c r="AC67" s="16" t="str">
        <f>A67</f>
        <v>NBA MESH FOOTBALL JERSEY</v>
      </c>
      <c r="AD67" s="9" t="str">
        <f>B67</f>
        <v>NY KNICKS ORANGE</v>
      </c>
      <c r="AE67" s="17" t="s">
        <v>20</v>
      </c>
      <c r="AF67" s="17" t="s">
        <v>21</v>
      </c>
      <c r="AG67" s="17" t="s">
        <v>22</v>
      </c>
      <c r="AH67" s="17" t="s">
        <v>53</v>
      </c>
      <c r="AI67" s="10" t="s">
        <v>26</v>
      </c>
      <c r="AJ67" s="18" t="s">
        <v>54</v>
      </c>
      <c r="AK67" s="19" t="s">
        <v>55</v>
      </c>
      <c r="AL67" s="20" t="s">
        <v>56</v>
      </c>
      <c r="AM67" s="14" t="s">
        <v>40</v>
      </c>
      <c r="AN67" s="15" t="s">
        <v>41</v>
      </c>
    </row>
    <row r="68" spans="1:50" ht="12" outlineLevel="1" x14ac:dyDescent="0.25">
      <c r="A68" s="21" t="s">
        <v>136</v>
      </c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>
        <f>SUM(C68:Y68)</f>
        <v>0</v>
      </c>
      <c r="AA68" s="25">
        <f t="shared" ref="AA68:AA77" si="42">B68-Z68</f>
        <v>0</v>
      </c>
      <c r="AB68" s="2"/>
      <c r="AC68" s="26" t="str">
        <f>A68</f>
        <v>C-0425-KT-6299-NKO</v>
      </c>
      <c r="AD68" s="27">
        <f>B68</f>
        <v>0</v>
      </c>
      <c r="AE68" s="23">
        <f t="shared" ref="AE68:AG77" si="43">C68</f>
        <v>0</v>
      </c>
      <c r="AF68" s="23">
        <f t="shared" si="43"/>
        <v>0</v>
      </c>
      <c r="AG68" s="23">
        <f t="shared" si="43"/>
        <v>0</v>
      </c>
      <c r="AH68" s="23">
        <f>SUM(F68:K68)</f>
        <v>0</v>
      </c>
      <c r="AI68" s="23">
        <f>L68</f>
        <v>0</v>
      </c>
      <c r="AJ68" s="23">
        <f t="shared" ref="AJ68:AJ77" si="44">SUM(M68:T68)</f>
        <v>0</v>
      </c>
      <c r="AK68" s="23">
        <f t="shared" ref="AK68:AK77" si="45">SUM(U68:X68)</f>
        <v>0</v>
      </c>
      <c r="AL68" s="23">
        <f>Y68</f>
        <v>0</v>
      </c>
      <c r="AM68" s="24">
        <f>SUM(AE68:AL68)</f>
        <v>0</v>
      </c>
      <c r="AN68" s="28">
        <f t="shared" ref="AN68:AN77" si="46">AD68-AM68</f>
        <v>0</v>
      </c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2" outlineLevel="1" x14ac:dyDescent="0.25">
      <c r="A69" s="26" t="s">
        <v>42</v>
      </c>
      <c r="B69" s="27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>
        <f t="shared" ref="Z69:Z77" si="47">SUM(C69:Y69)</f>
        <v>0</v>
      </c>
      <c r="AA69" s="25">
        <f t="shared" si="42"/>
        <v>0</v>
      </c>
      <c r="AB69" s="2"/>
      <c r="AC69" s="26"/>
      <c r="AD69" s="27"/>
      <c r="AE69" s="23"/>
      <c r="AF69" s="23"/>
      <c r="AG69" s="23"/>
      <c r="AH69" s="23"/>
      <c r="AI69" s="23"/>
      <c r="AJ69" s="23"/>
      <c r="AK69" s="23"/>
      <c r="AL69" s="23"/>
      <c r="AM69" s="24"/>
      <c r="AN69" s="28"/>
      <c r="AO69" s="2" t="str">
        <f>B67</f>
        <v>NY KNICKS ORANGE</v>
      </c>
      <c r="AP69" s="26" t="s">
        <v>43</v>
      </c>
      <c r="AQ69" s="26" t="s">
        <v>44</v>
      </c>
      <c r="AR69" s="26" t="s">
        <v>45</v>
      </c>
      <c r="AS69" s="26" t="s">
        <v>46</v>
      </c>
      <c r="AT69" s="26" t="s">
        <v>47</v>
      </c>
      <c r="AU69" s="26" t="s">
        <v>48</v>
      </c>
      <c r="AV69" s="26" t="s">
        <v>49</v>
      </c>
      <c r="AW69" s="26" t="s">
        <v>50</v>
      </c>
      <c r="AX69" s="2"/>
    </row>
    <row r="70" spans="1:50" ht="12" outlineLevel="1" x14ac:dyDescent="0.25">
      <c r="A70" s="26" t="s">
        <v>43</v>
      </c>
      <c r="B70" s="27"/>
      <c r="C70" s="23"/>
      <c r="D70" s="23"/>
      <c r="E70" s="23"/>
      <c r="F70" s="36"/>
      <c r="G70" s="36"/>
      <c r="H70" s="36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>
        <f t="shared" si="47"/>
        <v>0</v>
      </c>
      <c r="AA70" s="25">
        <f t="shared" si="42"/>
        <v>0</v>
      </c>
      <c r="AB70" s="30" t="str">
        <f>AO69</f>
        <v>NY KNICKS ORANGE</v>
      </c>
      <c r="AC70" s="26"/>
      <c r="AD70" s="27"/>
      <c r="AE70" s="23"/>
      <c r="AF70" s="23"/>
      <c r="AG70" s="23"/>
      <c r="AH70" s="23"/>
      <c r="AI70" s="23"/>
      <c r="AJ70" s="23"/>
      <c r="AK70" s="23"/>
      <c r="AL70" s="23"/>
      <c r="AM70" s="24"/>
      <c r="AN70" s="28"/>
      <c r="AO70" s="30" t="s">
        <v>51</v>
      </c>
      <c r="AP70" s="24">
        <f>Z70</f>
        <v>0</v>
      </c>
      <c r="AQ70" s="24">
        <f>Z71</f>
        <v>4</v>
      </c>
      <c r="AR70" s="24">
        <f>Z72</f>
        <v>20</v>
      </c>
      <c r="AS70" s="24">
        <f>Z73</f>
        <v>47</v>
      </c>
      <c r="AT70" s="24">
        <f>Z74</f>
        <v>61</v>
      </c>
      <c r="AU70" s="24">
        <f>Z75</f>
        <v>42</v>
      </c>
      <c r="AV70" s="24">
        <f>Z76</f>
        <v>23</v>
      </c>
      <c r="AW70" s="24">
        <f>Z77</f>
        <v>5</v>
      </c>
      <c r="AX70" s="31">
        <f>Z78</f>
        <v>202</v>
      </c>
    </row>
    <row r="71" spans="1:50" ht="12" outlineLevel="1" x14ac:dyDescent="0.25">
      <c r="A71" s="26" t="s">
        <v>44</v>
      </c>
      <c r="B71" s="27">
        <v>4</v>
      </c>
      <c r="C71" s="23"/>
      <c r="D71" s="23"/>
      <c r="E71" s="23"/>
      <c r="F71" s="36"/>
      <c r="G71" s="36"/>
      <c r="H71" s="36"/>
      <c r="I71" s="23"/>
      <c r="J71" s="23"/>
      <c r="K71" s="23"/>
      <c r="L71" s="23"/>
      <c r="M71" s="23">
        <v>4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>
        <f t="shared" si="47"/>
        <v>4</v>
      </c>
      <c r="AA71" s="25">
        <f t="shared" si="42"/>
        <v>0</v>
      </c>
      <c r="AB71" s="30" t="str">
        <f>AO69</f>
        <v>NY KNICKS ORANGE</v>
      </c>
      <c r="AC71" s="26"/>
      <c r="AD71" s="27"/>
      <c r="AE71" s="23"/>
      <c r="AF71" s="23"/>
      <c r="AG71" s="23"/>
      <c r="AH71" s="23"/>
      <c r="AI71" s="23"/>
      <c r="AJ71" s="23"/>
      <c r="AK71" s="23"/>
      <c r="AL71" s="23"/>
      <c r="AM71" s="24"/>
      <c r="AN71" s="28"/>
      <c r="AO71" s="29" t="s">
        <v>27</v>
      </c>
      <c r="AP71" s="23">
        <f>M70</f>
        <v>0</v>
      </c>
      <c r="AQ71" s="23">
        <f>M71</f>
        <v>4</v>
      </c>
      <c r="AR71" s="23">
        <f>M72</f>
        <v>12</v>
      </c>
      <c r="AS71" s="23">
        <f>M73</f>
        <v>27</v>
      </c>
      <c r="AT71" s="23">
        <f>M74</f>
        <v>24</v>
      </c>
      <c r="AU71" s="23">
        <f>M75</f>
        <v>18</v>
      </c>
      <c r="AV71" s="23">
        <f>M76</f>
        <v>8</v>
      </c>
      <c r="AW71" s="23">
        <f>M77</f>
        <v>2</v>
      </c>
      <c r="AX71" s="31">
        <f>M78</f>
        <v>95</v>
      </c>
    </row>
    <row r="72" spans="1:50" ht="12" outlineLevel="1" x14ac:dyDescent="0.25">
      <c r="A72" s="26" t="s">
        <v>45</v>
      </c>
      <c r="B72" s="27">
        <v>20</v>
      </c>
      <c r="C72" s="23"/>
      <c r="D72" s="23"/>
      <c r="E72" s="23"/>
      <c r="F72" s="36">
        <v>3</v>
      </c>
      <c r="G72" s="36">
        <v>4</v>
      </c>
      <c r="H72" s="36">
        <v>1</v>
      </c>
      <c r="I72" s="23"/>
      <c r="J72" s="23"/>
      <c r="K72" s="23"/>
      <c r="L72" s="23"/>
      <c r="M72" s="23">
        <v>12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>
        <f t="shared" si="47"/>
        <v>20</v>
      </c>
      <c r="AA72" s="25">
        <f t="shared" si="42"/>
        <v>0</v>
      </c>
      <c r="AB72" s="30" t="str">
        <f>AO69</f>
        <v>NY KNICKS ORANGE</v>
      </c>
      <c r="AC72" s="26"/>
      <c r="AD72" s="27"/>
      <c r="AE72" s="23"/>
      <c r="AF72" s="23"/>
      <c r="AG72" s="23"/>
      <c r="AH72" s="23"/>
      <c r="AI72" s="23"/>
      <c r="AJ72" s="23"/>
      <c r="AK72" s="23"/>
      <c r="AL72" s="23"/>
      <c r="AM72" s="24"/>
      <c r="AN72" s="28"/>
      <c r="AO72" s="29" t="s">
        <v>204</v>
      </c>
      <c r="AP72" s="23">
        <f>D70</f>
        <v>0</v>
      </c>
      <c r="AQ72" s="23">
        <f>D71</f>
        <v>0</v>
      </c>
      <c r="AR72" s="23">
        <f>D72</f>
        <v>0</v>
      </c>
      <c r="AS72" s="23">
        <f>D73</f>
        <v>1</v>
      </c>
      <c r="AT72" s="23">
        <f>D74</f>
        <v>1</v>
      </c>
      <c r="AU72" s="23">
        <f>D75</f>
        <v>0</v>
      </c>
      <c r="AV72" s="23">
        <f>D76</f>
        <v>0</v>
      </c>
      <c r="AW72" s="23">
        <f>D77</f>
        <v>0</v>
      </c>
      <c r="AX72" s="2"/>
    </row>
    <row r="73" spans="1:50" ht="12" outlineLevel="1" x14ac:dyDescent="0.25">
      <c r="A73" s="26" t="s">
        <v>46</v>
      </c>
      <c r="B73" s="27">
        <v>47</v>
      </c>
      <c r="C73" s="23">
        <v>1</v>
      </c>
      <c r="D73" s="23">
        <v>1</v>
      </c>
      <c r="E73" s="23"/>
      <c r="F73" s="36">
        <v>9</v>
      </c>
      <c r="G73" s="36">
        <v>6</v>
      </c>
      <c r="H73" s="36">
        <v>2</v>
      </c>
      <c r="I73" s="23"/>
      <c r="J73" s="23"/>
      <c r="K73" s="23"/>
      <c r="L73" s="37">
        <v>1</v>
      </c>
      <c r="M73" s="23">
        <v>27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>
        <f t="shared" si="47"/>
        <v>47</v>
      </c>
      <c r="AA73" s="25">
        <f t="shared" si="42"/>
        <v>0</v>
      </c>
      <c r="AB73" s="30" t="str">
        <f>AO69</f>
        <v>NY KNICKS ORANGE</v>
      </c>
      <c r="AC73" s="26"/>
      <c r="AD73" s="27"/>
      <c r="AE73" s="23"/>
      <c r="AF73" s="23"/>
      <c r="AG73" s="23"/>
      <c r="AH73" s="23"/>
      <c r="AI73" s="23"/>
      <c r="AJ73" s="23"/>
      <c r="AK73" s="23"/>
      <c r="AL73" s="23"/>
      <c r="AM73" s="24"/>
      <c r="AN73" s="28"/>
      <c r="AO73" s="29" t="s">
        <v>205</v>
      </c>
      <c r="AP73" s="23">
        <f>E70</f>
        <v>0</v>
      </c>
      <c r="AQ73" s="23">
        <f>E71</f>
        <v>0</v>
      </c>
      <c r="AR73" s="23">
        <f>E72</f>
        <v>0</v>
      </c>
      <c r="AS73" s="23">
        <f>E73</f>
        <v>0</v>
      </c>
      <c r="AT73" s="23">
        <f>E74</f>
        <v>0</v>
      </c>
      <c r="AU73" s="23">
        <f>E75</f>
        <v>0</v>
      </c>
      <c r="AV73" s="23">
        <f>E76</f>
        <v>0</v>
      </c>
      <c r="AW73" s="23">
        <f>E77</f>
        <v>0</v>
      </c>
      <c r="AX73" s="2"/>
    </row>
    <row r="74" spans="1:50" ht="12" outlineLevel="1" x14ac:dyDescent="0.25">
      <c r="A74" s="26" t="s">
        <v>47</v>
      </c>
      <c r="B74" s="27">
        <v>61</v>
      </c>
      <c r="C74" s="23"/>
      <c r="D74" s="23">
        <v>1</v>
      </c>
      <c r="E74" s="23"/>
      <c r="F74" s="36">
        <v>21</v>
      </c>
      <c r="G74" s="36">
        <v>10</v>
      </c>
      <c r="H74" s="36">
        <v>4</v>
      </c>
      <c r="I74" s="23"/>
      <c r="J74" s="23"/>
      <c r="K74" s="23"/>
      <c r="L74" s="37">
        <v>1</v>
      </c>
      <c r="M74" s="23">
        <v>24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>
        <f t="shared" si="47"/>
        <v>61</v>
      </c>
      <c r="AA74" s="25">
        <f t="shared" si="42"/>
        <v>0</v>
      </c>
      <c r="AB74" s="30" t="str">
        <f>AO69</f>
        <v>NY KNICKS ORANGE</v>
      </c>
      <c r="AC74" s="26"/>
      <c r="AD74" s="27"/>
      <c r="AE74" s="23"/>
      <c r="AF74" s="23"/>
      <c r="AG74" s="23"/>
      <c r="AH74" s="23"/>
      <c r="AI74" s="23"/>
      <c r="AJ74" s="23"/>
      <c r="AK74" s="23"/>
      <c r="AL74" s="23"/>
      <c r="AM74" s="24"/>
      <c r="AN74" s="28"/>
      <c r="AO74" s="29" t="s">
        <v>206</v>
      </c>
      <c r="AP74" s="23">
        <f>C70</f>
        <v>0</v>
      </c>
      <c r="AQ74" s="23">
        <f>C71</f>
        <v>0</v>
      </c>
      <c r="AR74" s="23">
        <f>C72</f>
        <v>0</v>
      </c>
      <c r="AS74" s="23">
        <f>C73</f>
        <v>1</v>
      </c>
      <c r="AT74" s="23">
        <f>C74</f>
        <v>0</v>
      </c>
      <c r="AU74" s="23">
        <f>C75</f>
        <v>0</v>
      </c>
      <c r="AV74" s="23">
        <f>C76</f>
        <v>0</v>
      </c>
      <c r="AW74" s="23">
        <f>C77</f>
        <v>0</v>
      </c>
      <c r="AX74" s="2"/>
    </row>
    <row r="75" spans="1:50" ht="12" outlineLevel="1" x14ac:dyDescent="0.25">
      <c r="A75" s="26" t="s">
        <v>48</v>
      </c>
      <c r="B75" s="27">
        <v>42</v>
      </c>
      <c r="C75" s="23"/>
      <c r="D75" s="23"/>
      <c r="E75" s="23"/>
      <c r="F75" s="36">
        <v>15</v>
      </c>
      <c r="G75" s="36">
        <v>6</v>
      </c>
      <c r="H75" s="36">
        <v>3</v>
      </c>
      <c r="I75" s="23"/>
      <c r="J75" s="23"/>
      <c r="K75" s="23"/>
      <c r="L75" s="23"/>
      <c r="M75" s="23">
        <v>18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>
        <f t="shared" si="47"/>
        <v>42</v>
      </c>
      <c r="AA75" s="25">
        <f t="shared" si="42"/>
        <v>0</v>
      </c>
      <c r="AB75" s="2"/>
      <c r="AC75" s="26" t="s">
        <v>63</v>
      </c>
      <c r="AD75" s="27">
        <f t="shared" ref="AD75:AD83" si="48">B75</f>
        <v>42</v>
      </c>
      <c r="AE75" s="23">
        <f t="shared" si="43"/>
        <v>0</v>
      </c>
      <c r="AF75" s="23">
        <f t="shared" si="43"/>
        <v>0</v>
      </c>
      <c r="AG75" s="23">
        <f t="shared" si="43"/>
        <v>0</v>
      </c>
      <c r="AH75" s="23">
        <f t="shared" ref="AH75:AH82" si="49">SUM(F75:K75)</f>
        <v>24</v>
      </c>
      <c r="AI75" s="23">
        <f t="shared" ref="AI75:AI83" si="50">L75</f>
        <v>0</v>
      </c>
      <c r="AJ75" s="23">
        <f t="shared" si="44"/>
        <v>18</v>
      </c>
      <c r="AK75" s="23">
        <f t="shared" si="45"/>
        <v>0</v>
      </c>
      <c r="AL75" s="23">
        <f t="shared" ref="AL75:AL83" si="51">Y75</f>
        <v>0</v>
      </c>
      <c r="AM75" s="24">
        <f t="shared" ref="AM75:AM83" si="52">SUM(AE75:AL75)</f>
        <v>42</v>
      </c>
      <c r="AN75" s="28">
        <f t="shared" si="46"/>
        <v>0</v>
      </c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2" outlineLevel="1" x14ac:dyDescent="0.25">
      <c r="A76" s="26" t="s">
        <v>49</v>
      </c>
      <c r="B76" s="27">
        <v>23</v>
      </c>
      <c r="C76" s="23"/>
      <c r="D76" s="23"/>
      <c r="E76" s="23"/>
      <c r="F76" s="36">
        <v>9</v>
      </c>
      <c r="G76" s="36">
        <v>4</v>
      </c>
      <c r="H76" s="36">
        <v>2</v>
      </c>
      <c r="I76" s="23"/>
      <c r="J76" s="23"/>
      <c r="K76" s="23"/>
      <c r="L76" s="23"/>
      <c r="M76" s="23">
        <v>8</v>
      </c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>
        <f t="shared" si="47"/>
        <v>23</v>
      </c>
      <c r="AA76" s="25">
        <f t="shared" si="42"/>
        <v>0</v>
      </c>
      <c r="AB76" s="2"/>
      <c r="AC76" s="26" t="s">
        <v>64</v>
      </c>
      <c r="AD76" s="27">
        <f t="shared" si="48"/>
        <v>23</v>
      </c>
      <c r="AE76" s="23">
        <f t="shared" si="43"/>
        <v>0</v>
      </c>
      <c r="AF76" s="23">
        <f t="shared" si="43"/>
        <v>0</v>
      </c>
      <c r="AG76" s="23">
        <f t="shared" si="43"/>
        <v>0</v>
      </c>
      <c r="AH76" s="23">
        <f t="shared" si="49"/>
        <v>15</v>
      </c>
      <c r="AI76" s="23">
        <f t="shared" si="50"/>
        <v>0</v>
      </c>
      <c r="AJ76" s="23">
        <f t="shared" si="44"/>
        <v>8</v>
      </c>
      <c r="AK76" s="23">
        <f t="shared" si="45"/>
        <v>0</v>
      </c>
      <c r="AL76" s="23">
        <f t="shared" si="51"/>
        <v>0</v>
      </c>
      <c r="AM76" s="24">
        <f t="shared" si="52"/>
        <v>23</v>
      </c>
      <c r="AN76" s="28">
        <f t="shared" si="46"/>
        <v>0</v>
      </c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2" outlineLevel="1" x14ac:dyDescent="0.25">
      <c r="A77" s="26" t="s">
        <v>50</v>
      </c>
      <c r="B77" s="27">
        <v>5</v>
      </c>
      <c r="C77" s="23"/>
      <c r="D77" s="23"/>
      <c r="E77" s="23"/>
      <c r="F77" s="36">
        <v>3</v>
      </c>
      <c r="G77" s="23"/>
      <c r="H77" s="36"/>
      <c r="I77" s="23"/>
      <c r="J77" s="23"/>
      <c r="K77" s="23"/>
      <c r="L77" s="23"/>
      <c r="M77" s="23">
        <v>2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4">
        <f t="shared" si="47"/>
        <v>5</v>
      </c>
      <c r="AA77" s="25">
        <f t="shared" si="42"/>
        <v>0</v>
      </c>
      <c r="AB77" s="2"/>
      <c r="AC77" s="26" t="s">
        <v>52</v>
      </c>
      <c r="AD77" s="27">
        <f t="shared" si="48"/>
        <v>5</v>
      </c>
      <c r="AE77" s="23">
        <f t="shared" si="43"/>
        <v>0</v>
      </c>
      <c r="AF77" s="23">
        <f t="shared" si="43"/>
        <v>0</v>
      </c>
      <c r="AG77" s="23">
        <f t="shared" si="43"/>
        <v>0</v>
      </c>
      <c r="AH77" s="23">
        <f t="shared" si="49"/>
        <v>3</v>
      </c>
      <c r="AI77" s="23">
        <f t="shared" si="50"/>
        <v>0</v>
      </c>
      <c r="AJ77" s="23">
        <f t="shared" si="44"/>
        <v>2</v>
      </c>
      <c r="AK77" s="23">
        <f t="shared" si="45"/>
        <v>0</v>
      </c>
      <c r="AL77" s="23">
        <f t="shared" si="51"/>
        <v>0</v>
      </c>
      <c r="AM77" s="24">
        <f t="shared" si="52"/>
        <v>5</v>
      </c>
      <c r="AN77" s="28">
        <f t="shared" si="46"/>
        <v>0</v>
      </c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2" outlineLevel="1" x14ac:dyDescent="0.25">
      <c r="A78" s="26" t="s">
        <v>51</v>
      </c>
      <c r="B78" s="31">
        <f>SUM(B68:B77)</f>
        <v>202</v>
      </c>
      <c r="C78" s="31">
        <f t="shared" ref="C78:Z78" si="53">SUM(C68:C77)</f>
        <v>1</v>
      </c>
      <c r="D78" s="31">
        <f t="shared" si="53"/>
        <v>2</v>
      </c>
      <c r="E78" s="31">
        <f t="shared" si="53"/>
        <v>0</v>
      </c>
      <c r="F78" s="31">
        <f t="shared" si="53"/>
        <v>60</v>
      </c>
      <c r="G78" s="31">
        <f t="shared" si="53"/>
        <v>30</v>
      </c>
      <c r="H78" s="31">
        <f t="shared" si="53"/>
        <v>12</v>
      </c>
      <c r="I78" s="31">
        <f t="shared" si="53"/>
        <v>0</v>
      </c>
      <c r="J78" s="31">
        <f t="shared" si="53"/>
        <v>0</v>
      </c>
      <c r="K78" s="31">
        <f t="shared" si="53"/>
        <v>0</v>
      </c>
      <c r="L78" s="31">
        <f t="shared" si="53"/>
        <v>2</v>
      </c>
      <c r="M78" s="31">
        <f t="shared" si="53"/>
        <v>95</v>
      </c>
      <c r="N78" s="31">
        <f t="shared" si="53"/>
        <v>0</v>
      </c>
      <c r="O78" s="31">
        <f t="shared" si="53"/>
        <v>0</v>
      </c>
      <c r="P78" s="31">
        <f t="shared" si="53"/>
        <v>0</v>
      </c>
      <c r="Q78" s="31">
        <f t="shared" si="53"/>
        <v>0</v>
      </c>
      <c r="R78" s="31">
        <f t="shared" si="53"/>
        <v>0</v>
      </c>
      <c r="S78" s="31">
        <f t="shared" si="53"/>
        <v>0</v>
      </c>
      <c r="T78" s="31">
        <f t="shared" si="53"/>
        <v>0</v>
      </c>
      <c r="U78" s="31">
        <f t="shared" si="53"/>
        <v>0</v>
      </c>
      <c r="V78" s="31">
        <f t="shared" si="53"/>
        <v>0</v>
      </c>
      <c r="W78" s="31">
        <f t="shared" si="53"/>
        <v>0</v>
      </c>
      <c r="X78" s="31">
        <f t="shared" si="53"/>
        <v>0</v>
      </c>
      <c r="Y78" s="31">
        <f t="shared" si="53"/>
        <v>0</v>
      </c>
      <c r="Z78" s="31">
        <f t="shared" si="53"/>
        <v>202</v>
      </c>
      <c r="AA78" s="27">
        <f>SUM(AA68:AA77)</f>
        <v>0</v>
      </c>
      <c r="AB78" s="2"/>
      <c r="AC78" s="26" t="s">
        <v>51</v>
      </c>
      <c r="AD78" s="31">
        <f>SUM(AD68:AD77)</f>
        <v>70</v>
      </c>
      <c r="AE78" s="31">
        <f t="shared" ref="AE78:AM78" si="54">SUM(AE68:AE77)</f>
        <v>0</v>
      </c>
      <c r="AF78" s="31">
        <f t="shared" si="54"/>
        <v>0</v>
      </c>
      <c r="AG78" s="31">
        <f t="shared" si="54"/>
        <v>0</v>
      </c>
      <c r="AH78" s="31">
        <f t="shared" si="54"/>
        <v>42</v>
      </c>
      <c r="AI78" s="31">
        <f t="shared" si="54"/>
        <v>0</v>
      </c>
      <c r="AJ78" s="31">
        <f t="shared" si="54"/>
        <v>28</v>
      </c>
      <c r="AK78" s="31">
        <f t="shared" si="54"/>
        <v>0</v>
      </c>
      <c r="AL78" s="31">
        <f t="shared" si="54"/>
        <v>0</v>
      </c>
      <c r="AM78" s="31">
        <f t="shared" si="54"/>
        <v>70</v>
      </c>
      <c r="AN78" s="27">
        <f>SUM(AN68:AN77)</f>
        <v>0</v>
      </c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2" outlineLevel="1" x14ac:dyDescent="0.25"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2" outlineLevel="1" x14ac:dyDescent="0.25">
      <c r="B80" s="33">
        <v>100</v>
      </c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s="3" customFormat="1" ht="56.25" outlineLevel="1" x14ac:dyDescent="0.25">
      <c r="A81" s="8" t="str">
        <f>$B$4</f>
        <v>NBA MESH FOOTBALL JERSEY</v>
      </c>
      <c r="B81" s="9" t="s">
        <v>137</v>
      </c>
      <c r="C81" s="10" t="s">
        <v>20</v>
      </c>
      <c r="D81" s="10" t="s">
        <v>21</v>
      </c>
      <c r="E81" s="10" t="s">
        <v>22</v>
      </c>
      <c r="F81" s="10" t="s">
        <v>141</v>
      </c>
      <c r="G81" s="10" t="s">
        <v>142</v>
      </c>
      <c r="H81" s="10" t="s">
        <v>143</v>
      </c>
      <c r="I81" s="10" t="s">
        <v>23</v>
      </c>
      <c r="J81" s="10" t="s">
        <v>24</v>
      </c>
      <c r="K81" s="10" t="s">
        <v>25</v>
      </c>
      <c r="L81" s="10" t="s">
        <v>26</v>
      </c>
      <c r="M81" s="11" t="s">
        <v>27</v>
      </c>
      <c r="N81" s="11" t="s">
        <v>28</v>
      </c>
      <c r="O81" s="11" t="s">
        <v>29</v>
      </c>
      <c r="P81" s="11" t="s">
        <v>30</v>
      </c>
      <c r="Q81" s="11" t="s">
        <v>31</v>
      </c>
      <c r="R81" s="11" t="s">
        <v>32</v>
      </c>
      <c r="S81" s="11" t="s">
        <v>33</v>
      </c>
      <c r="T81" s="11" t="s">
        <v>34</v>
      </c>
      <c r="U81" s="12" t="s">
        <v>35</v>
      </c>
      <c r="V81" s="12" t="s">
        <v>36</v>
      </c>
      <c r="W81" s="12" t="s">
        <v>37</v>
      </c>
      <c r="X81" s="12" t="s">
        <v>38</v>
      </c>
      <c r="Y81" s="13" t="s">
        <v>39</v>
      </c>
      <c r="Z81" s="14" t="s">
        <v>40</v>
      </c>
      <c r="AA81" s="15" t="s">
        <v>41</v>
      </c>
      <c r="AC81" s="16" t="str">
        <f>A81</f>
        <v>NBA MESH FOOTBALL JERSEY</v>
      </c>
      <c r="AD81" s="9" t="str">
        <f>B81</f>
        <v>OKLAHOMA CITY THUNDER BLUE</v>
      </c>
      <c r="AE81" s="17" t="s">
        <v>20</v>
      </c>
      <c r="AF81" s="17" t="s">
        <v>21</v>
      </c>
      <c r="AG81" s="17" t="s">
        <v>22</v>
      </c>
      <c r="AH81" s="17" t="s">
        <v>53</v>
      </c>
      <c r="AI81" s="10" t="s">
        <v>26</v>
      </c>
      <c r="AJ81" s="18" t="s">
        <v>54</v>
      </c>
      <c r="AK81" s="19" t="s">
        <v>55</v>
      </c>
      <c r="AL81" s="20" t="s">
        <v>56</v>
      </c>
      <c r="AM81" s="14" t="s">
        <v>40</v>
      </c>
      <c r="AN81" s="15" t="s">
        <v>41</v>
      </c>
    </row>
    <row r="82" spans="1:50" ht="12" outlineLevel="1" x14ac:dyDescent="0.25">
      <c r="A82" s="21" t="s">
        <v>138</v>
      </c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4">
        <f>SUM(C82:Y82)</f>
        <v>0</v>
      </c>
      <c r="AA82" s="25">
        <f t="shared" ref="AA82:AA91" si="55">B82-Z82</f>
        <v>0</v>
      </c>
      <c r="AB82" s="2"/>
      <c r="AC82" s="26" t="str">
        <f>A82</f>
        <v>C-0425-KT-6299-OKB</v>
      </c>
      <c r="AD82" s="27">
        <f>B82</f>
        <v>0</v>
      </c>
      <c r="AE82" s="23">
        <f t="shared" ref="AE82:AG91" si="56">C82</f>
        <v>0</v>
      </c>
      <c r="AF82" s="23">
        <f t="shared" si="56"/>
        <v>0</v>
      </c>
      <c r="AG82" s="23">
        <f t="shared" si="56"/>
        <v>0</v>
      </c>
      <c r="AH82" s="23">
        <f>SUM(F82:K82)</f>
        <v>0</v>
      </c>
      <c r="AI82" s="23">
        <f>L82</f>
        <v>0</v>
      </c>
      <c r="AJ82" s="23">
        <f t="shared" ref="AJ82:AJ91" si="57">SUM(M82:T82)</f>
        <v>0</v>
      </c>
      <c r="AK82" s="23">
        <f t="shared" ref="AK82:AK91" si="58">SUM(U82:X82)</f>
        <v>0</v>
      </c>
      <c r="AL82" s="23">
        <f>Y82</f>
        <v>0</v>
      </c>
      <c r="AM82" s="24">
        <f>SUM(AE82:AL82)</f>
        <v>0</v>
      </c>
      <c r="AN82" s="28">
        <f t="shared" ref="AN82:AN91" si="59">AD82-AM82</f>
        <v>0</v>
      </c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2" outlineLevel="1" x14ac:dyDescent="0.25">
      <c r="A83" s="26" t="s">
        <v>42</v>
      </c>
      <c r="B83" s="27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4">
        <f t="shared" ref="Z83:Z91" si="60">SUM(C83:Y83)</f>
        <v>0</v>
      </c>
      <c r="AA83" s="25">
        <f t="shared" si="55"/>
        <v>0</v>
      </c>
      <c r="AB83" s="2"/>
      <c r="AC83" s="26"/>
      <c r="AD83" s="27"/>
      <c r="AE83" s="23"/>
      <c r="AF83" s="23"/>
      <c r="AG83" s="23"/>
      <c r="AH83" s="23"/>
      <c r="AI83" s="23"/>
      <c r="AJ83" s="23"/>
      <c r="AK83" s="23"/>
      <c r="AL83" s="23"/>
      <c r="AM83" s="24"/>
      <c r="AN83" s="28"/>
      <c r="AO83" s="2" t="str">
        <f>B81</f>
        <v>OKLAHOMA CITY THUNDER BLUE</v>
      </c>
      <c r="AP83" s="26" t="s">
        <v>43</v>
      </c>
      <c r="AQ83" s="26" t="s">
        <v>44</v>
      </c>
      <c r="AR83" s="26" t="s">
        <v>45</v>
      </c>
      <c r="AS83" s="26" t="s">
        <v>46</v>
      </c>
      <c r="AT83" s="26" t="s">
        <v>47</v>
      </c>
      <c r="AU83" s="26" t="s">
        <v>48</v>
      </c>
      <c r="AV83" s="26" t="s">
        <v>49</v>
      </c>
      <c r="AW83" s="26" t="s">
        <v>50</v>
      </c>
      <c r="AX83" s="2"/>
    </row>
    <row r="84" spans="1:50" ht="12" outlineLevel="1" x14ac:dyDescent="0.25">
      <c r="A84" s="26" t="s">
        <v>43</v>
      </c>
      <c r="B84" s="27"/>
      <c r="C84" s="23"/>
      <c r="D84" s="23"/>
      <c r="E84" s="23"/>
      <c r="F84" s="36"/>
      <c r="G84" s="23"/>
      <c r="H84" s="36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4">
        <f t="shared" si="60"/>
        <v>0</v>
      </c>
      <c r="AA84" s="25">
        <f t="shared" si="55"/>
        <v>0</v>
      </c>
      <c r="AB84" s="30" t="str">
        <f>AO83</f>
        <v>OKLAHOMA CITY THUNDER BLUE</v>
      </c>
      <c r="AC84" s="26"/>
      <c r="AD84" s="27"/>
      <c r="AE84" s="23"/>
      <c r="AF84" s="23"/>
      <c r="AG84" s="23"/>
      <c r="AH84" s="23"/>
      <c r="AI84" s="23"/>
      <c r="AJ84" s="23"/>
      <c r="AK84" s="23"/>
      <c r="AL84" s="23"/>
      <c r="AM84" s="24"/>
      <c r="AN84" s="28"/>
      <c r="AO84" s="30" t="s">
        <v>51</v>
      </c>
      <c r="AP84" s="24">
        <f>Z84</f>
        <v>0</v>
      </c>
      <c r="AQ84" s="24">
        <f>Z85</f>
        <v>4</v>
      </c>
      <c r="AR84" s="24">
        <f>Z86</f>
        <v>15</v>
      </c>
      <c r="AS84" s="24">
        <f>Z87</f>
        <v>36</v>
      </c>
      <c r="AT84" s="24">
        <f>Z88</f>
        <v>38</v>
      </c>
      <c r="AU84" s="24">
        <f>Z89</f>
        <v>26</v>
      </c>
      <c r="AV84" s="24">
        <f>Z90</f>
        <v>14</v>
      </c>
      <c r="AW84" s="24">
        <f>Z91</f>
        <v>3</v>
      </c>
      <c r="AX84" s="31">
        <f>Z92</f>
        <v>136</v>
      </c>
    </row>
    <row r="85" spans="1:50" ht="12" outlineLevel="1" x14ac:dyDescent="0.25">
      <c r="A85" s="26" t="s">
        <v>44</v>
      </c>
      <c r="B85" s="27">
        <v>4</v>
      </c>
      <c r="C85" s="23"/>
      <c r="D85" s="23"/>
      <c r="E85" s="23"/>
      <c r="F85" s="36"/>
      <c r="G85" s="23"/>
      <c r="H85" s="36"/>
      <c r="I85" s="23"/>
      <c r="J85" s="23"/>
      <c r="K85" s="23"/>
      <c r="L85" s="23"/>
      <c r="M85" s="23">
        <v>4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4">
        <f t="shared" si="60"/>
        <v>4</v>
      </c>
      <c r="AA85" s="25">
        <f t="shared" si="55"/>
        <v>0</v>
      </c>
      <c r="AB85" s="30" t="str">
        <f>AO83</f>
        <v>OKLAHOMA CITY THUNDER BLUE</v>
      </c>
      <c r="AC85" s="26"/>
      <c r="AD85" s="27"/>
      <c r="AE85" s="23"/>
      <c r="AF85" s="23"/>
      <c r="AG85" s="23"/>
      <c r="AH85" s="23"/>
      <c r="AI85" s="23"/>
      <c r="AJ85" s="23"/>
      <c r="AK85" s="23"/>
      <c r="AL85" s="23"/>
      <c r="AM85" s="24"/>
      <c r="AN85" s="28"/>
      <c r="AO85" s="29" t="s">
        <v>27</v>
      </c>
      <c r="AP85" s="23">
        <f>M84</f>
        <v>0</v>
      </c>
      <c r="AQ85" s="23">
        <f>M85</f>
        <v>4</v>
      </c>
      <c r="AR85" s="23">
        <f>M86</f>
        <v>12</v>
      </c>
      <c r="AS85" s="23">
        <f>M87</f>
        <v>27</v>
      </c>
      <c r="AT85" s="23">
        <f>M88</f>
        <v>24</v>
      </c>
      <c r="AU85" s="23">
        <f>M89</f>
        <v>18</v>
      </c>
      <c r="AV85" s="23">
        <f>M90</f>
        <v>8</v>
      </c>
      <c r="AW85" s="23">
        <f>M91</f>
        <v>2</v>
      </c>
      <c r="AX85" s="31">
        <f>M92</f>
        <v>95</v>
      </c>
    </row>
    <row r="86" spans="1:50" ht="12" outlineLevel="1" x14ac:dyDescent="0.25">
      <c r="A86" s="26" t="s">
        <v>45</v>
      </c>
      <c r="B86" s="27">
        <v>15</v>
      </c>
      <c r="C86" s="23"/>
      <c r="D86" s="23"/>
      <c r="E86" s="23"/>
      <c r="F86" s="36">
        <v>2</v>
      </c>
      <c r="G86" s="23"/>
      <c r="H86" s="36">
        <v>1</v>
      </c>
      <c r="I86" s="23"/>
      <c r="J86" s="23"/>
      <c r="K86" s="23"/>
      <c r="L86" s="23"/>
      <c r="M86" s="23">
        <v>12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4">
        <f t="shared" si="60"/>
        <v>15</v>
      </c>
      <c r="AA86" s="25">
        <f t="shared" si="55"/>
        <v>0</v>
      </c>
      <c r="AB86" s="30" t="str">
        <f>AO83</f>
        <v>OKLAHOMA CITY THUNDER BLUE</v>
      </c>
      <c r="AC86" s="26"/>
      <c r="AD86" s="27"/>
      <c r="AE86" s="23"/>
      <c r="AF86" s="23"/>
      <c r="AG86" s="23"/>
      <c r="AH86" s="23"/>
      <c r="AI86" s="23"/>
      <c r="AJ86" s="23"/>
      <c r="AK86" s="23"/>
      <c r="AL86" s="23"/>
      <c r="AM86" s="24"/>
      <c r="AN86" s="28"/>
      <c r="AO86" s="29" t="s">
        <v>204</v>
      </c>
      <c r="AP86" s="23">
        <f>D84</f>
        <v>0</v>
      </c>
      <c r="AQ86" s="23">
        <f>D85</f>
        <v>0</v>
      </c>
      <c r="AR86" s="23">
        <f>D86</f>
        <v>0</v>
      </c>
      <c r="AS86" s="23">
        <f>D87</f>
        <v>1</v>
      </c>
      <c r="AT86" s="23">
        <f>D88</f>
        <v>1</v>
      </c>
      <c r="AU86" s="23">
        <f>D89</f>
        <v>0</v>
      </c>
      <c r="AV86" s="23">
        <f>D90</f>
        <v>0</v>
      </c>
      <c r="AW86" s="23">
        <f>D91</f>
        <v>0</v>
      </c>
      <c r="AX86" s="2"/>
    </row>
    <row r="87" spans="1:50" ht="12" outlineLevel="1" x14ac:dyDescent="0.25">
      <c r="A87" s="26" t="s">
        <v>46</v>
      </c>
      <c r="B87" s="27">
        <v>36</v>
      </c>
      <c r="C87" s="23">
        <v>1</v>
      </c>
      <c r="D87" s="23">
        <v>1</v>
      </c>
      <c r="E87" s="23"/>
      <c r="F87" s="36">
        <v>4</v>
      </c>
      <c r="G87" s="23"/>
      <c r="H87" s="36">
        <v>2</v>
      </c>
      <c r="I87" s="23"/>
      <c r="J87" s="23"/>
      <c r="K87" s="23"/>
      <c r="L87" s="37">
        <v>1</v>
      </c>
      <c r="M87" s="23">
        <v>27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4">
        <f t="shared" si="60"/>
        <v>36</v>
      </c>
      <c r="AA87" s="25">
        <f t="shared" si="55"/>
        <v>0</v>
      </c>
      <c r="AB87" s="30" t="str">
        <f>AO83</f>
        <v>OKLAHOMA CITY THUNDER BLUE</v>
      </c>
      <c r="AC87" s="26"/>
      <c r="AD87" s="27"/>
      <c r="AE87" s="23"/>
      <c r="AF87" s="23"/>
      <c r="AG87" s="23"/>
      <c r="AH87" s="23"/>
      <c r="AI87" s="23"/>
      <c r="AJ87" s="23"/>
      <c r="AK87" s="23"/>
      <c r="AL87" s="23"/>
      <c r="AM87" s="24"/>
      <c r="AN87" s="28"/>
      <c r="AO87" s="29" t="s">
        <v>205</v>
      </c>
      <c r="AP87" s="23">
        <f>E84</f>
        <v>0</v>
      </c>
      <c r="AQ87" s="23">
        <f>E85</f>
        <v>0</v>
      </c>
      <c r="AR87" s="23">
        <f>E86</f>
        <v>0</v>
      </c>
      <c r="AS87" s="23">
        <f>E87</f>
        <v>0</v>
      </c>
      <c r="AT87" s="23">
        <f>E88</f>
        <v>0</v>
      </c>
      <c r="AU87" s="23">
        <f>E89</f>
        <v>0</v>
      </c>
      <c r="AV87" s="23">
        <f>E90</f>
        <v>0</v>
      </c>
      <c r="AW87" s="23">
        <f>E91</f>
        <v>0</v>
      </c>
      <c r="AX87" s="2"/>
    </row>
    <row r="88" spans="1:50" ht="12" outlineLevel="1" x14ac:dyDescent="0.25">
      <c r="A88" s="26" t="s">
        <v>47</v>
      </c>
      <c r="B88" s="27">
        <v>38</v>
      </c>
      <c r="C88" s="23"/>
      <c r="D88" s="23">
        <v>1</v>
      </c>
      <c r="E88" s="23"/>
      <c r="F88" s="36">
        <v>8</v>
      </c>
      <c r="G88" s="23"/>
      <c r="H88" s="36">
        <v>4</v>
      </c>
      <c r="I88" s="23"/>
      <c r="J88" s="23"/>
      <c r="K88" s="23"/>
      <c r="L88" s="37">
        <v>1</v>
      </c>
      <c r="M88" s="23">
        <v>24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4">
        <f t="shared" si="60"/>
        <v>38</v>
      </c>
      <c r="AA88" s="25">
        <f t="shared" si="55"/>
        <v>0</v>
      </c>
      <c r="AB88" s="30" t="str">
        <f>AO83</f>
        <v>OKLAHOMA CITY THUNDER BLUE</v>
      </c>
      <c r="AC88" s="26"/>
      <c r="AD88" s="27"/>
      <c r="AE88" s="23"/>
      <c r="AF88" s="23"/>
      <c r="AG88" s="23"/>
      <c r="AH88" s="23"/>
      <c r="AI88" s="23"/>
      <c r="AJ88" s="23"/>
      <c r="AK88" s="23"/>
      <c r="AL88" s="23"/>
      <c r="AM88" s="24"/>
      <c r="AN88" s="28"/>
      <c r="AO88" s="29" t="s">
        <v>206</v>
      </c>
      <c r="AP88" s="23">
        <f>C84</f>
        <v>0</v>
      </c>
      <c r="AQ88" s="23">
        <f>C85</f>
        <v>0</v>
      </c>
      <c r="AR88" s="23">
        <f>C86</f>
        <v>0</v>
      </c>
      <c r="AS88" s="23">
        <f>C87</f>
        <v>1</v>
      </c>
      <c r="AT88" s="23">
        <f>C88</f>
        <v>0</v>
      </c>
      <c r="AU88" s="23">
        <f>C89</f>
        <v>0</v>
      </c>
      <c r="AV88" s="23">
        <f>C90</f>
        <v>0</v>
      </c>
      <c r="AW88" s="23">
        <f>C91</f>
        <v>0</v>
      </c>
      <c r="AX88" s="2"/>
    </row>
    <row r="89" spans="1:50" ht="12" outlineLevel="1" x14ac:dyDescent="0.25">
      <c r="A89" s="26" t="s">
        <v>48</v>
      </c>
      <c r="B89" s="27">
        <v>26</v>
      </c>
      <c r="C89" s="23"/>
      <c r="D89" s="23"/>
      <c r="E89" s="23"/>
      <c r="F89" s="36">
        <v>5</v>
      </c>
      <c r="G89" s="23"/>
      <c r="H89" s="36">
        <v>3</v>
      </c>
      <c r="I89" s="23"/>
      <c r="J89" s="23"/>
      <c r="K89" s="23"/>
      <c r="L89" s="23"/>
      <c r="M89" s="23">
        <v>18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4">
        <f t="shared" si="60"/>
        <v>26</v>
      </c>
      <c r="AA89" s="25">
        <f t="shared" si="55"/>
        <v>0</v>
      </c>
      <c r="AB89" s="2"/>
      <c r="AC89" s="26" t="s">
        <v>63</v>
      </c>
      <c r="AD89" s="27">
        <f t="shared" ref="AD89:AD97" si="61">B89</f>
        <v>26</v>
      </c>
      <c r="AE89" s="23">
        <f t="shared" si="56"/>
        <v>0</v>
      </c>
      <c r="AF89" s="23">
        <f t="shared" si="56"/>
        <v>0</v>
      </c>
      <c r="AG89" s="23">
        <f t="shared" si="56"/>
        <v>0</v>
      </c>
      <c r="AH89" s="23">
        <f t="shared" ref="AH89:AH96" si="62">SUM(F89:K89)</f>
        <v>8</v>
      </c>
      <c r="AI89" s="23">
        <f t="shared" ref="AI89:AI97" si="63">L89</f>
        <v>0</v>
      </c>
      <c r="AJ89" s="23">
        <f t="shared" si="57"/>
        <v>18</v>
      </c>
      <c r="AK89" s="23">
        <f t="shared" si="58"/>
        <v>0</v>
      </c>
      <c r="AL89" s="23">
        <f t="shared" ref="AL89:AL97" si="64">Y89</f>
        <v>0</v>
      </c>
      <c r="AM89" s="24">
        <f t="shared" ref="AM89:AM97" si="65">SUM(AE89:AL89)</f>
        <v>26</v>
      </c>
      <c r="AN89" s="28">
        <f t="shared" si="59"/>
        <v>0</v>
      </c>
      <c r="AO89" s="2"/>
      <c r="AP89" s="2"/>
      <c r="AQ89" s="2"/>
      <c r="AR89" s="2"/>
      <c r="AS89" s="2"/>
      <c r="AT89" s="2"/>
      <c r="AU89" s="2"/>
      <c r="AV89" s="2"/>
      <c r="AW89" s="2"/>
      <c r="AX89" s="2"/>
    </row>
    <row r="90" spans="1:50" ht="12" outlineLevel="1" x14ac:dyDescent="0.25">
      <c r="A90" s="26" t="s">
        <v>49</v>
      </c>
      <c r="B90" s="27">
        <v>14</v>
      </c>
      <c r="C90" s="23"/>
      <c r="D90" s="23"/>
      <c r="E90" s="23"/>
      <c r="F90" s="36">
        <v>4</v>
      </c>
      <c r="G90" s="23"/>
      <c r="H90" s="36">
        <v>2</v>
      </c>
      <c r="I90" s="23"/>
      <c r="J90" s="23"/>
      <c r="K90" s="23"/>
      <c r="L90" s="23"/>
      <c r="M90" s="23">
        <v>8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4">
        <f t="shared" si="60"/>
        <v>14</v>
      </c>
      <c r="AA90" s="25">
        <f t="shared" si="55"/>
        <v>0</v>
      </c>
      <c r="AB90" s="2"/>
      <c r="AC90" s="26" t="s">
        <v>64</v>
      </c>
      <c r="AD90" s="27">
        <f t="shared" si="61"/>
        <v>14</v>
      </c>
      <c r="AE90" s="23">
        <f t="shared" si="56"/>
        <v>0</v>
      </c>
      <c r="AF90" s="23">
        <f t="shared" si="56"/>
        <v>0</v>
      </c>
      <c r="AG90" s="23">
        <f t="shared" si="56"/>
        <v>0</v>
      </c>
      <c r="AH90" s="23">
        <f t="shared" si="62"/>
        <v>6</v>
      </c>
      <c r="AI90" s="23">
        <f t="shared" si="63"/>
        <v>0</v>
      </c>
      <c r="AJ90" s="23">
        <f t="shared" si="57"/>
        <v>8</v>
      </c>
      <c r="AK90" s="23">
        <f t="shared" si="58"/>
        <v>0</v>
      </c>
      <c r="AL90" s="23">
        <f t="shared" si="64"/>
        <v>0</v>
      </c>
      <c r="AM90" s="24">
        <f t="shared" si="65"/>
        <v>14</v>
      </c>
      <c r="AN90" s="28">
        <f t="shared" si="59"/>
        <v>0</v>
      </c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2" outlineLevel="1" x14ac:dyDescent="0.25">
      <c r="A91" s="26" t="s">
        <v>50</v>
      </c>
      <c r="B91" s="27">
        <v>3</v>
      </c>
      <c r="C91" s="23"/>
      <c r="D91" s="23"/>
      <c r="E91" s="23"/>
      <c r="F91" s="36">
        <v>1</v>
      </c>
      <c r="G91" s="23"/>
      <c r="H91" s="36"/>
      <c r="I91" s="23"/>
      <c r="J91" s="23"/>
      <c r="K91" s="23"/>
      <c r="L91" s="23"/>
      <c r="M91" s="23">
        <v>2</v>
      </c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4">
        <f t="shared" si="60"/>
        <v>3</v>
      </c>
      <c r="AA91" s="25">
        <f t="shared" si="55"/>
        <v>0</v>
      </c>
      <c r="AB91" s="2"/>
      <c r="AC91" s="26" t="s">
        <v>52</v>
      </c>
      <c r="AD91" s="27">
        <f t="shared" si="61"/>
        <v>3</v>
      </c>
      <c r="AE91" s="23">
        <f t="shared" si="56"/>
        <v>0</v>
      </c>
      <c r="AF91" s="23">
        <f t="shared" si="56"/>
        <v>0</v>
      </c>
      <c r="AG91" s="23">
        <f t="shared" si="56"/>
        <v>0</v>
      </c>
      <c r="AH91" s="23">
        <f t="shared" si="62"/>
        <v>1</v>
      </c>
      <c r="AI91" s="23">
        <f t="shared" si="63"/>
        <v>0</v>
      </c>
      <c r="AJ91" s="23">
        <f t="shared" si="57"/>
        <v>2</v>
      </c>
      <c r="AK91" s="23">
        <f t="shared" si="58"/>
        <v>0</v>
      </c>
      <c r="AL91" s="23">
        <f t="shared" si="64"/>
        <v>0</v>
      </c>
      <c r="AM91" s="24">
        <f t="shared" si="65"/>
        <v>3</v>
      </c>
      <c r="AN91" s="28">
        <f t="shared" si="59"/>
        <v>0</v>
      </c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2" outlineLevel="1" x14ac:dyDescent="0.25">
      <c r="A92" s="26" t="s">
        <v>51</v>
      </c>
      <c r="B92" s="31">
        <f>SUM(B82:B91)</f>
        <v>136</v>
      </c>
      <c r="C92" s="31">
        <f t="shared" ref="C92:Z92" si="66">SUM(C82:C91)</f>
        <v>1</v>
      </c>
      <c r="D92" s="31">
        <f t="shared" si="66"/>
        <v>2</v>
      </c>
      <c r="E92" s="31">
        <f t="shared" si="66"/>
        <v>0</v>
      </c>
      <c r="F92" s="31">
        <f t="shared" si="66"/>
        <v>24</v>
      </c>
      <c r="G92" s="31">
        <f t="shared" si="66"/>
        <v>0</v>
      </c>
      <c r="H92" s="31">
        <f t="shared" si="66"/>
        <v>12</v>
      </c>
      <c r="I92" s="31">
        <f t="shared" si="66"/>
        <v>0</v>
      </c>
      <c r="J92" s="31">
        <f t="shared" si="66"/>
        <v>0</v>
      </c>
      <c r="K92" s="31">
        <f t="shared" si="66"/>
        <v>0</v>
      </c>
      <c r="L92" s="31">
        <f t="shared" si="66"/>
        <v>2</v>
      </c>
      <c r="M92" s="31">
        <f t="shared" si="66"/>
        <v>95</v>
      </c>
      <c r="N92" s="31">
        <f t="shared" si="66"/>
        <v>0</v>
      </c>
      <c r="O92" s="31">
        <f t="shared" si="66"/>
        <v>0</v>
      </c>
      <c r="P92" s="31">
        <f t="shared" si="66"/>
        <v>0</v>
      </c>
      <c r="Q92" s="31">
        <f t="shared" si="66"/>
        <v>0</v>
      </c>
      <c r="R92" s="31">
        <f t="shared" si="66"/>
        <v>0</v>
      </c>
      <c r="S92" s="31">
        <f t="shared" si="66"/>
        <v>0</v>
      </c>
      <c r="T92" s="31">
        <f t="shared" si="66"/>
        <v>0</v>
      </c>
      <c r="U92" s="31">
        <f t="shared" si="66"/>
        <v>0</v>
      </c>
      <c r="V92" s="31">
        <f t="shared" si="66"/>
        <v>0</v>
      </c>
      <c r="W92" s="31">
        <f t="shared" si="66"/>
        <v>0</v>
      </c>
      <c r="X92" s="31">
        <f t="shared" si="66"/>
        <v>0</v>
      </c>
      <c r="Y92" s="31">
        <f t="shared" si="66"/>
        <v>0</v>
      </c>
      <c r="Z92" s="31">
        <f t="shared" si="66"/>
        <v>136</v>
      </c>
      <c r="AA92" s="27">
        <f>SUM(AA82:AA91)</f>
        <v>0</v>
      </c>
      <c r="AB92" s="2"/>
      <c r="AC92" s="26" t="s">
        <v>51</v>
      </c>
      <c r="AD92" s="31">
        <f>SUM(AD82:AD91)</f>
        <v>43</v>
      </c>
      <c r="AE92" s="31">
        <f t="shared" ref="AE92:AM92" si="67">SUM(AE82:AE91)</f>
        <v>0</v>
      </c>
      <c r="AF92" s="31">
        <f t="shared" si="67"/>
        <v>0</v>
      </c>
      <c r="AG92" s="31">
        <f t="shared" si="67"/>
        <v>0</v>
      </c>
      <c r="AH92" s="31">
        <f t="shared" si="67"/>
        <v>15</v>
      </c>
      <c r="AI92" s="31">
        <f t="shared" si="67"/>
        <v>0</v>
      </c>
      <c r="AJ92" s="31">
        <f t="shared" si="67"/>
        <v>28</v>
      </c>
      <c r="AK92" s="31">
        <f t="shared" si="67"/>
        <v>0</v>
      </c>
      <c r="AL92" s="31">
        <f t="shared" si="67"/>
        <v>0</v>
      </c>
      <c r="AM92" s="31">
        <f t="shared" si="67"/>
        <v>43</v>
      </c>
      <c r="AN92" s="27">
        <f>SUM(AN82:AN91)</f>
        <v>0</v>
      </c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2" outlineLevel="1" x14ac:dyDescent="0.25"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ht="12" outlineLevel="1" x14ac:dyDescent="0.25">
      <c r="B94" s="33">
        <v>100</v>
      </c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</row>
    <row r="95" spans="1:50" s="3" customFormat="1" ht="56.25" outlineLevel="1" x14ac:dyDescent="0.25">
      <c r="A95" s="8" t="str">
        <f>$B$4</f>
        <v>NBA MESH FOOTBALL JERSEY</v>
      </c>
      <c r="B95" s="9" t="s">
        <v>139</v>
      </c>
      <c r="C95" s="10" t="s">
        <v>20</v>
      </c>
      <c r="D95" s="10" t="s">
        <v>21</v>
      </c>
      <c r="E95" s="10" t="s">
        <v>22</v>
      </c>
      <c r="F95" s="10" t="s">
        <v>141</v>
      </c>
      <c r="G95" s="10" t="s">
        <v>142</v>
      </c>
      <c r="H95" s="10" t="s">
        <v>143</v>
      </c>
      <c r="I95" s="10" t="s">
        <v>163</v>
      </c>
      <c r="J95" s="10" t="s">
        <v>24</v>
      </c>
      <c r="K95" s="10" t="s">
        <v>25</v>
      </c>
      <c r="L95" s="10" t="s">
        <v>26</v>
      </c>
      <c r="M95" s="11" t="s">
        <v>27</v>
      </c>
      <c r="N95" s="11" t="s">
        <v>28</v>
      </c>
      <c r="O95" s="11" t="s">
        <v>29</v>
      </c>
      <c r="P95" s="11" t="s">
        <v>30</v>
      </c>
      <c r="Q95" s="11" t="s">
        <v>31</v>
      </c>
      <c r="R95" s="11" t="s">
        <v>32</v>
      </c>
      <c r="S95" s="11" t="s">
        <v>33</v>
      </c>
      <c r="T95" s="11" t="s">
        <v>34</v>
      </c>
      <c r="U95" s="12" t="s">
        <v>35</v>
      </c>
      <c r="V95" s="12" t="s">
        <v>36</v>
      </c>
      <c r="W95" s="12" t="s">
        <v>37</v>
      </c>
      <c r="X95" s="12" t="s">
        <v>38</v>
      </c>
      <c r="Y95" s="13" t="s">
        <v>39</v>
      </c>
      <c r="Z95" s="14" t="s">
        <v>40</v>
      </c>
      <c r="AA95" s="15" t="s">
        <v>41</v>
      </c>
      <c r="AC95" s="16" t="str">
        <f>A95</f>
        <v>NBA MESH FOOTBALL JERSEY</v>
      </c>
      <c r="AD95" s="9" t="str">
        <f>B95</f>
        <v>TORONTO RAPTORS PURPLE</v>
      </c>
      <c r="AE95" s="17" t="s">
        <v>20</v>
      </c>
      <c r="AF95" s="17" t="s">
        <v>21</v>
      </c>
      <c r="AG95" s="17" t="s">
        <v>22</v>
      </c>
      <c r="AH95" s="17" t="s">
        <v>53</v>
      </c>
      <c r="AI95" s="10" t="s">
        <v>26</v>
      </c>
      <c r="AJ95" s="18" t="s">
        <v>54</v>
      </c>
      <c r="AK95" s="19" t="s">
        <v>55</v>
      </c>
      <c r="AL95" s="20" t="s">
        <v>56</v>
      </c>
      <c r="AM95" s="14" t="s">
        <v>40</v>
      </c>
      <c r="AN95" s="15" t="s">
        <v>41</v>
      </c>
    </row>
    <row r="96" spans="1:50" ht="12" outlineLevel="1" x14ac:dyDescent="0.25">
      <c r="A96" s="21" t="s">
        <v>140</v>
      </c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4">
        <f>SUM(C96:Y96)</f>
        <v>0</v>
      </c>
      <c r="AA96" s="25">
        <f t="shared" ref="AA96:AA105" si="68">B96-Z96</f>
        <v>0</v>
      </c>
      <c r="AB96" s="2"/>
      <c r="AC96" s="26" t="str">
        <f>A96</f>
        <v>C-0425-KT-6299-TRP</v>
      </c>
      <c r="AD96" s="27">
        <f>B96</f>
        <v>0</v>
      </c>
      <c r="AE96" s="23">
        <f t="shared" ref="AE96:AG102" si="69">C96</f>
        <v>0</v>
      </c>
      <c r="AF96" s="23">
        <f t="shared" si="69"/>
        <v>0</v>
      </c>
      <c r="AG96" s="23">
        <f t="shared" si="69"/>
        <v>0</v>
      </c>
      <c r="AH96" s="23">
        <f>SUM(F96:K96)</f>
        <v>0</v>
      </c>
      <c r="AI96" s="23">
        <f>L96</f>
        <v>0</v>
      </c>
      <c r="AJ96" s="23">
        <f t="shared" ref="AJ96:AJ102" si="70">SUM(M96:T96)</f>
        <v>0</v>
      </c>
      <c r="AK96" s="23">
        <f t="shared" ref="AK96:AK102" si="71">SUM(U96:X96)</f>
        <v>0</v>
      </c>
      <c r="AL96" s="23">
        <f>Y96</f>
        <v>0</v>
      </c>
      <c r="AM96" s="24">
        <f>SUM(AE96:AL96)</f>
        <v>0</v>
      </c>
      <c r="AN96" s="28">
        <f t="shared" ref="AN96:AN102" si="72">AD96-AM96</f>
        <v>0</v>
      </c>
      <c r="AO96" s="2"/>
      <c r="AP96" s="2"/>
      <c r="AQ96" s="2"/>
      <c r="AR96" s="2"/>
      <c r="AS96" s="2"/>
      <c r="AT96" s="2"/>
      <c r="AU96" s="2"/>
      <c r="AV96" s="2"/>
      <c r="AW96" s="2"/>
      <c r="AX96" s="2"/>
    </row>
    <row r="97" spans="1:50" ht="12" outlineLevel="1" x14ac:dyDescent="0.25">
      <c r="A97" s="26" t="s">
        <v>42</v>
      </c>
      <c r="B97" s="27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4">
        <f t="shared" ref="Z97:Z105" si="73">SUM(C97:Y97)</f>
        <v>0</v>
      </c>
      <c r="AA97" s="25">
        <f t="shared" si="68"/>
        <v>0</v>
      </c>
      <c r="AB97" s="2"/>
      <c r="AC97" s="26"/>
      <c r="AD97" s="27"/>
      <c r="AE97" s="23"/>
      <c r="AF97" s="23"/>
      <c r="AG97" s="23"/>
      <c r="AH97" s="23"/>
      <c r="AI97" s="23"/>
      <c r="AJ97" s="23"/>
      <c r="AK97" s="23"/>
      <c r="AL97" s="23"/>
      <c r="AM97" s="24"/>
      <c r="AN97" s="28"/>
      <c r="AO97" s="2" t="str">
        <f>B95</f>
        <v>TORONTO RAPTORS PURPLE</v>
      </c>
      <c r="AP97" s="26" t="s">
        <v>43</v>
      </c>
      <c r="AQ97" s="26" t="s">
        <v>44</v>
      </c>
      <c r="AR97" s="26" t="s">
        <v>45</v>
      </c>
      <c r="AS97" s="26" t="s">
        <v>46</v>
      </c>
      <c r="AT97" s="26" t="s">
        <v>47</v>
      </c>
      <c r="AU97" s="26" t="s">
        <v>48</v>
      </c>
      <c r="AV97" s="26" t="s">
        <v>49</v>
      </c>
      <c r="AW97" s="26" t="s">
        <v>50</v>
      </c>
      <c r="AX97" s="2"/>
    </row>
    <row r="98" spans="1:50" ht="12" outlineLevel="1" x14ac:dyDescent="0.25">
      <c r="A98" s="26" t="s">
        <v>43</v>
      </c>
      <c r="B98" s="27"/>
      <c r="C98" s="23"/>
      <c r="D98" s="23"/>
      <c r="E98" s="23"/>
      <c r="F98" s="36"/>
      <c r="G98" s="23"/>
      <c r="H98" s="36"/>
      <c r="I98" s="36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4">
        <f t="shared" si="73"/>
        <v>0</v>
      </c>
      <c r="AA98" s="25">
        <f t="shared" si="68"/>
        <v>0</v>
      </c>
      <c r="AB98" s="30" t="str">
        <f>AO97</f>
        <v>TORONTO RAPTORS PURPLE</v>
      </c>
      <c r="AC98" s="26"/>
      <c r="AD98" s="27"/>
      <c r="AE98" s="23"/>
      <c r="AF98" s="23"/>
      <c r="AG98" s="23"/>
      <c r="AH98" s="23"/>
      <c r="AI98" s="23"/>
      <c r="AJ98" s="23"/>
      <c r="AK98" s="23"/>
      <c r="AL98" s="23"/>
      <c r="AM98" s="24"/>
      <c r="AN98" s="28"/>
      <c r="AO98" s="30" t="s">
        <v>51</v>
      </c>
      <c r="AP98" s="24">
        <f>Z98</f>
        <v>0</v>
      </c>
      <c r="AQ98" s="24">
        <f>Z99</f>
        <v>9</v>
      </c>
      <c r="AR98" s="24">
        <f>Z100</f>
        <v>37</v>
      </c>
      <c r="AS98" s="24">
        <f>Z101</f>
        <v>73</v>
      </c>
      <c r="AT98" s="24">
        <f>Z102</f>
        <v>89</v>
      </c>
      <c r="AU98" s="24">
        <f>Z103</f>
        <v>66</v>
      </c>
      <c r="AV98" s="24">
        <f>Z104</f>
        <v>38</v>
      </c>
      <c r="AW98" s="24">
        <f>Z105</f>
        <v>10</v>
      </c>
      <c r="AX98" s="31">
        <f>Z106</f>
        <v>322</v>
      </c>
    </row>
    <row r="99" spans="1:50" ht="12" outlineLevel="1" x14ac:dyDescent="0.25">
      <c r="A99" s="26" t="s">
        <v>44</v>
      </c>
      <c r="B99" s="27">
        <v>9</v>
      </c>
      <c r="C99" s="23"/>
      <c r="D99" s="23"/>
      <c r="E99" s="23"/>
      <c r="F99" s="36"/>
      <c r="G99" s="23"/>
      <c r="H99" s="36"/>
      <c r="I99" s="36">
        <v>5</v>
      </c>
      <c r="J99" s="23"/>
      <c r="K99" s="23"/>
      <c r="L99" s="23"/>
      <c r="M99" s="23">
        <v>4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4">
        <f t="shared" si="73"/>
        <v>9</v>
      </c>
      <c r="AA99" s="25">
        <f t="shared" si="68"/>
        <v>0</v>
      </c>
      <c r="AB99" s="30" t="str">
        <f>AO97</f>
        <v>TORONTO RAPTORS PURPLE</v>
      </c>
      <c r="AC99" s="26"/>
      <c r="AD99" s="27"/>
      <c r="AE99" s="23"/>
      <c r="AF99" s="23"/>
      <c r="AG99" s="23"/>
      <c r="AH99" s="23"/>
      <c r="AI99" s="23"/>
      <c r="AJ99" s="23"/>
      <c r="AK99" s="23"/>
      <c r="AL99" s="23"/>
      <c r="AM99" s="24"/>
      <c r="AN99" s="28"/>
      <c r="AO99" s="29" t="s">
        <v>27</v>
      </c>
      <c r="AP99" s="23">
        <f>M98</f>
        <v>0</v>
      </c>
      <c r="AQ99" s="23">
        <f>M99</f>
        <v>4</v>
      </c>
      <c r="AR99" s="23">
        <f>M100</f>
        <v>12</v>
      </c>
      <c r="AS99" s="23">
        <f>M101</f>
        <v>27</v>
      </c>
      <c r="AT99" s="23">
        <f>M102</f>
        <v>24</v>
      </c>
      <c r="AU99" s="23">
        <f>M103</f>
        <v>18</v>
      </c>
      <c r="AV99" s="23">
        <f>M104</f>
        <v>8</v>
      </c>
      <c r="AW99" s="23">
        <f>M105</f>
        <v>2</v>
      </c>
      <c r="AX99" s="31">
        <f>M106</f>
        <v>95</v>
      </c>
    </row>
    <row r="100" spans="1:50" ht="12" outlineLevel="1" x14ac:dyDescent="0.25">
      <c r="A100" s="26" t="s">
        <v>45</v>
      </c>
      <c r="B100" s="27">
        <v>37</v>
      </c>
      <c r="C100" s="23"/>
      <c r="D100" s="23"/>
      <c r="E100" s="23"/>
      <c r="F100" s="36">
        <v>2</v>
      </c>
      <c r="G100" s="23"/>
      <c r="H100" s="36">
        <v>3</v>
      </c>
      <c r="I100" s="36">
        <v>20</v>
      </c>
      <c r="J100" s="23"/>
      <c r="K100" s="23"/>
      <c r="L100" s="23"/>
      <c r="M100" s="23">
        <v>12</v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4">
        <f t="shared" si="73"/>
        <v>37</v>
      </c>
      <c r="AA100" s="25">
        <f t="shared" si="68"/>
        <v>0</v>
      </c>
      <c r="AB100" s="30" t="str">
        <f>AO97</f>
        <v>TORONTO RAPTORS PURPLE</v>
      </c>
      <c r="AC100" s="26"/>
      <c r="AD100" s="27"/>
      <c r="AE100" s="23"/>
      <c r="AF100" s="23"/>
      <c r="AG100" s="23"/>
      <c r="AH100" s="23"/>
      <c r="AI100" s="23"/>
      <c r="AJ100" s="23"/>
      <c r="AK100" s="23"/>
      <c r="AL100" s="23"/>
      <c r="AM100" s="24"/>
      <c r="AN100" s="28"/>
      <c r="AO100" s="29" t="s">
        <v>204</v>
      </c>
      <c r="AP100" s="23">
        <f>D98</f>
        <v>0</v>
      </c>
      <c r="AQ100" s="23">
        <f>D99</f>
        <v>0</v>
      </c>
      <c r="AR100" s="23">
        <f>D100</f>
        <v>0</v>
      </c>
      <c r="AS100" s="23">
        <f>D101</f>
        <v>1</v>
      </c>
      <c r="AT100" s="23">
        <f>D102</f>
        <v>1</v>
      </c>
      <c r="AU100" s="23">
        <f>D103</f>
        <v>0</v>
      </c>
      <c r="AV100" s="23">
        <f>D104</f>
        <v>0</v>
      </c>
      <c r="AW100" s="23">
        <f>D105</f>
        <v>0</v>
      </c>
      <c r="AX100" s="2"/>
    </row>
    <row r="101" spans="1:50" ht="12" outlineLevel="1" x14ac:dyDescent="0.25">
      <c r="A101" s="26" t="s">
        <v>46</v>
      </c>
      <c r="B101" s="27">
        <v>73</v>
      </c>
      <c r="C101" s="23">
        <v>1</v>
      </c>
      <c r="D101" s="23">
        <v>1</v>
      </c>
      <c r="E101" s="23"/>
      <c r="F101" s="36">
        <v>4</v>
      </c>
      <c r="G101" s="23"/>
      <c r="H101" s="36">
        <v>9</v>
      </c>
      <c r="I101" s="36">
        <v>30</v>
      </c>
      <c r="J101" s="23"/>
      <c r="K101" s="23"/>
      <c r="L101" s="37">
        <v>1</v>
      </c>
      <c r="M101" s="23">
        <v>27</v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4">
        <f t="shared" si="73"/>
        <v>73</v>
      </c>
      <c r="AA101" s="25">
        <f t="shared" si="68"/>
        <v>0</v>
      </c>
      <c r="AB101" s="30" t="str">
        <f>AO97</f>
        <v>TORONTO RAPTORS PURPLE</v>
      </c>
      <c r="AC101" s="26"/>
      <c r="AD101" s="27"/>
      <c r="AE101" s="23"/>
      <c r="AF101" s="23"/>
      <c r="AG101" s="23"/>
      <c r="AH101" s="23"/>
      <c r="AI101" s="23"/>
      <c r="AJ101" s="23"/>
      <c r="AK101" s="23"/>
      <c r="AL101" s="23"/>
      <c r="AM101" s="24"/>
      <c r="AN101" s="28"/>
      <c r="AO101" s="29" t="s">
        <v>205</v>
      </c>
      <c r="AP101" s="23">
        <f>E98</f>
        <v>0</v>
      </c>
      <c r="AQ101" s="23">
        <f>E99</f>
        <v>0</v>
      </c>
      <c r="AR101" s="23">
        <f>E100</f>
        <v>0</v>
      </c>
      <c r="AS101" s="23">
        <f>E101</f>
        <v>0</v>
      </c>
      <c r="AT101" s="23">
        <f>E102</f>
        <v>0</v>
      </c>
      <c r="AU101" s="23">
        <f>E103</f>
        <v>0</v>
      </c>
      <c r="AV101" s="23">
        <f>E104</f>
        <v>0</v>
      </c>
      <c r="AW101" s="23">
        <f>E105</f>
        <v>0</v>
      </c>
      <c r="AX101" s="2"/>
    </row>
    <row r="102" spans="1:50" ht="12" outlineLevel="1" x14ac:dyDescent="0.25">
      <c r="A102" s="26" t="s">
        <v>47</v>
      </c>
      <c r="B102" s="27">
        <v>89</v>
      </c>
      <c r="C102" s="23"/>
      <c r="D102" s="23">
        <v>1</v>
      </c>
      <c r="E102" s="23"/>
      <c r="F102" s="36">
        <v>8</v>
      </c>
      <c r="G102" s="23"/>
      <c r="H102" s="36">
        <v>15</v>
      </c>
      <c r="I102" s="36">
        <v>40</v>
      </c>
      <c r="J102" s="23"/>
      <c r="K102" s="23"/>
      <c r="L102" s="37">
        <v>1</v>
      </c>
      <c r="M102" s="23">
        <v>24</v>
      </c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4">
        <f t="shared" si="73"/>
        <v>89</v>
      </c>
      <c r="AA102" s="25">
        <f t="shared" si="68"/>
        <v>0</v>
      </c>
      <c r="AB102" s="30" t="str">
        <f>AO97</f>
        <v>TORONTO RAPTORS PURPLE</v>
      </c>
      <c r="AC102" s="26"/>
      <c r="AD102" s="27"/>
      <c r="AE102" s="23"/>
      <c r="AF102" s="23"/>
      <c r="AG102" s="23"/>
      <c r="AH102" s="23"/>
      <c r="AI102" s="23"/>
      <c r="AJ102" s="23"/>
      <c r="AK102" s="23"/>
      <c r="AL102" s="23"/>
      <c r="AM102" s="24"/>
      <c r="AN102" s="28"/>
      <c r="AO102" s="29" t="s">
        <v>206</v>
      </c>
      <c r="AP102" s="23">
        <f>C98</f>
        <v>0</v>
      </c>
      <c r="AQ102" s="23">
        <f>C99</f>
        <v>0</v>
      </c>
      <c r="AR102" s="23">
        <f>C100</f>
        <v>0</v>
      </c>
      <c r="AS102" s="23">
        <f>C101</f>
        <v>1</v>
      </c>
      <c r="AT102" s="23">
        <f>C102</f>
        <v>0</v>
      </c>
      <c r="AU102" s="23">
        <f>C103</f>
        <v>0</v>
      </c>
      <c r="AV102" s="23">
        <f>C104</f>
        <v>0</v>
      </c>
      <c r="AW102" s="23">
        <f>C105</f>
        <v>0</v>
      </c>
      <c r="AX102" s="2"/>
    </row>
    <row r="103" spans="1:50" ht="12" outlineLevel="1" x14ac:dyDescent="0.25">
      <c r="A103" s="26" t="s">
        <v>48</v>
      </c>
      <c r="B103" s="27">
        <v>66</v>
      </c>
      <c r="C103" s="23"/>
      <c r="D103" s="23"/>
      <c r="E103" s="23"/>
      <c r="F103" s="36">
        <v>5</v>
      </c>
      <c r="G103" s="23"/>
      <c r="H103" s="36">
        <v>13</v>
      </c>
      <c r="I103" s="36">
        <v>30</v>
      </c>
      <c r="J103" s="23"/>
      <c r="K103" s="23"/>
      <c r="L103" s="23"/>
      <c r="M103" s="23">
        <v>18</v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4">
        <f t="shared" si="73"/>
        <v>66</v>
      </c>
      <c r="AA103" s="25">
        <f t="shared" si="68"/>
        <v>0</v>
      </c>
      <c r="AB103" s="2"/>
      <c r="AC103" s="26" t="s">
        <v>63</v>
      </c>
      <c r="AD103" s="27">
        <f t="shared" ref="AD97:AD105" si="74">B103</f>
        <v>66</v>
      </c>
      <c r="AE103" s="23">
        <f t="shared" ref="AE96:AG105" si="75">C103</f>
        <v>0</v>
      </c>
      <c r="AF103" s="23">
        <f t="shared" si="75"/>
        <v>0</v>
      </c>
      <c r="AG103" s="23">
        <f t="shared" si="75"/>
        <v>0</v>
      </c>
      <c r="AH103" s="23">
        <f t="shared" ref="AH98:AH105" si="76">SUM(F103:K103)</f>
        <v>48</v>
      </c>
      <c r="AI103" s="23">
        <f t="shared" ref="AI97:AI105" si="77">L103</f>
        <v>0</v>
      </c>
      <c r="AJ103" s="23">
        <f t="shared" ref="AJ96:AJ105" si="78">SUM(M103:T103)</f>
        <v>18</v>
      </c>
      <c r="AK103" s="23">
        <f t="shared" ref="AK96:AK105" si="79">SUM(U103:X103)</f>
        <v>0</v>
      </c>
      <c r="AL103" s="23">
        <f t="shared" ref="AL97:AL105" si="80">Y103</f>
        <v>0</v>
      </c>
      <c r="AM103" s="24">
        <f t="shared" ref="AM97:AM105" si="81">SUM(AE103:AL103)</f>
        <v>66</v>
      </c>
      <c r="AN103" s="28">
        <f t="shared" ref="AN96:AN105" si="82">AD103-AM103</f>
        <v>0</v>
      </c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1:50" ht="12" outlineLevel="1" x14ac:dyDescent="0.25">
      <c r="A104" s="26" t="s">
        <v>49</v>
      </c>
      <c r="B104" s="27">
        <v>38</v>
      </c>
      <c r="C104" s="23"/>
      <c r="D104" s="23"/>
      <c r="E104" s="23"/>
      <c r="F104" s="36">
        <v>3</v>
      </c>
      <c r="G104" s="23"/>
      <c r="H104" s="36">
        <v>7</v>
      </c>
      <c r="I104" s="36">
        <v>20</v>
      </c>
      <c r="J104" s="23"/>
      <c r="K104" s="23"/>
      <c r="L104" s="23"/>
      <c r="M104" s="23">
        <v>8</v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4">
        <f t="shared" si="73"/>
        <v>38</v>
      </c>
      <c r="AA104" s="25">
        <f t="shared" si="68"/>
        <v>0</v>
      </c>
      <c r="AB104" s="2"/>
      <c r="AC104" s="26" t="s">
        <v>64</v>
      </c>
      <c r="AD104" s="27">
        <f t="shared" si="74"/>
        <v>38</v>
      </c>
      <c r="AE104" s="23">
        <f t="shared" si="75"/>
        <v>0</v>
      </c>
      <c r="AF104" s="23">
        <f t="shared" si="75"/>
        <v>0</v>
      </c>
      <c r="AG104" s="23">
        <f t="shared" si="75"/>
        <v>0</v>
      </c>
      <c r="AH104" s="23">
        <f t="shared" si="76"/>
        <v>30</v>
      </c>
      <c r="AI104" s="23">
        <f t="shared" si="77"/>
        <v>0</v>
      </c>
      <c r="AJ104" s="23">
        <f t="shared" si="78"/>
        <v>8</v>
      </c>
      <c r="AK104" s="23">
        <f t="shared" si="79"/>
        <v>0</v>
      </c>
      <c r="AL104" s="23">
        <f t="shared" si="80"/>
        <v>0</v>
      </c>
      <c r="AM104" s="24">
        <f t="shared" si="81"/>
        <v>38</v>
      </c>
      <c r="AN104" s="28">
        <f t="shared" si="82"/>
        <v>0</v>
      </c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2" outlineLevel="1" x14ac:dyDescent="0.25">
      <c r="A105" s="26" t="s">
        <v>50</v>
      </c>
      <c r="B105" s="27">
        <v>10</v>
      </c>
      <c r="C105" s="23"/>
      <c r="D105" s="23"/>
      <c r="E105" s="23"/>
      <c r="F105" s="36">
        <v>2</v>
      </c>
      <c r="G105" s="23"/>
      <c r="H105" s="36">
        <v>1</v>
      </c>
      <c r="I105" s="36">
        <v>5</v>
      </c>
      <c r="J105" s="23"/>
      <c r="K105" s="23"/>
      <c r="L105" s="23"/>
      <c r="M105" s="23">
        <v>2</v>
      </c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4">
        <f t="shared" si="73"/>
        <v>10</v>
      </c>
      <c r="AA105" s="25">
        <f t="shared" si="68"/>
        <v>0</v>
      </c>
      <c r="AB105" s="2"/>
      <c r="AC105" s="26" t="s">
        <v>52</v>
      </c>
      <c r="AD105" s="27">
        <f t="shared" si="74"/>
        <v>10</v>
      </c>
      <c r="AE105" s="23">
        <f t="shared" si="75"/>
        <v>0</v>
      </c>
      <c r="AF105" s="23">
        <f t="shared" si="75"/>
        <v>0</v>
      </c>
      <c r="AG105" s="23">
        <f t="shared" si="75"/>
        <v>0</v>
      </c>
      <c r="AH105" s="23">
        <f t="shared" si="76"/>
        <v>8</v>
      </c>
      <c r="AI105" s="23">
        <f t="shared" si="77"/>
        <v>0</v>
      </c>
      <c r="AJ105" s="23">
        <f t="shared" si="78"/>
        <v>2</v>
      </c>
      <c r="AK105" s="23">
        <f t="shared" si="79"/>
        <v>0</v>
      </c>
      <c r="AL105" s="23">
        <f t="shared" si="80"/>
        <v>0</v>
      </c>
      <c r="AM105" s="24">
        <f t="shared" si="81"/>
        <v>10</v>
      </c>
      <c r="AN105" s="28">
        <f t="shared" si="82"/>
        <v>0</v>
      </c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2" outlineLevel="1" x14ac:dyDescent="0.25">
      <c r="A106" s="26" t="s">
        <v>51</v>
      </c>
      <c r="B106" s="31">
        <f>SUM(B96:B105)</f>
        <v>322</v>
      </c>
      <c r="C106" s="31">
        <f t="shared" ref="C106:Z106" si="83">SUM(C96:C105)</f>
        <v>1</v>
      </c>
      <c r="D106" s="31">
        <f t="shared" si="83"/>
        <v>2</v>
      </c>
      <c r="E106" s="31">
        <f t="shared" si="83"/>
        <v>0</v>
      </c>
      <c r="F106" s="31">
        <f t="shared" si="83"/>
        <v>24</v>
      </c>
      <c r="G106" s="31">
        <f t="shared" si="83"/>
        <v>0</v>
      </c>
      <c r="H106" s="31">
        <f t="shared" si="83"/>
        <v>48</v>
      </c>
      <c r="I106" s="31">
        <f t="shared" si="83"/>
        <v>150</v>
      </c>
      <c r="J106" s="31">
        <f t="shared" si="83"/>
        <v>0</v>
      </c>
      <c r="K106" s="31">
        <f t="shared" si="83"/>
        <v>0</v>
      </c>
      <c r="L106" s="31">
        <f t="shared" si="83"/>
        <v>2</v>
      </c>
      <c r="M106" s="31">
        <f t="shared" si="83"/>
        <v>95</v>
      </c>
      <c r="N106" s="31">
        <f t="shared" si="83"/>
        <v>0</v>
      </c>
      <c r="O106" s="31">
        <f t="shared" si="83"/>
        <v>0</v>
      </c>
      <c r="P106" s="31">
        <f t="shared" si="83"/>
        <v>0</v>
      </c>
      <c r="Q106" s="31">
        <f t="shared" si="83"/>
        <v>0</v>
      </c>
      <c r="R106" s="31">
        <f t="shared" si="83"/>
        <v>0</v>
      </c>
      <c r="S106" s="31">
        <f t="shared" si="83"/>
        <v>0</v>
      </c>
      <c r="T106" s="31">
        <f t="shared" si="83"/>
        <v>0</v>
      </c>
      <c r="U106" s="31">
        <f t="shared" si="83"/>
        <v>0</v>
      </c>
      <c r="V106" s="31">
        <f t="shared" si="83"/>
        <v>0</v>
      </c>
      <c r="W106" s="31">
        <f t="shared" si="83"/>
        <v>0</v>
      </c>
      <c r="X106" s="31">
        <f t="shared" si="83"/>
        <v>0</v>
      </c>
      <c r="Y106" s="31">
        <f t="shared" si="83"/>
        <v>0</v>
      </c>
      <c r="Z106" s="31">
        <f t="shared" si="83"/>
        <v>322</v>
      </c>
      <c r="AA106" s="27">
        <f>SUM(AA96:AA105)</f>
        <v>0</v>
      </c>
      <c r="AB106" s="2"/>
      <c r="AC106" s="26" t="s">
        <v>51</v>
      </c>
      <c r="AD106" s="31">
        <f>SUM(AD96:AD105)</f>
        <v>114</v>
      </c>
      <c r="AE106" s="31">
        <f t="shared" ref="AE106:AM106" si="84">SUM(AE96:AE105)</f>
        <v>0</v>
      </c>
      <c r="AF106" s="31">
        <f t="shared" si="84"/>
        <v>0</v>
      </c>
      <c r="AG106" s="31">
        <f t="shared" si="84"/>
        <v>0</v>
      </c>
      <c r="AH106" s="31">
        <f t="shared" si="84"/>
        <v>86</v>
      </c>
      <c r="AI106" s="31">
        <f t="shared" si="84"/>
        <v>0</v>
      </c>
      <c r="AJ106" s="31">
        <f t="shared" si="84"/>
        <v>28</v>
      </c>
      <c r="AK106" s="31">
        <f t="shared" si="84"/>
        <v>0</v>
      </c>
      <c r="AL106" s="31">
        <f t="shared" si="84"/>
        <v>0</v>
      </c>
      <c r="AM106" s="31">
        <f t="shared" si="84"/>
        <v>114</v>
      </c>
      <c r="AN106" s="27">
        <f>SUM(AN96:AN105)</f>
        <v>0</v>
      </c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2" outlineLevel="1" x14ac:dyDescent="0.25"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2" outlineLevel="1" x14ac:dyDescent="0.25">
      <c r="B108" s="33">
        <v>50</v>
      </c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s="3" customFormat="1" ht="56.25" outlineLevel="1" x14ac:dyDescent="0.25">
      <c r="A109" s="8" t="str">
        <f>$B$4</f>
        <v>NBA MESH FOOTBALL JERSEY</v>
      </c>
      <c r="B109" s="34" t="s">
        <v>157</v>
      </c>
      <c r="C109" s="10" t="s">
        <v>20</v>
      </c>
      <c r="D109" s="10" t="s">
        <v>21</v>
      </c>
      <c r="E109" s="10" t="s">
        <v>22</v>
      </c>
      <c r="F109" s="10" t="s">
        <v>141</v>
      </c>
      <c r="G109" s="10" t="s">
        <v>142</v>
      </c>
      <c r="H109" s="10" t="s">
        <v>143</v>
      </c>
      <c r="I109" s="10" t="s">
        <v>23</v>
      </c>
      <c r="J109" s="10" t="s">
        <v>24</v>
      </c>
      <c r="K109" s="10" t="s">
        <v>25</v>
      </c>
      <c r="L109" s="10" t="s">
        <v>26</v>
      </c>
      <c r="M109" s="11" t="s">
        <v>27</v>
      </c>
      <c r="N109" s="11" t="s">
        <v>28</v>
      </c>
      <c r="O109" s="11" t="s">
        <v>29</v>
      </c>
      <c r="P109" s="11" t="s">
        <v>30</v>
      </c>
      <c r="Q109" s="11" t="s">
        <v>31</v>
      </c>
      <c r="R109" s="11" t="s">
        <v>32</v>
      </c>
      <c r="S109" s="11" t="s">
        <v>33</v>
      </c>
      <c r="T109" s="11" t="s">
        <v>34</v>
      </c>
      <c r="U109" s="12" t="s">
        <v>35</v>
      </c>
      <c r="V109" s="12" t="s">
        <v>36</v>
      </c>
      <c r="W109" s="12" t="s">
        <v>37</v>
      </c>
      <c r="X109" s="12" t="s">
        <v>38</v>
      </c>
      <c r="Y109" s="13" t="s">
        <v>39</v>
      </c>
      <c r="Z109" s="14" t="s">
        <v>40</v>
      </c>
      <c r="AA109" s="15" t="s">
        <v>41</v>
      </c>
      <c r="AC109" s="16" t="str">
        <f>A109</f>
        <v>NBA MESH FOOTBALL JERSEY</v>
      </c>
      <c r="AD109" s="9" t="str">
        <f>B109</f>
        <v xml:space="preserve">	GOLDEN STATE WARRIORS BLUE</v>
      </c>
      <c r="AE109" s="17" t="s">
        <v>20</v>
      </c>
      <c r="AF109" s="17" t="s">
        <v>21</v>
      </c>
      <c r="AG109" s="17" t="s">
        <v>22</v>
      </c>
      <c r="AH109" s="17" t="s">
        <v>53</v>
      </c>
      <c r="AI109" s="10" t="s">
        <v>26</v>
      </c>
      <c r="AJ109" s="18" t="s">
        <v>54</v>
      </c>
      <c r="AK109" s="19" t="s">
        <v>55</v>
      </c>
      <c r="AL109" s="20" t="s">
        <v>56</v>
      </c>
      <c r="AM109" s="14" t="s">
        <v>40</v>
      </c>
      <c r="AN109" s="15" t="s">
        <v>41</v>
      </c>
    </row>
    <row r="110" spans="1:50" ht="12" outlineLevel="1" x14ac:dyDescent="0.25">
      <c r="A110" s="21" t="s">
        <v>158</v>
      </c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4">
        <f>SUM(C110:Y110)</f>
        <v>0</v>
      </c>
      <c r="AA110" s="25">
        <f t="shared" ref="AA110:AA119" si="85">B110-Z110</f>
        <v>0</v>
      </c>
      <c r="AB110" s="2"/>
      <c r="AC110" s="26" t="str">
        <f>A110</f>
        <v>C-0425-KT-6299-GWB</v>
      </c>
      <c r="AD110" s="27">
        <f>B110</f>
        <v>0</v>
      </c>
      <c r="AE110" s="23">
        <f t="shared" ref="AE110:AG119" si="86">C110</f>
        <v>0</v>
      </c>
      <c r="AF110" s="23">
        <f t="shared" si="86"/>
        <v>0</v>
      </c>
      <c r="AG110" s="23">
        <f t="shared" si="86"/>
        <v>0</v>
      </c>
      <c r="AH110" s="23">
        <f>SUM(F110:K110)</f>
        <v>0</v>
      </c>
      <c r="AI110" s="23">
        <f>L110</f>
        <v>0</v>
      </c>
      <c r="AJ110" s="23">
        <f t="shared" ref="AJ110:AJ119" si="87">SUM(M110:T110)</f>
        <v>0</v>
      </c>
      <c r="AK110" s="23">
        <f t="shared" ref="AK110:AK119" si="88">SUM(U110:X110)</f>
        <v>0</v>
      </c>
      <c r="AL110" s="23">
        <f>Y110</f>
        <v>0</v>
      </c>
      <c r="AM110" s="24">
        <f>SUM(AE110:AL110)</f>
        <v>0</v>
      </c>
      <c r="AN110" s="28">
        <f t="shared" ref="AN110:AN119" si="89">AD110-AM110</f>
        <v>0</v>
      </c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2" outlineLevel="1" x14ac:dyDescent="0.25">
      <c r="A111" s="26" t="s">
        <v>42</v>
      </c>
      <c r="B111" s="27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4">
        <f t="shared" ref="Z111:Z119" si="90">SUM(C111:Y111)</f>
        <v>0</v>
      </c>
      <c r="AA111" s="25">
        <f t="shared" si="85"/>
        <v>0</v>
      </c>
      <c r="AB111" s="2"/>
      <c r="AC111" s="26"/>
      <c r="AD111" s="27"/>
      <c r="AE111" s="23"/>
      <c r="AF111" s="23"/>
      <c r="AG111" s="23"/>
      <c r="AH111" s="23"/>
      <c r="AI111" s="23"/>
      <c r="AJ111" s="23"/>
      <c r="AK111" s="23"/>
      <c r="AL111" s="23"/>
      <c r="AM111" s="24"/>
      <c r="AN111" s="28"/>
      <c r="AO111" s="2" t="str">
        <f>B109</f>
        <v xml:space="preserve">	GOLDEN STATE WARRIORS BLUE</v>
      </c>
      <c r="AP111" s="26" t="s">
        <v>43</v>
      </c>
      <c r="AQ111" s="26" t="s">
        <v>44</v>
      </c>
      <c r="AR111" s="26" t="s">
        <v>45</v>
      </c>
      <c r="AS111" s="26" t="s">
        <v>46</v>
      </c>
      <c r="AT111" s="26" t="s">
        <v>47</v>
      </c>
      <c r="AU111" s="26" t="s">
        <v>48</v>
      </c>
      <c r="AV111" s="26" t="s">
        <v>49</v>
      </c>
      <c r="AW111" s="26" t="s">
        <v>50</v>
      </c>
      <c r="AX111" s="2"/>
    </row>
    <row r="112" spans="1:50" ht="12" outlineLevel="1" x14ac:dyDescent="0.25">
      <c r="A112" s="26" t="s">
        <v>43</v>
      </c>
      <c r="B112" s="27"/>
      <c r="C112" s="23"/>
      <c r="D112" s="23"/>
      <c r="E112" s="23"/>
      <c r="F112" s="36"/>
      <c r="G112" s="36"/>
      <c r="H112" s="36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4">
        <f t="shared" si="90"/>
        <v>0</v>
      </c>
      <c r="AA112" s="25">
        <f t="shared" si="85"/>
        <v>0</v>
      </c>
      <c r="AB112" s="30" t="str">
        <f>AO111</f>
        <v xml:space="preserve">	GOLDEN STATE WARRIORS BLUE</v>
      </c>
      <c r="AC112" s="26"/>
      <c r="AD112" s="27"/>
      <c r="AE112" s="23"/>
      <c r="AF112" s="23"/>
      <c r="AG112" s="23"/>
      <c r="AH112" s="23"/>
      <c r="AI112" s="23"/>
      <c r="AJ112" s="23"/>
      <c r="AK112" s="23"/>
      <c r="AL112" s="23"/>
      <c r="AM112" s="24"/>
      <c r="AN112" s="28"/>
      <c r="AO112" s="30" t="s">
        <v>51</v>
      </c>
      <c r="AP112" s="24">
        <f>Z112</f>
        <v>0</v>
      </c>
      <c r="AQ112" s="24">
        <f>Z113</f>
        <v>2</v>
      </c>
      <c r="AR112" s="24">
        <f>Z114</f>
        <v>13</v>
      </c>
      <c r="AS112" s="24">
        <f>Z115</f>
        <v>31</v>
      </c>
      <c r="AT112" s="24">
        <f>Z116</f>
        <v>42</v>
      </c>
      <c r="AU112" s="24">
        <f>Z117</f>
        <v>28</v>
      </c>
      <c r="AV112" s="24">
        <f>Z118</f>
        <v>18</v>
      </c>
      <c r="AW112" s="24">
        <f>Z119</f>
        <v>3</v>
      </c>
      <c r="AX112" s="31">
        <f>Z120</f>
        <v>137</v>
      </c>
    </row>
    <row r="113" spans="1:50" ht="12" outlineLevel="1" x14ac:dyDescent="0.25">
      <c r="A113" s="26" t="s">
        <v>44</v>
      </c>
      <c r="B113" s="27">
        <v>2</v>
      </c>
      <c r="C113" s="23"/>
      <c r="D113" s="23"/>
      <c r="E113" s="23"/>
      <c r="F113" s="36"/>
      <c r="G113" s="36"/>
      <c r="H113" s="36"/>
      <c r="I113" s="23"/>
      <c r="J113" s="23"/>
      <c r="K113" s="23"/>
      <c r="L113" s="23"/>
      <c r="M113" s="23">
        <v>2</v>
      </c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4">
        <f t="shared" si="90"/>
        <v>2</v>
      </c>
      <c r="AA113" s="25">
        <f t="shared" si="85"/>
        <v>0</v>
      </c>
      <c r="AB113" s="30" t="str">
        <f>AO111</f>
        <v xml:space="preserve">	GOLDEN STATE WARRIORS BLUE</v>
      </c>
      <c r="AC113" s="26"/>
      <c r="AD113" s="27"/>
      <c r="AE113" s="23"/>
      <c r="AF113" s="23"/>
      <c r="AG113" s="23"/>
      <c r="AH113" s="23"/>
      <c r="AI113" s="23"/>
      <c r="AJ113" s="23"/>
      <c r="AK113" s="23"/>
      <c r="AL113" s="23"/>
      <c r="AM113" s="24"/>
      <c r="AN113" s="28"/>
      <c r="AO113" s="29" t="s">
        <v>27</v>
      </c>
      <c r="AP113" s="23">
        <f>M112</f>
        <v>0</v>
      </c>
      <c r="AQ113" s="23">
        <f>M113</f>
        <v>2</v>
      </c>
      <c r="AR113" s="23">
        <f>M114</f>
        <v>6</v>
      </c>
      <c r="AS113" s="23">
        <f>M115</f>
        <v>13</v>
      </c>
      <c r="AT113" s="23">
        <f>M116</f>
        <v>12</v>
      </c>
      <c r="AU113" s="23">
        <f>M117</f>
        <v>8</v>
      </c>
      <c r="AV113" s="23">
        <f>M118</f>
        <v>4</v>
      </c>
      <c r="AW113" s="23">
        <f>M119</f>
        <v>0</v>
      </c>
      <c r="AX113" s="31">
        <f>M120</f>
        <v>45</v>
      </c>
    </row>
    <row r="114" spans="1:50" ht="12" outlineLevel="1" x14ac:dyDescent="0.25">
      <c r="A114" s="26" t="s">
        <v>45</v>
      </c>
      <c r="B114" s="27">
        <v>13</v>
      </c>
      <c r="C114" s="23"/>
      <c r="D114" s="23"/>
      <c r="E114" s="23"/>
      <c r="F114" s="36">
        <v>3</v>
      </c>
      <c r="G114" s="36">
        <v>3</v>
      </c>
      <c r="H114" s="36">
        <v>1</v>
      </c>
      <c r="I114" s="23"/>
      <c r="J114" s="23"/>
      <c r="K114" s="23"/>
      <c r="L114" s="23"/>
      <c r="M114" s="23">
        <v>6</v>
      </c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4">
        <f t="shared" si="90"/>
        <v>13</v>
      </c>
      <c r="AA114" s="25">
        <f t="shared" si="85"/>
        <v>0</v>
      </c>
      <c r="AB114" s="30" t="str">
        <f>AO111</f>
        <v xml:space="preserve">	GOLDEN STATE WARRIORS BLUE</v>
      </c>
      <c r="AC114" s="26"/>
      <c r="AD114" s="27"/>
      <c r="AE114" s="23"/>
      <c r="AF114" s="23"/>
      <c r="AG114" s="23"/>
      <c r="AH114" s="23"/>
      <c r="AI114" s="23"/>
      <c r="AJ114" s="23"/>
      <c r="AK114" s="23"/>
      <c r="AL114" s="23"/>
      <c r="AM114" s="24"/>
      <c r="AN114" s="28"/>
      <c r="AO114" s="29" t="s">
        <v>204</v>
      </c>
      <c r="AP114" s="23">
        <f>D112</f>
        <v>0</v>
      </c>
      <c r="AQ114" s="23">
        <f>D113</f>
        <v>0</v>
      </c>
      <c r="AR114" s="23">
        <f>D114</f>
        <v>0</v>
      </c>
      <c r="AS114" s="23">
        <f>D115</f>
        <v>1</v>
      </c>
      <c r="AT114" s="23">
        <f>D116</f>
        <v>1</v>
      </c>
      <c r="AU114" s="23">
        <f>D117</f>
        <v>0</v>
      </c>
      <c r="AV114" s="23">
        <f>D118</f>
        <v>0</v>
      </c>
      <c r="AW114" s="23">
        <f>D119</f>
        <v>0</v>
      </c>
      <c r="AX114" s="2"/>
    </row>
    <row r="115" spans="1:50" ht="12" outlineLevel="1" x14ac:dyDescent="0.25">
      <c r="A115" s="26" t="s">
        <v>46</v>
      </c>
      <c r="B115" s="27">
        <v>31</v>
      </c>
      <c r="C115" s="23">
        <v>1</v>
      </c>
      <c r="D115" s="23">
        <v>1</v>
      </c>
      <c r="E115" s="23"/>
      <c r="F115" s="36">
        <v>8</v>
      </c>
      <c r="G115" s="36">
        <v>5</v>
      </c>
      <c r="H115" s="36">
        <v>2</v>
      </c>
      <c r="I115" s="23"/>
      <c r="J115" s="23"/>
      <c r="K115" s="23"/>
      <c r="L115" s="37">
        <v>1</v>
      </c>
      <c r="M115" s="23">
        <v>13</v>
      </c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4">
        <f t="shared" si="90"/>
        <v>31</v>
      </c>
      <c r="AA115" s="25">
        <f t="shared" si="85"/>
        <v>0</v>
      </c>
      <c r="AB115" s="30" t="str">
        <f>AO111</f>
        <v xml:space="preserve">	GOLDEN STATE WARRIORS BLUE</v>
      </c>
      <c r="AC115" s="26"/>
      <c r="AD115" s="27"/>
      <c r="AE115" s="23"/>
      <c r="AF115" s="23"/>
      <c r="AG115" s="23"/>
      <c r="AH115" s="23"/>
      <c r="AI115" s="23"/>
      <c r="AJ115" s="23"/>
      <c r="AK115" s="23"/>
      <c r="AL115" s="23"/>
      <c r="AM115" s="24"/>
      <c r="AN115" s="28"/>
      <c r="AO115" s="29" t="s">
        <v>205</v>
      </c>
      <c r="AP115" s="23">
        <f>E112</f>
        <v>0</v>
      </c>
      <c r="AQ115" s="23">
        <f>E113</f>
        <v>0</v>
      </c>
      <c r="AR115" s="23">
        <f>E114</f>
        <v>0</v>
      </c>
      <c r="AS115" s="23">
        <f>E115</f>
        <v>0</v>
      </c>
      <c r="AT115" s="23">
        <f>E116</f>
        <v>0</v>
      </c>
      <c r="AU115" s="23">
        <f>E117</f>
        <v>0</v>
      </c>
      <c r="AV115" s="23">
        <f>E118</f>
        <v>0</v>
      </c>
      <c r="AW115" s="23">
        <f>E119</f>
        <v>0</v>
      </c>
      <c r="AX115" s="2"/>
    </row>
    <row r="116" spans="1:50" ht="12" outlineLevel="1" x14ac:dyDescent="0.25">
      <c r="A116" s="26" t="s">
        <v>47</v>
      </c>
      <c r="B116" s="27">
        <v>42</v>
      </c>
      <c r="C116" s="23"/>
      <c r="D116" s="23">
        <v>1</v>
      </c>
      <c r="E116" s="23"/>
      <c r="F116" s="36">
        <v>16</v>
      </c>
      <c r="G116" s="36">
        <v>8</v>
      </c>
      <c r="H116" s="36">
        <v>4</v>
      </c>
      <c r="I116" s="23"/>
      <c r="J116" s="23"/>
      <c r="K116" s="23"/>
      <c r="L116" s="37">
        <v>1</v>
      </c>
      <c r="M116" s="23">
        <v>12</v>
      </c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4">
        <f t="shared" si="90"/>
        <v>42</v>
      </c>
      <c r="AA116" s="25">
        <f t="shared" si="85"/>
        <v>0</v>
      </c>
      <c r="AB116" s="30" t="str">
        <f>AO111</f>
        <v xml:space="preserve">	GOLDEN STATE WARRIORS BLUE</v>
      </c>
      <c r="AC116" s="26"/>
      <c r="AD116" s="27"/>
      <c r="AE116" s="23"/>
      <c r="AF116" s="23"/>
      <c r="AG116" s="23"/>
      <c r="AH116" s="23"/>
      <c r="AI116" s="23"/>
      <c r="AJ116" s="23"/>
      <c r="AK116" s="23"/>
      <c r="AL116" s="23"/>
      <c r="AM116" s="24"/>
      <c r="AN116" s="28"/>
      <c r="AO116" s="29" t="s">
        <v>206</v>
      </c>
      <c r="AP116" s="23">
        <f>C112</f>
        <v>0</v>
      </c>
      <c r="AQ116" s="23">
        <f>C113</f>
        <v>0</v>
      </c>
      <c r="AR116" s="23">
        <f>C114</f>
        <v>0</v>
      </c>
      <c r="AS116" s="23">
        <f>C115</f>
        <v>1</v>
      </c>
      <c r="AT116" s="23">
        <f>C116</f>
        <v>0</v>
      </c>
      <c r="AU116" s="23">
        <f>C117</f>
        <v>0</v>
      </c>
      <c r="AV116" s="23">
        <f>C118</f>
        <v>0</v>
      </c>
      <c r="AW116" s="23">
        <f>C119</f>
        <v>0</v>
      </c>
      <c r="AX116" s="2"/>
    </row>
    <row r="117" spans="1:50" ht="12" outlineLevel="1" x14ac:dyDescent="0.25">
      <c r="A117" s="26" t="s">
        <v>48</v>
      </c>
      <c r="B117" s="27">
        <v>28</v>
      </c>
      <c r="C117" s="23"/>
      <c r="D117" s="23"/>
      <c r="E117" s="23"/>
      <c r="F117" s="36">
        <v>12</v>
      </c>
      <c r="G117" s="36">
        <v>5</v>
      </c>
      <c r="H117" s="36">
        <v>3</v>
      </c>
      <c r="I117" s="23"/>
      <c r="J117" s="23"/>
      <c r="K117" s="23"/>
      <c r="L117" s="23"/>
      <c r="M117" s="23">
        <v>8</v>
      </c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4">
        <f t="shared" si="90"/>
        <v>28</v>
      </c>
      <c r="AA117" s="25">
        <f t="shared" si="85"/>
        <v>0</v>
      </c>
      <c r="AB117" s="29"/>
      <c r="AC117" s="26"/>
      <c r="AD117" s="27"/>
      <c r="AE117" s="23"/>
      <c r="AF117" s="23"/>
      <c r="AG117" s="23"/>
      <c r="AH117" s="23"/>
      <c r="AI117" s="23"/>
      <c r="AJ117" s="23"/>
      <c r="AK117" s="23"/>
      <c r="AL117" s="23"/>
      <c r="AM117" s="24"/>
      <c r="AN117" s="28"/>
      <c r="AO117" s="30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2" outlineLevel="1" x14ac:dyDescent="0.25">
      <c r="A118" s="26" t="s">
        <v>49</v>
      </c>
      <c r="B118" s="27">
        <v>18</v>
      </c>
      <c r="C118" s="23"/>
      <c r="D118" s="23"/>
      <c r="E118" s="23"/>
      <c r="F118" s="36">
        <v>8</v>
      </c>
      <c r="G118" s="36">
        <v>4</v>
      </c>
      <c r="H118" s="36">
        <v>2</v>
      </c>
      <c r="I118" s="23"/>
      <c r="J118" s="23"/>
      <c r="K118" s="23"/>
      <c r="L118" s="23"/>
      <c r="M118" s="23">
        <v>4</v>
      </c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4">
        <f t="shared" si="90"/>
        <v>18</v>
      </c>
      <c r="AA118" s="25">
        <f t="shared" si="85"/>
        <v>0</v>
      </c>
      <c r="AB118" s="29"/>
      <c r="AC118" s="26"/>
      <c r="AD118" s="27"/>
      <c r="AE118" s="23"/>
      <c r="AF118" s="23"/>
      <c r="AG118" s="23"/>
      <c r="AH118" s="23"/>
      <c r="AI118" s="23"/>
      <c r="AJ118" s="23"/>
      <c r="AK118" s="23"/>
      <c r="AL118" s="23"/>
      <c r="AM118" s="24"/>
      <c r="AN118" s="28"/>
      <c r="AO118" s="30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2" outlineLevel="1" x14ac:dyDescent="0.25">
      <c r="A119" s="26" t="s">
        <v>50</v>
      </c>
      <c r="B119" s="27">
        <v>3</v>
      </c>
      <c r="C119" s="23"/>
      <c r="D119" s="23"/>
      <c r="E119" s="23"/>
      <c r="F119" s="36">
        <v>3</v>
      </c>
      <c r="G119" s="36"/>
      <c r="H119" s="36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4">
        <f t="shared" si="90"/>
        <v>3</v>
      </c>
      <c r="AA119" s="25">
        <f t="shared" si="85"/>
        <v>0</v>
      </c>
      <c r="AB119" s="29"/>
      <c r="AC119" s="26"/>
      <c r="AD119" s="27"/>
      <c r="AE119" s="23"/>
      <c r="AF119" s="23"/>
      <c r="AG119" s="23"/>
      <c r="AH119" s="23"/>
      <c r="AI119" s="23"/>
      <c r="AJ119" s="23"/>
      <c r="AK119" s="23"/>
      <c r="AL119" s="23"/>
      <c r="AM119" s="24"/>
      <c r="AN119" s="28"/>
      <c r="AO119" s="30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2" outlineLevel="1" x14ac:dyDescent="0.25">
      <c r="A120" s="26" t="s">
        <v>51</v>
      </c>
      <c r="B120" s="31">
        <f>SUM(B110:B119)</f>
        <v>137</v>
      </c>
      <c r="C120" s="31">
        <f t="shared" ref="C120:Z120" si="91">SUM(C110:C119)</f>
        <v>1</v>
      </c>
      <c r="D120" s="31">
        <f t="shared" si="91"/>
        <v>2</v>
      </c>
      <c r="E120" s="31">
        <f t="shared" si="91"/>
        <v>0</v>
      </c>
      <c r="F120" s="31">
        <f t="shared" si="91"/>
        <v>50</v>
      </c>
      <c r="G120" s="31">
        <f t="shared" si="91"/>
        <v>25</v>
      </c>
      <c r="H120" s="31">
        <f t="shared" si="91"/>
        <v>12</v>
      </c>
      <c r="I120" s="31">
        <f t="shared" si="91"/>
        <v>0</v>
      </c>
      <c r="J120" s="31">
        <f t="shared" si="91"/>
        <v>0</v>
      </c>
      <c r="K120" s="31">
        <f t="shared" si="91"/>
        <v>0</v>
      </c>
      <c r="L120" s="31">
        <f t="shared" si="91"/>
        <v>2</v>
      </c>
      <c r="M120" s="31">
        <f t="shared" si="91"/>
        <v>45</v>
      </c>
      <c r="N120" s="31">
        <f t="shared" si="91"/>
        <v>0</v>
      </c>
      <c r="O120" s="31">
        <f t="shared" si="91"/>
        <v>0</v>
      </c>
      <c r="P120" s="31">
        <f t="shared" si="91"/>
        <v>0</v>
      </c>
      <c r="Q120" s="31">
        <f t="shared" si="91"/>
        <v>0</v>
      </c>
      <c r="R120" s="31">
        <f t="shared" si="91"/>
        <v>0</v>
      </c>
      <c r="S120" s="31">
        <f t="shared" si="91"/>
        <v>0</v>
      </c>
      <c r="T120" s="31">
        <f t="shared" si="91"/>
        <v>0</v>
      </c>
      <c r="U120" s="31">
        <f t="shared" si="91"/>
        <v>0</v>
      </c>
      <c r="V120" s="31">
        <f t="shared" si="91"/>
        <v>0</v>
      </c>
      <c r="W120" s="31">
        <f t="shared" si="91"/>
        <v>0</v>
      </c>
      <c r="X120" s="31">
        <f t="shared" si="91"/>
        <v>0</v>
      </c>
      <c r="Y120" s="31">
        <f t="shared" si="91"/>
        <v>0</v>
      </c>
      <c r="Z120" s="31">
        <f t="shared" si="91"/>
        <v>137</v>
      </c>
      <c r="AA120" s="27">
        <f>SUM(AA110:AA119)</f>
        <v>0</v>
      </c>
      <c r="AB120" s="30"/>
      <c r="AC120" s="26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27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2" outlineLevel="1" x14ac:dyDescent="0.25"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2" outlineLevel="1" x14ac:dyDescent="0.25">
      <c r="B122" s="33">
        <v>25</v>
      </c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s="3" customFormat="1" ht="56.25" outlineLevel="1" x14ac:dyDescent="0.25">
      <c r="A123" s="8" t="str">
        <f>$B$4</f>
        <v>NBA MESH FOOTBALL JERSEY</v>
      </c>
      <c r="B123" s="38" t="s">
        <v>161</v>
      </c>
      <c r="C123" s="10" t="s">
        <v>20</v>
      </c>
      <c r="D123" s="10" t="s">
        <v>21</v>
      </c>
      <c r="E123" s="10" t="s">
        <v>22</v>
      </c>
      <c r="F123" s="10" t="s">
        <v>141</v>
      </c>
      <c r="G123" s="10" t="s">
        <v>142</v>
      </c>
      <c r="H123" s="10" t="s">
        <v>143</v>
      </c>
      <c r="I123" s="10" t="s">
        <v>156</v>
      </c>
      <c r="J123" s="10" t="s">
        <v>24</v>
      </c>
      <c r="K123" s="10" t="s">
        <v>25</v>
      </c>
      <c r="L123" s="10" t="s">
        <v>26</v>
      </c>
      <c r="M123" s="11" t="s">
        <v>27</v>
      </c>
      <c r="N123" s="11" t="s">
        <v>28</v>
      </c>
      <c r="O123" s="11" t="s">
        <v>29</v>
      </c>
      <c r="P123" s="11" t="s">
        <v>30</v>
      </c>
      <c r="Q123" s="11" t="s">
        <v>31</v>
      </c>
      <c r="R123" s="11" t="s">
        <v>32</v>
      </c>
      <c r="S123" s="11" t="s">
        <v>33</v>
      </c>
      <c r="T123" s="11" t="s">
        <v>34</v>
      </c>
      <c r="U123" s="12" t="s">
        <v>35</v>
      </c>
      <c r="V123" s="12" t="s">
        <v>36</v>
      </c>
      <c r="W123" s="12" t="s">
        <v>37</v>
      </c>
      <c r="X123" s="12" t="s">
        <v>38</v>
      </c>
      <c r="Y123" s="13" t="s">
        <v>39</v>
      </c>
      <c r="Z123" s="14" t="s">
        <v>40</v>
      </c>
      <c r="AA123" s="15" t="s">
        <v>41</v>
      </c>
      <c r="AC123" s="16"/>
      <c r="AD123" s="9"/>
      <c r="AE123" s="17"/>
      <c r="AF123" s="17"/>
      <c r="AG123" s="17"/>
      <c r="AH123" s="17"/>
      <c r="AI123" s="10"/>
      <c r="AJ123" s="18"/>
      <c r="AK123" s="19"/>
      <c r="AL123" s="20"/>
      <c r="AM123" s="14"/>
      <c r="AN123" s="15"/>
    </row>
    <row r="124" spans="1:50" ht="12" outlineLevel="1" x14ac:dyDescent="0.25">
      <c r="A124" s="8" t="s">
        <v>162</v>
      </c>
      <c r="B124" s="22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4">
        <f>SUM(C124:Y124)</f>
        <v>0</v>
      </c>
      <c r="AA124" s="25">
        <f t="shared" ref="AA124:AA133" si="92">B124-Z124</f>
        <v>0</v>
      </c>
      <c r="AB124" s="2"/>
      <c r="AC124" s="26" t="str">
        <f>A124</f>
        <v>C-0425-KT-6299-CCW</v>
      </c>
      <c r="AD124" s="27">
        <f>B124</f>
        <v>0</v>
      </c>
      <c r="AE124" s="23">
        <f t="shared" ref="AE124:AE133" si="93">C124</f>
        <v>0</v>
      </c>
      <c r="AF124" s="23">
        <f t="shared" ref="AF124:AF133" si="94">D124</f>
        <v>0</v>
      </c>
      <c r="AG124" s="23">
        <f t="shared" ref="AG124:AG133" si="95">E124</f>
        <v>0</v>
      </c>
      <c r="AH124" s="23">
        <f>SUM(F124:K124)</f>
        <v>0</v>
      </c>
      <c r="AI124" s="23">
        <f>L124</f>
        <v>0</v>
      </c>
      <c r="AJ124" s="23">
        <f t="shared" ref="AJ124:AJ133" si="96">SUM(M124:T124)</f>
        <v>0</v>
      </c>
      <c r="AK124" s="23">
        <f t="shared" ref="AK124:AK133" si="97">SUM(U124:X124)</f>
        <v>0</v>
      </c>
      <c r="AL124" s="23">
        <f>Y124</f>
        <v>0</v>
      </c>
      <c r="AM124" s="24">
        <f>SUM(AE124:AL124)</f>
        <v>0</v>
      </c>
      <c r="AN124" s="28">
        <f t="shared" ref="AN124:AN133" si="98">AD124-AM124</f>
        <v>0</v>
      </c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2" outlineLevel="1" x14ac:dyDescent="0.25">
      <c r="A125" s="26" t="s">
        <v>42</v>
      </c>
      <c r="B125" s="27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4">
        <f t="shared" ref="Z125:Z133" si="99">SUM(C125:Y125)</f>
        <v>0</v>
      </c>
      <c r="AA125" s="25">
        <f t="shared" si="92"/>
        <v>0</v>
      </c>
      <c r="AB125" s="2"/>
      <c r="AC125" s="26"/>
      <c r="AD125" s="27"/>
      <c r="AE125" s="23"/>
      <c r="AF125" s="23"/>
      <c r="AG125" s="23"/>
      <c r="AH125" s="23"/>
      <c r="AI125" s="23"/>
      <c r="AJ125" s="23"/>
      <c r="AK125" s="23"/>
      <c r="AL125" s="23"/>
      <c r="AM125" s="24"/>
      <c r="AN125" s="28"/>
      <c r="AO125" s="2" t="str">
        <f>B123</f>
        <v xml:space="preserve">	CLEVELAND CAVILLERS WINE</v>
      </c>
      <c r="AP125" s="26" t="s">
        <v>43</v>
      </c>
      <c r="AQ125" s="26" t="s">
        <v>44</v>
      </c>
      <c r="AR125" s="26" t="s">
        <v>45</v>
      </c>
      <c r="AS125" s="26" t="s">
        <v>46</v>
      </c>
      <c r="AT125" s="26" t="s">
        <v>47</v>
      </c>
      <c r="AU125" s="26" t="s">
        <v>48</v>
      </c>
      <c r="AV125" s="26" t="s">
        <v>49</v>
      </c>
      <c r="AW125" s="26" t="s">
        <v>50</v>
      </c>
      <c r="AX125" s="2"/>
    </row>
    <row r="126" spans="1:50" ht="12" outlineLevel="1" x14ac:dyDescent="0.25">
      <c r="A126" s="26" t="s">
        <v>43</v>
      </c>
      <c r="B126" s="27"/>
      <c r="C126" s="23"/>
      <c r="D126" s="23"/>
      <c r="E126" s="23"/>
      <c r="F126" s="36"/>
      <c r="G126" s="23"/>
      <c r="H126" s="23"/>
      <c r="I126" s="36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4">
        <f t="shared" si="99"/>
        <v>0</v>
      </c>
      <c r="AA126" s="25">
        <f t="shared" si="92"/>
        <v>0</v>
      </c>
      <c r="AB126" s="30" t="str">
        <f>AO125</f>
        <v xml:space="preserve">	CLEVELAND CAVILLERS WINE</v>
      </c>
      <c r="AC126" s="26"/>
      <c r="AD126" s="27"/>
      <c r="AE126" s="23"/>
      <c r="AF126" s="23"/>
      <c r="AG126" s="23"/>
      <c r="AH126" s="23"/>
      <c r="AI126" s="23"/>
      <c r="AJ126" s="23"/>
      <c r="AK126" s="23"/>
      <c r="AL126" s="23"/>
      <c r="AM126" s="24"/>
      <c r="AN126" s="28"/>
      <c r="AO126" s="30" t="s">
        <v>51</v>
      </c>
      <c r="AP126" s="24">
        <f>Z126</f>
        <v>0</v>
      </c>
      <c r="AQ126" s="24">
        <f>Z127</f>
        <v>2</v>
      </c>
      <c r="AR126" s="24">
        <f>Z128</f>
        <v>13</v>
      </c>
      <c r="AS126" s="24">
        <f>Z129</f>
        <v>23</v>
      </c>
      <c r="AT126" s="24">
        <f>Z130</f>
        <v>28</v>
      </c>
      <c r="AU126" s="24">
        <f>Z131</f>
        <v>21</v>
      </c>
      <c r="AV126" s="24">
        <f>Z132</f>
        <v>13</v>
      </c>
      <c r="AW126" s="24">
        <f>Z133</f>
        <v>3</v>
      </c>
      <c r="AX126" s="31">
        <f>Z134</f>
        <v>103</v>
      </c>
    </row>
    <row r="127" spans="1:50" ht="12" outlineLevel="1" x14ac:dyDescent="0.25">
      <c r="A127" s="26" t="s">
        <v>44</v>
      </c>
      <c r="B127" s="27">
        <v>2</v>
      </c>
      <c r="C127" s="23"/>
      <c r="D127" s="23"/>
      <c r="E127" s="23"/>
      <c r="F127" s="36"/>
      <c r="G127" s="23"/>
      <c r="H127" s="23"/>
      <c r="I127" s="36"/>
      <c r="J127" s="23"/>
      <c r="K127" s="23"/>
      <c r="L127" s="23"/>
      <c r="M127" s="23">
        <v>2</v>
      </c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4">
        <f t="shared" si="99"/>
        <v>2</v>
      </c>
      <c r="AA127" s="25">
        <f t="shared" si="92"/>
        <v>0</v>
      </c>
      <c r="AB127" s="30" t="str">
        <f>AO125</f>
        <v xml:space="preserve">	CLEVELAND CAVILLERS WINE</v>
      </c>
      <c r="AC127" s="26"/>
      <c r="AD127" s="27"/>
      <c r="AE127" s="23"/>
      <c r="AF127" s="23"/>
      <c r="AG127" s="23"/>
      <c r="AH127" s="23"/>
      <c r="AI127" s="23"/>
      <c r="AJ127" s="23"/>
      <c r="AK127" s="23"/>
      <c r="AL127" s="23"/>
      <c r="AM127" s="24"/>
      <c r="AN127" s="28"/>
      <c r="AO127" s="29" t="s">
        <v>27</v>
      </c>
      <c r="AP127" s="23">
        <f>M126</f>
        <v>0</v>
      </c>
      <c r="AQ127" s="23">
        <f>M127</f>
        <v>2</v>
      </c>
      <c r="AR127" s="23">
        <f>M128</f>
        <v>4</v>
      </c>
      <c r="AS127" s="23">
        <f>M129</f>
        <v>7</v>
      </c>
      <c r="AT127" s="23">
        <f>M130</f>
        <v>4</v>
      </c>
      <c r="AU127" s="23">
        <f>M131</f>
        <v>3</v>
      </c>
      <c r="AV127" s="23">
        <f>M132</f>
        <v>0</v>
      </c>
      <c r="AW127" s="23">
        <f>M133</f>
        <v>0</v>
      </c>
      <c r="AX127" s="31">
        <f>M134</f>
        <v>20</v>
      </c>
    </row>
    <row r="128" spans="1:50" ht="12" outlineLevel="1" x14ac:dyDescent="0.25">
      <c r="A128" s="26" t="s">
        <v>45</v>
      </c>
      <c r="B128" s="27">
        <v>13</v>
      </c>
      <c r="C128" s="23"/>
      <c r="D128" s="23"/>
      <c r="E128" s="23"/>
      <c r="F128" s="36">
        <v>3</v>
      </c>
      <c r="G128" s="23"/>
      <c r="H128" s="23"/>
      <c r="I128" s="36">
        <v>6</v>
      </c>
      <c r="J128" s="23"/>
      <c r="K128" s="23"/>
      <c r="L128" s="23"/>
      <c r="M128" s="23">
        <v>4</v>
      </c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4">
        <f t="shared" si="99"/>
        <v>13</v>
      </c>
      <c r="AA128" s="25">
        <f t="shared" si="92"/>
        <v>0</v>
      </c>
      <c r="AB128" s="30" t="str">
        <f>AO125</f>
        <v xml:space="preserve">	CLEVELAND CAVILLERS WINE</v>
      </c>
      <c r="AC128" s="26"/>
      <c r="AD128" s="27"/>
      <c r="AE128" s="23"/>
      <c r="AF128" s="23"/>
      <c r="AG128" s="23"/>
      <c r="AH128" s="23"/>
      <c r="AI128" s="23"/>
      <c r="AJ128" s="23"/>
      <c r="AK128" s="23"/>
      <c r="AL128" s="23"/>
      <c r="AM128" s="24"/>
      <c r="AN128" s="28"/>
      <c r="AO128" s="29" t="s">
        <v>204</v>
      </c>
      <c r="AP128" s="23">
        <f>D126</f>
        <v>0</v>
      </c>
      <c r="AQ128" s="23">
        <f>D127</f>
        <v>0</v>
      </c>
      <c r="AR128" s="23">
        <f>D128</f>
        <v>0</v>
      </c>
      <c r="AS128" s="23">
        <f>D129</f>
        <v>1</v>
      </c>
      <c r="AT128" s="23">
        <f>D130</f>
        <v>1</v>
      </c>
      <c r="AU128" s="23">
        <f>D131</f>
        <v>0</v>
      </c>
      <c r="AV128" s="23">
        <f>D132</f>
        <v>0</v>
      </c>
      <c r="AW128" s="23">
        <f>D133</f>
        <v>0</v>
      </c>
      <c r="AX128" s="2"/>
    </row>
    <row r="129" spans="1:50" ht="12" outlineLevel="1" x14ac:dyDescent="0.25">
      <c r="A129" s="26" t="s">
        <v>46</v>
      </c>
      <c r="B129" s="27">
        <v>23</v>
      </c>
      <c r="C129" s="23">
        <v>1</v>
      </c>
      <c r="D129" s="23">
        <v>1</v>
      </c>
      <c r="E129" s="23"/>
      <c r="F129" s="36">
        <v>5</v>
      </c>
      <c r="G129" s="23"/>
      <c r="H129" s="23"/>
      <c r="I129" s="36">
        <v>8</v>
      </c>
      <c r="J129" s="23"/>
      <c r="K129" s="23"/>
      <c r="L129" s="37">
        <v>1</v>
      </c>
      <c r="M129" s="23">
        <v>7</v>
      </c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4">
        <f t="shared" si="99"/>
        <v>23</v>
      </c>
      <c r="AA129" s="25">
        <f t="shared" si="92"/>
        <v>0</v>
      </c>
      <c r="AB129" s="30" t="str">
        <f>AO125</f>
        <v xml:space="preserve">	CLEVELAND CAVILLERS WINE</v>
      </c>
      <c r="AC129" s="26"/>
      <c r="AD129" s="27"/>
      <c r="AE129" s="23"/>
      <c r="AF129" s="23"/>
      <c r="AG129" s="23"/>
      <c r="AH129" s="23"/>
      <c r="AI129" s="23"/>
      <c r="AJ129" s="23"/>
      <c r="AK129" s="23"/>
      <c r="AL129" s="23"/>
      <c r="AM129" s="24"/>
      <c r="AN129" s="28"/>
      <c r="AO129" s="29" t="s">
        <v>205</v>
      </c>
      <c r="AP129" s="23">
        <f>E126</f>
        <v>0</v>
      </c>
      <c r="AQ129" s="23">
        <f>E127</f>
        <v>0</v>
      </c>
      <c r="AR129" s="23">
        <f>E128</f>
        <v>0</v>
      </c>
      <c r="AS129" s="23">
        <f>E129</f>
        <v>0</v>
      </c>
      <c r="AT129" s="23">
        <f>E130</f>
        <v>0</v>
      </c>
      <c r="AU129" s="23">
        <f>E131</f>
        <v>0</v>
      </c>
      <c r="AV129" s="23">
        <f>E132</f>
        <v>0</v>
      </c>
      <c r="AW129" s="23">
        <f>E133</f>
        <v>0</v>
      </c>
      <c r="AX129" s="2"/>
    </row>
    <row r="130" spans="1:50" ht="12" outlineLevel="1" x14ac:dyDescent="0.25">
      <c r="A130" s="26" t="s">
        <v>47</v>
      </c>
      <c r="B130" s="27">
        <v>28</v>
      </c>
      <c r="C130" s="23"/>
      <c r="D130" s="23">
        <v>1</v>
      </c>
      <c r="E130" s="23"/>
      <c r="F130" s="36">
        <v>12</v>
      </c>
      <c r="G130" s="23"/>
      <c r="H130" s="23"/>
      <c r="I130" s="36">
        <v>10</v>
      </c>
      <c r="J130" s="23"/>
      <c r="K130" s="23"/>
      <c r="L130" s="37">
        <v>1</v>
      </c>
      <c r="M130" s="23">
        <v>4</v>
      </c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4">
        <f t="shared" si="99"/>
        <v>28</v>
      </c>
      <c r="AA130" s="25">
        <f t="shared" si="92"/>
        <v>0</v>
      </c>
      <c r="AB130" s="30" t="str">
        <f>AO125</f>
        <v xml:space="preserve">	CLEVELAND CAVILLERS WINE</v>
      </c>
      <c r="AC130" s="26"/>
      <c r="AD130" s="27"/>
      <c r="AE130" s="23"/>
      <c r="AF130" s="23"/>
      <c r="AG130" s="23"/>
      <c r="AH130" s="23"/>
      <c r="AI130" s="23"/>
      <c r="AJ130" s="23"/>
      <c r="AK130" s="23"/>
      <c r="AL130" s="23"/>
      <c r="AM130" s="24"/>
      <c r="AN130" s="28"/>
      <c r="AO130" s="29" t="s">
        <v>206</v>
      </c>
      <c r="AP130" s="23">
        <f>C126</f>
        <v>0</v>
      </c>
      <c r="AQ130" s="23">
        <f>C127</f>
        <v>0</v>
      </c>
      <c r="AR130" s="23">
        <f>C128</f>
        <v>0</v>
      </c>
      <c r="AS130" s="23">
        <f>C129</f>
        <v>1</v>
      </c>
      <c r="AT130" s="23">
        <f>C130</f>
        <v>0</v>
      </c>
      <c r="AU130" s="23">
        <f>C131</f>
        <v>0</v>
      </c>
      <c r="AV130" s="23">
        <f>C132</f>
        <v>0</v>
      </c>
      <c r="AW130" s="23">
        <f>C133</f>
        <v>0</v>
      </c>
      <c r="AX130" s="2"/>
    </row>
    <row r="131" spans="1:50" ht="12" outlineLevel="1" x14ac:dyDescent="0.25">
      <c r="A131" s="26" t="s">
        <v>48</v>
      </c>
      <c r="B131" s="27">
        <v>21</v>
      </c>
      <c r="C131" s="23"/>
      <c r="D131" s="23"/>
      <c r="E131" s="23"/>
      <c r="F131" s="36">
        <v>8</v>
      </c>
      <c r="G131" s="23"/>
      <c r="H131" s="23"/>
      <c r="I131" s="36">
        <v>10</v>
      </c>
      <c r="J131" s="23"/>
      <c r="K131" s="23"/>
      <c r="L131" s="23"/>
      <c r="M131" s="23">
        <v>3</v>
      </c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4">
        <f t="shared" si="99"/>
        <v>21</v>
      </c>
      <c r="AA131" s="25">
        <f t="shared" si="92"/>
        <v>0</v>
      </c>
      <c r="AB131" s="30"/>
      <c r="AC131" s="26"/>
      <c r="AD131" s="27"/>
      <c r="AE131" s="23"/>
      <c r="AF131" s="23"/>
      <c r="AG131" s="23"/>
      <c r="AH131" s="23"/>
      <c r="AI131" s="23"/>
      <c r="AJ131" s="23"/>
      <c r="AK131" s="23"/>
      <c r="AL131" s="23"/>
      <c r="AM131" s="24"/>
      <c r="AN131" s="28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2" outlineLevel="1" x14ac:dyDescent="0.25">
      <c r="A132" s="26" t="s">
        <v>49</v>
      </c>
      <c r="B132" s="27">
        <v>13</v>
      </c>
      <c r="C132" s="23"/>
      <c r="D132" s="23"/>
      <c r="E132" s="23"/>
      <c r="F132" s="36">
        <v>5</v>
      </c>
      <c r="G132" s="23"/>
      <c r="H132" s="23"/>
      <c r="I132" s="36">
        <v>8</v>
      </c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4">
        <f t="shared" si="99"/>
        <v>13</v>
      </c>
      <c r="AA132" s="25">
        <f t="shared" si="92"/>
        <v>0</v>
      </c>
      <c r="AB132" s="2"/>
      <c r="AC132" s="26"/>
      <c r="AD132" s="27"/>
      <c r="AE132" s="23"/>
      <c r="AF132" s="23"/>
      <c r="AG132" s="23"/>
      <c r="AH132" s="23"/>
      <c r="AI132" s="23"/>
      <c r="AJ132" s="23"/>
      <c r="AK132" s="23"/>
      <c r="AL132" s="23"/>
      <c r="AM132" s="24"/>
      <c r="AN132" s="28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2" outlineLevel="1" x14ac:dyDescent="0.25">
      <c r="A133" s="26" t="s">
        <v>50</v>
      </c>
      <c r="B133" s="27">
        <v>3</v>
      </c>
      <c r="C133" s="23"/>
      <c r="D133" s="23"/>
      <c r="E133" s="23"/>
      <c r="F133" s="36">
        <v>3</v>
      </c>
      <c r="G133" s="23"/>
      <c r="H133" s="23"/>
      <c r="I133" s="36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4">
        <f t="shared" si="99"/>
        <v>3</v>
      </c>
      <c r="AA133" s="25">
        <f t="shared" si="92"/>
        <v>0</v>
      </c>
      <c r="AB133" s="2"/>
      <c r="AC133" s="26" t="s">
        <v>52</v>
      </c>
      <c r="AD133" s="27">
        <f t="shared" ref="AD133" si="100">B133</f>
        <v>3</v>
      </c>
      <c r="AE133" s="23">
        <f t="shared" ref="AE133:AE142" si="101">C133</f>
        <v>0</v>
      </c>
      <c r="AF133" s="23">
        <f t="shared" ref="AF133:AF142" si="102">D133</f>
        <v>0</v>
      </c>
      <c r="AG133" s="23">
        <f t="shared" ref="AG133:AG142" si="103">E133</f>
        <v>0</v>
      </c>
      <c r="AH133" s="23">
        <f t="shared" ref="AH133" si="104">SUM(F133:K133)</f>
        <v>3</v>
      </c>
      <c r="AI133" s="23">
        <f t="shared" ref="AI133" si="105">L133</f>
        <v>0</v>
      </c>
      <c r="AJ133" s="23">
        <f t="shared" ref="AJ133:AJ142" si="106">SUM(M133:T133)</f>
        <v>0</v>
      </c>
      <c r="AK133" s="23">
        <f t="shared" ref="AK133:AK142" si="107">SUM(U133:X133)</f>
        <v>0</v>
      </c>
      <c r="AL133" s="23">
        <f t="shared" ref="AL133" si="108">Y133</f>
        <v>0</v>
      </c>
      <c r="AM133" s="24">
        <f t="shared" ref="AM133" si="109">SUM(AE133:AL133)</f>
        <v>3</v>
      </c>
      <c r="AN133" s="28">
        <f t="shared" ref="AN133:AN142" si="110">AD133-AM133</f>
        <v>0</v>
      </c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2" outlineLevel="1" x14ac:dyDescent="0.25">
      <c r="A134" s="26" t="s">
        <v>51</v>
      </c>
      <c r="B134" s="31">
        <f>SUM(B124:B133)</f>
        <v>103</v>
      </c>
      <c r="C134" s="31">
        <f t="shared" ref="C134:Z134" si="111">SUM(C124:C133)</f>
        <v>1</v>
      </c>
      <c r="D134" s="31">
        <f t="shared" si="111"/>
        <v>2</v>
      </c>
      <c r="E134" s="31">
        <f t="shared" si="111"/>
        <v>0</v>
      </c>
      <c r="F134" s="31">
        <f t="shared" si="111"/>
        <v>36</v>
      </c>
      <c r="G134" s="31">
        <f t="shared" si="111"/>
        <v>0</v>
      </c>
      <c r="H134" s="31">
        <f t="shared" si="111"/>
        <v>0</v>
      </c>
      <c r="I134" s="31">
        <f t="shared" si="111"/>
        <v>42</v>
      </c>
      <c r="J134" s="31">
        <f t="shared" si="111"/>
        <v>0</v>
      </c>
      <c r="K134" s="31">
        <f t="shared" si="111"/>
        <v>0</v>
      </c>
      <c r="L134" s="31">
        <f t="shared" si="111"/>
        <v>2</v>
      </c>
      <c r="M134" s="31">
        <f t="shared" si="111"/>
        <v>20</v>
      </c>
      <c r="N134" s="31">
        <f t="shared" si="111"/>
        <v>0</v>
      </c>
      <c r="O134" s="31">
        <f t="shared" si="111"/>
        <v>0</v>
      </c>
      <c r="P134" s="31">
        <f t="shared" si="111"/>
        <v>0</v>
      </c>
      <c r="Q134" s="31">
        <f t="shared" si="111"/>
        <v>0</v>
      </c>
      <c r="R134" s="31">
        <f t="shared" si="111"/>
        <v>0</v>
      </c>
      <c r="S134" s="31">
        <f t="shared" si="111"/>
        <v>0</v>
      </c>
      <c r="T134" s="31">
        <f t="shared" si="111"/>
        <v>0</v>
      </c>
      <c r="U134" s="31">
        <f t="shared" si="111"/>
        <v>0</v>
      </c>
      <c r="V134" s="31">
        <f t="shared" si="111"/>
        <v>0</v>
      </c>
      <c r="W134" s="31">
        <f t="shared" si="111"/>
        <v>0</v>
      </c>
      <c r="X134" s="31">
        <f t="shared" si="111"/>
        <v>0</v>
      </c>
      <c r="Y134" s="31">
        <f t="shared" si="111"/>
        <v>0</v>
      </c>
      <c r="Z134" s="31">
        <f t="shared" si="111"/>
        <v>103</v>
      </c>
      <c r="AA134" s="27">
        <f>SUM(AA124:AA133)</f>
        <v>0</v>
      </c>
      <c r="AB134" s="2"/>
      <c r="AC134" s="26" t="s">
        <v>51</v>
      </c>
      <c r="AD134" s="31">
        <f>SUM(AD124:AD133)</f>
        <v>3</v>
      </c>
      <c r="AE134" s="31">
        <f t="shared" ref="AE134:AM134" si="112">SUM(AE124:AE133)</f>
        <v>0</v>
      </c>
      <c r="AF134" s="31">
        <f t="shared" si="112"/>
        <v>0</v>
      </c>
      <c r="AG134" s="31">
        <f t="shared" si="112"/>
        <v>0</v>
      </c>
      <c r="AH134" s="31">
        <f t="shared" si="112"/>
        <v>3</v>
      </c>
      <c r="AI134" s="31">
        <f t="shared" si="112"/>
        <v>0</v>
      </c>
      <c r="AJ134" s="31">
        <f t="shared" si="112"/>
        <v>0</v>
      </c>
      <c r="AK134" s="31">
        <f t="shared" si="112"/>
        <v>0</v>
      </c>
      <c r="AL134" s="31">
        <f t="shared" si="112"/>
        <v>0</v>
      </c>
      <c r="AM134" s="31">
        <f t="shared" si="112"/>
        <v>3</v>
      </c>
      <c r="AN134" s="27">
        <f>SUM(AN124:AN133)</f>
        <v>0</v>
      </c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2" outlineLevel="1" x14ac:dyDescent="0.25"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ht="12" outlineLevel="1" x14ac:dyDescent="0.25"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1:50" s="3" customFormat="1" ht="56.25" x14ac:dyDescent="0.25">
      <c r="A137" s="8" t="str">
        <f>$B$4</f>
        <v>NBA MESH FOOTBALL JERSEY</v>
      </c>
      <c r="B137" s="9" t="s">
        <v>65</v>
      </c>
      <c r="C137" s="10" t="s">
        <v>20</v>
      </c>
      <c r="D137" s="10" t="s">
        <v>21</v>
      </c>
      <c r="E137" s="10" t="s">
        <v>22</v>
      </c>
      <c r="F137" s="10" t="s">
        <v>141</v>
      </c>
      <c r="G137" s="10" t="s">
        <v>142</v>
      </c>
      <c r="H137" s="10" t="s">
        <v>143</v>
      </c>
      <c r="I137" s="10" t="s">
        <v>23</v>
      </c>
      <c r="J137" s="10" t="s">
        <v>24</v>
      </c>
      <c r="K137" s="10" t="s">
        <v>25</v>
      </c>
      <c r="L137" s="10" t="s">
        <v>26</v>
      </c>
      <c r="M137" s="11" t="s">
        <v>27</v>
      </c>
      <c r="N137" s="11" t="s">
        <v>28</v>
      </c>
      <c r="O137" s="11" t="s">
        <v>29</v>
      </c>
      <c r="P137" s="11" t="s">
        <v>30</v>
      </c>
      <c r="Q137" s="11" t="s">
        <v>31</v>
      </c>
      <c r="R137" s="11" t="s">
        <v>32</v>
      </c>
      <c r="S137" s="11" t="s">
        <v>33</v>
      </c>
      <c r="T137" s="11" t="s">
        <v>34</v>
      </c>
      <c r="U137" s="12" t="s">
        <v>35</v>
      </c>
      <c r="V137" s="12" t="s">
        <v>36</v>
      </c>
      <c r="W137" s="12" t="s">
        <v>37</v>
      </c>
      <c r="X137" s="12" t="s">
        <v>38</v>
      </c>
      <c r="Y137" s="13" t="s">
        <v>39</v>
      </c>
      <c r="Z137" s="14" t="s">
        <v>40</v>
      </c>
      <c r="AA137" s="15" t="s">
        <v>41</v>
      </c>
      <c r="AC137" s="16" t="str">
        <f>A137</f>
        <v>NBA MESH FOOTBALL JERSEY</v>
      </c>
      <c r="AD137" s="9" t="str">
        <f>B137</f>
        <v>OVERALL TOTAL</v>
      </c>
      <c r="AE137" s="17" t="s">
        <v>20</v>
      </c>
      <c r="AF137" s="17" t="s">
        <v>21</v>
      </c>
      <c r="AG137" s="17" t="s">
        <v>22</v>
      </c>
      <c r="AH137" s="17" t="s">
        <v>53</v>
      </c>
      <c r="AI137" s="10" t="s">
        <v>26</v>
      </c>
      <c r="AJ137" s="18" t="s">
        <v>54</v>
      </c>
      <c r="AK137" s="19" t="s">
        <v>55</v>
      </c>
      <c r="AL137" s="20" t="s">
        <v>56</v>
      </c>
      <c r="AM137" s="14" t="s">
        <v>40</v>
      </c>
      <c r="AN137" s="15" t="s">
        <v>41</v>
      </c>
    </row>
    <row r="138" spans="1:50" ht="12" x14ac:dyDescent="0.25">
      <c r="A138" s="21" t="s">
        <v>128</v>
      </c>
      <c r="B138" s="22">
        <f>B12+B26+B40+B54+B68+B82+B96+B110</f>
        <v>0</v>
      </c>
      <c r="C138" s="23">
        <f t="shared" ref="C138:D141" si="113">C12+C26+C40+C54+C68+C82+C96+C110+C124</f>
        <v>0</v>
      </c>
      <c r="D138" s="23">
        <f>D12+D26+D40+D54+D68+D82+D96+D110+D124</f>
        <v>0</v>
      </c>
      <c r="E138" s="23">
        <f t="shared" ref="E138:E147" si="114">E12+E26+E40+E54+E68+E82+E96+E110</f>
        <v>0</v>
      </c>
      <c r="F138" s="23">
        <f>F12+F26+F40+F54+F68+F82+F96+F110+F124</f>
        <v>0</v>
      </c>
      <c r="G138" s="23">
        <f>G12+G26+G40+G54+G68+G82+G96+G110+G124</f>
        <v>0</v>
      </c>
      <c r="H138" s="23">
        <f>H12+H26+H40+H54+H68+H82+H96+H110+H124</f>
        <v>0</v>
      </c>
      <c r="I138" s="23">
        <f>I12+I26+I40+I54+I68+I82+I96+I110+I124</f>
        <v>0</v>
      </c>
      <c r="J138" s="23">
        <f t="shared" ref="J138:K147" si="115">J12+J26+J40+J54+J68+J82+J96+J110</f>
        <v>0</v>
      </c>
      <c r="K138" s="23">
        <f t="shared" si="115"/>
        <v>0</v>
      </c>
      <c r="L138" s="23">
        <f>L12+L26+L40+L54+L68+L82+L96+L110+L124</f>
        <v>0</v>
      </c>
      <c r="M138" s="23">
        <f>M12+M26+M40+M54+M68+M82+M96+M110+M124</f>
        <v>0</v>
      </c>
      <c r="N138" s="23">
        <f t="shared" ref="N138:Y138" si="116">N12+N26+N40+N54+N68+N82+N96+N110</f>
        <v>0</v>
      </c>
      <c r="O138" s="23">
        <f t="shared" si="116"/>
        <v>0</v>
      </c>
      <c r="P138" s="23">
        <f t="shared" si="116"/>
        <v>0</v>
      </c>
      <c r="Q138" s="23">
        <f t="shared" si="116"/>
        <v>0</v>
      </c>
      <c r="R138" s="23">
        <f t="shared" si="116"/>
        <v>0</v>
      </c>
      <c r="S138" s="23">
        <f t="shared" si="116"/>
        <v>0</v>
      </c>
      <c r="T138" s="23">
        <f t="shared" si="116"/>
        <v>0</v>
      </c>
      <c r="U138" s="23">
        <f t="shared" si="116"/>
        <v>0</v>
      </c>
      <c r="V138" s="23">
        <f t="shared" si="116"/>
        <v>0</v>
      </c>
      <c r="W138" s="23">
        <f t="shared" si="116"/>
        <v>0</v>
      </c>
      <c r="X138" s="23">
        <f t="shared" si="116"/>
        <v>0</v>
      </c>
      <c r="Y138" s="23">
        <f t="shared" si="116"/>
        <v>0</v>
      </c>
      <c r="Z138" s="24">
        <f>SUM(C138:Y138)</f>
        <v>0</v>
      </c>
      <c r="AA138" s="25">
        <f t="shared" ref="AA138:AA147" si="117">B138-Z138</f>
        <v>0</v>
      </c>
      <c r="AB138" s="2"/>
      <c r="AC138" s="26" t="str">
        <f>A138</f>
        <v>C-0425-KT-6299</v>
      </c>
      <c r="AD138" s="27">
        <f>B138</f>
        <v>0</v>
      </c>
      <c r="AE138" s="23">
        <f t="shared" ref="AE138:AE147" si="118">C138</f>
        <v>0</v>
      </c>
      <c r="AF138" s="23">
        <f t="shared" ref="AF138:AF147" si="119">D138</f>
        <v>0</v>
      </c>
      <c r="AG138" s="23">
        <f t="shared" ref="AG138:AG147" si="120">E138</f>
        <v>0</v>
      </c>
      <c r="AH138" s="23">
        <f>SUM(F138:K138)</f>
        <v>0</v>
      </c>
      <c r="AI138" s="23">
        <f>L138</f>
        <v>0</v>
      </c>
      <c r="AJ138" s="23">
        <f t="shared" ref="AJ138:AJ147" si="121">SUM(M138:T138)</f>
        <v>0</v>
      </c>
      <c r="AK138" s="23">
        <f t="shared" ref="AK138:AK147" si="122">SUM(U138:X138)</f>
        <v>0</v>
      </c>
      <c r="AL138" s="23">
        <f>Y138</f>
        <v>0</v>
      </c>
      <c r="AM138" s="24">
        <f>SUM(AE138:AL138)</f>
        <v>0</v>
      </c>
      <c r="AN138" s="28">
        <f t="shared" ref="AN138:AN147" si="123">AD138-AM138</f>
        <v>0</v>
      </c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1:50" x14ac:dyDescent="0.25">
      <c r="A139" s="26" t="s">
        <v>42</v>
      </c>
      <c r="B139" s="27">
        <f>B13+B27+B41+B55+B69+B83+B97+B111+B125</f>
        <v>0</v>
      </c>
      <c r="C139" s="23">
        <f t="shared" si="113"/>
        <v>0</v>
      </c>
      <c r="D139" s="23">
        <f t="shared" si="113"/>
        <v>0</v>
      </c>
      <c r="E139" s="23">
        <f t="shared" si="114"/>
        <v>0</v>
      </c>
      <c r="F139" s="23">
        <f t="shared" ref="F139:I147" si="124">F13+F27+F41+F55+F69+F83+F97+F111+F125</f>
        <v>0</v>
      </c>
      <c r="G139" s="23">
        <f t="shared" si="124"/>
        <v>0</v>
      </c>
      <c r="H139" s="23">
        <f t="shared" si="124"/>
        <v>0</v>
      </c>
      <c r="I139" s="23">
        <f t="shared" si="124"/>
        <v>0</v>
      </c>
      <c r="J139" s="23">
        <f t="shared" si="115"/>
        <v>0</v>
      </c>
      <c r="K139" s="23">
        <f t="shared" si="115"/>
        <v>0</v>
      </c>
      <c r="L139" s="23">
        <f t="shared" ref="L139:M147" si="125">L13+L27+L41+L55+L69+L83+L97+L111+L125</f>
        <v>0</v>
      </c>
      <c r="M139" s="23">
        <f t="shared" si="125"/>
        <v>0</v>
      </c>
      <c r="N139" s="23">
        <f t="shared" ref="N139:Y139" si="126">N13+N27+N41+N55+N69+N83+N97+N111</f>
        <v>0</v>
      </c>
      <c r="O139" s="23">
        <f t="shared" si="126"/>
        <v>0</v>
      </c>
      <c r="P139" s="23">
        <f t="shared" si="126"/>
        <v>0</v>
      </c>
      <c r="Q139" s="23">
        <f t="shared" si="126"/>
        <v>0</v>
      </c>
      <c r="R139" s="23">
        <f t="shared" si="126"/>
        <v>0</v>
      </c>
      <c r="S139" s="23">
        <f t="shared" si="126"/>
        <v>0</v>
      </c>
      <c r="T139" s="23">
        <f t="shared" si="126"/>
        <v>0</v>
      </c>
      <c r="U139" s="23">
        <f t="shared" si="126"/>
        <v>0</v>
      </c>
      <c r="V139" s="23">
        <f t="shared" si="126"/>
        <v>0</v>
      </c>
      <c r="W139" s="23">
        <f t="shared" si="126"/>
        <v>0</v>
      </c>
      <c r="X139" s="23">
        <f t="shared" si="126"/>
        <v>0</v>
      </c>
      <c r="Y139" s="23">
        <f t="shared" si="126"/>
        <v>0</v>
      </c>
      <c r="Z139" s="24">
        <f t="shared" ref="Z139:Z147" si="127">SUM(C139:Y139)</f>
        <v>0</v>
      </c>
      <c r="AA139" s="25">
        <f t="shared" si="117"/>
        <v>0</v>
      </c>
      <c r="AB139" t="s">
        <v>130</v>
      </c>
    </row>
    <row r="140" spans="1:50" x14ac:dyDescent="0.25">
      <c r="A140" s="26" t="s">
        <v>43</v>
      </c>
      <c r="B140" s="27">
        <f t="shared" ref="B140:B147" si="128">B14+B28+B42+B56+B70+B84+B98+B112+B126</f>
        <v>0</v>
      </c>
      <c r="C140" s="23">
        <f>C14+C28+C42+C56+C70+C84+C98+C112+C126</f>
        <v>0</v>
      </c>
      <c r="D140" s="23">
        <f t="shared" ref="D140:D147" si="129">D14+D28+D42+D56+D70+D84+D98+D112+D126</f>
        <v>0</v>
      </c>
      <c r="E140" s="23">
        <f t="shared" si="114"/>
        <v>0</v>
      </c>
      <c r="F140" s="23">
        <f t="shared" si="124"/>
        <v>0</v>
      </c>
      <c r="G140" s="23">
        <f t="shared" si="124"/>
        <v>0</v>
      </c>
      <c r="H140" s="23">
        <f t="shared" si="124"/>
        <v>0</v>
      </c>
      <c r="I140" s="23">
        <f t="shared" si="124"/>
        <v>0</v>
      </c>
      <c r="J140" s="23">
        <f t="shared" si="115"/>
        <v>0</v>
      </c>
      <c r="K140" s="23">
        <f t="shared" si="115"/>
        <v>0</v>
      </c>
      <c r="L140" s="23">
        <f t="shared" si="125"/>
        <v>0</v>
      </c>
      <c r="M140" s="23">
        <f t="shared" si="125"/>
        <v>0</v>
      </c>
      <c r="N140" s="23">
        <f t="shared" ref="N140:Y140" si="130">N14+N28+N42+N56+N70+N84+N98+N112</f>
        <v>0</v>
      </c>
      <c r="O140" s="23">
        <f t="shared" si="130"/>
        <v>0</v>
      </c>
      <c r="P140" s="23">
        <f t="shared" si="130"/>
        <v>0</v>
      </c>
      <c r="Q140" s="23">
        <f t="shared" si="130"/>
        <v>0</v>
      </c>
      <c r="R140" s="23">
        <f t="shared" si="130"/>
        <v>0</v>
      </c>
      <c r="S140" s="23">
        <f t="shared" si="130"/>
        <v>0</v>
      </c>
      <c r="T140" s="23">
        <f t="shared" si="130"/>
        <v>0</v>
      </c>
      <c r="U140" s="23">
        <f t="shared" si="130"/>
        <v>0</v>
      </c>
      <c r="V140" s="23">
        <f t="shared" si="130"/>
        <v>0</v>
      </c>
      <c r="W140" s="23">
        <f t="shared" si="130"/>
        <v>0</v>
      </c>
      <c r="X140" s="23">
        <f t="shared" si="130"/>
        <v>0</v>
      </c>
      <c r="Y140" s="23">
        <f t="shared" si="130"/>
        <v>0</v>
      </c>
      <c r="Z140" s="24">
        <f t="shared" si="127"/>
        <v>0</v>
      </c>
      <c r="AA140" s="25">
        <f t="shared" si="117"/>
        <v>0</v>
      </c>
      <c r="AB140" t="s">
        <v>207</v>
      </c>
    </row>
    <row r="141" spans="1:50" x14ac:dyDescent="0.25">
      <c r="A141" s="26" t="s">
        <v>44</v>
      </c>
      <c r="B141" s="27">
        <f t="shared" si="128"/>
        <v>35</v>
      </c>
      <c r="C141" s="23">
        <f t="shared" si="113"/>
        <v>0</v>
      </c>
      <c r="D141" s="23">
        <f t="shared" si="129"/>
        <v>0</v>
      </c>
      <c r="E141" s="23">
        <f t="shared" si="114"/>
        <v>0</v>
      </c>
      <c r="F141" s="23">
        <f t="shared" si="124"/>
        <v>0</v>
      </c>
      <c r="G141" s="23">
        <f t="shared" si="124"/>
        <v>0</v>
      </c>
      <c r="H141" s="23">
        <f t="shared" si="124"/>
        <v>0</v>
      </c>
      <c r="I141" s="23">
        <f t="shared" si="124"/>
        <v>5</v>
      </c>
      <c r="J141" s="23">
        <f t="shared" si="115"/>
        <v>0</v>
      </c>
      <c r="K141" s="23">
        <f t="shared" si="115"/>
        <v>0</v>
      </c>
      <c r="L141" s="23">
        <f t="shared" si="125"/>
        <v>0</v>
      </c>
      <c r="M141" s="23">
        <f>M15+M29+M43+M57+M71+M85+M99+M113+M127</f>
        <v>30</v>
      </c>
      <c r="N141" s="23">
        <f t="shared" ref="N141:Y141" si="131">N15+N29+N43+N57+N71+N85+N99+N113</f>
        <v>0</v>
      </c>
      <c r="O141" s="23">
        <f t="shared" si="131"/>
        <v>0</v>
      </c>
      <c r="P141" s="23">
        <f t="shared" si="131"/>
        <v>0</v>
      </c>
      <c r="Q141" s="23">
        <f t="shared" si="131"/>
        <v>0</v>
      </c>
      <c r="R141" s="23">
        <f t="shared" si="131"/>
        <v>0</v>
      </c>
      <c r="S141" s="23">
        <f t="shared" si="131"/>
        <v>0</v>
      </c>
      <c r="T141" s="23">
        <f t="shared" si="131"/>
        <v>0</v>
      </c>
      <c r="U141" s="23">
        <f t="shared" si="131"/>
        <v>0</v>
      </c>
      <c r="V141" s="23">
        <f t="shared" si="131"/>
        <v>0</v>
      </c>
      <c r="W141" s="23">
        <f t="shared" si="131"/>
        <v>0</v>
      </c>
      <c r="X141" s="23">
        <f t="shared" si="131"/>
        <v>0</v>
      </c>
      <c r="Y141" s="23">
        <f t="shared" si="131"/>
        <v>0</v>
      </c>
      <c r="Z141" s="24">
        <f t="shared" si="127"/>
        <v>35</v>
      </c>
      <c r="AA141" s="25">
        <f>B141-Z141</f>
        <v>0</v>
      </c>
      <c r="AB141" t="s">
        <v>93</v>
      </c>
    </row>
    <row r="142" spans="1:50" x14ac:dyDescent="0.25">
      <c r="A142" s="26" t="s">
        <v>45</v>
      </c>
      <c r="B142" s="27">
        <f t="shared" si="128"/>
        <v>158</v>
      </c>
      <c r="C142" s="23">
        <f>C16+C30+C44+C58+C72+C86+C100+C114+C128</f>
        <v>0</v>
      </c>
      <c r="D142" s="23">
        <f t="shared" si="129"/>
        <v>0</v>
      </c>
      <c r="E142" s="23">
        <f t="shared" si="114"/>
        <v>0</v>
      </c>
      <c r="F142" s="23">
        <f t="shared" si="124"/>
        <v>22</v>
      </c>
      <c r="G142" s="23">
        <f t="shared" si="124"/>
        <v>14</v>
      </c>
      <c r="H142" s="23">
        <f t="shared" si="124"/>
        <v>8</v>
      </c>
      <c r="I142" s="23">
        <f t="shared" si="124"/>
        <v>26</v>
      </c>
      <c r="J142" s="23">
        <f t="shared" si="115"/>
        <v>0</v>
      </c>
      <c r="K142" s="23">
        <f t="shared" si="115"/>
        <v>0</v>
      </c>
      <c r="L142" s="23">
        <f t="shared" si="125"/>
        <v>0</v>
      </c>
      <c r="M142" s="23">
        <f t="shared" si="125"/>
        <v>88</v>
      </c>
      <c r="N142" s="23">
        <f t="shared" ref="N142:Y142" si="132">N16+N30+N44+N58+N72+N86+N100+N114</f>
        <v>0</v>
      </c>
      <c r="O142" s="23">
        <f t="shared" si="132"/>
        <v>0</v>
      </c>
      <c r="P142" s="23">
        <f t="shared" si="132"/>
        <v>0</v>
      </c>
      <c r="Q142" s="23">
        <f t="shared" si="132"/>
        <v>0</v>
      </c>
      <c r="R142" s="23">
        <f t="shared" si="132"/>
        <v>0</v>
      </c>
      <c r="S142" s="23">
        <f t="shared" si="132"/>
        <v>0</v>
      </c>
      <c r="T142" s="23">
        <f t="shared" si="132"/>
        <v>0</v>
      </c>
      <c r="U142" s="23">
        <f t="shared" si="132"/>
        <v>0</v>
      </c>
      <c r="V142" s="23">
        <f t="shared" si="132"/>
        <v>0</v>
      </c>
      <c r="W142" s="23">
        <f t="shared" si="132"/>
        <v>0</v>
      </c>
      <c r="X142" s="23">
        <f t="shared" si="132"/>
        <v>0</v>
      </c>
      <c r="Y142" s="23">
        <f t="shared" si="132"/>
        <v>0</v>
      </c>
      <c r="Z142" s="24">
        <f t="shared" si="127"/>
        <v>158</v>
      </c>
      <c r="AA142" s="25">
        <f t="shared" si="117"/>
        <v>0</v>
      </c>
      <c r="AB142" t="s">
        <v>133</v>
      </c>
    </row>
    <row r="143" spans="1:50" x14ac:dyDescent="0.25">
      <c r="A143" s="26" t="s">
        <v>46</v>
      </c>
      <c r="B143" s="27">
        <f t="shared" si="128"/>
        <v>351</v>
      </c>
      <c r="C143" s="23">
        <f>C17+C31+C45+C59+C73+C87+C101+C115+C129</f>
        <v>9</v>
      </c>
      <c r="D143" s="23">
        <f t="shared" si="129"/>
        <v>9</v>
      </c>
      <c r="E143" s="23">
        <f t="shared" si="114"/>
        <v>0</v>
      </c>
      <c r="F143" s="23">
        <f t="shared" si="124"/>
        <v>50</v>
      </c>
      <c r="G143" s="23">
        <f t="shared" si="124"/>
        <v>22</v>
      </c>
      <c r="H143" s="23">
        <f t="shared" si="124"/>
        <v>19</v>
      </c>
      <c r="I143" s="23">
        <f t="shared" si="124"/>
        <v>38</v>
      </c>
      <c r="J143" s="23">
        <f t="shared" si="115"/>
        <v>0</v>
      </c>
      <c r="K143" s="23">
        <f t="shared" si="115"/>
        <v>0</v>
      </c>
      <c r="L143" s="23">
        <f t="shared" si="125"/>
        <v>9</v>
      </c>
      <c r="M143" s="23">
        <f>M17+M31+M45+M59+M73+M87+M101+M115+M129</f>
        <v>195</v>
      </c>
      <c r="N143" s="23">
        <f t="shared" ref="N143:Y143" si="133">N17+N31+N45+N59+N73+N87+N101+N115</f>
        <v>0</v>
      </c>
      <c r="O143" s="23">
        <f t="shared" si="133"/>
        <v>0</v>
      </c>
      <c r="P143" s="23">
        <f t="shared" si="133"/>
        <v>0</v>
      </c>
      <c r="Q143" s="23">
        <f t="shared" si="133"/>
        <v>0</v>
      </c>
      <c r="R143" s="23">
        <f t="shared" si="133"/>
        <v>0</v>
      </c>
      <c r="S143" s="23">
        <f t="shared" si="133"/>
        <v>0</v>
      </c>
      <c r="T143" s="23">
        <f t="shared" si="133"/>
        <v>0</v>
      </c>
      <c r="U143" s="23">
        <f t="shared" si="133"/>
        <v>0</v>
      </c>
      <c r="V143" s="23">
        <f t="shared" si="133"/>
        <v>0</v>
      </c>
      <c r="W143" s="23">
        <f t="shared" si="133"/>
        <v>0</v>
      </c>
      <c r="X143" s="23">
        <f t="shared" si="133"/>
        <v>0</v>
      </c>
      <c r="Y143" s="23">
        <f t="shared" si="133"/>
        <v>0</v>
      </c>
      <c r="Z143" s="24">
        <f t="shared" si="127"/>
        <v>351</v>
      </c>
      <c r="AA143" s="25">
        <f t="shared" si="117"/>
        <v>0</v>
      </c>
      <c r="AB143" t="s">
        <v>135</v>
      </c>
    </row>
    <row r="144" spans="1:50" x14ac:dyDescent="0.25">
      <c r="A144" s="26" t="s">
        <v>47</v>
      </c>
      <c r="B144" s="27">
        <f t="shared" si="128"/>
        <v>419</v>
      </c>
      <c r="C144" s="23">
        <f t="shared" ref="C144:C147" si="134">C18+C32+C46+C60+C74+C88+C102+C116+C130</f>
        <v>0</v>
      </c>
      <c r="D144" s="23">
        <f t="shared" si="129"/>
        <v>9</v>
      </c>
      <c r="E144" s="23">
        <f t="shared" si="114"/>
        <v>0</v>
      </c>
      <c r="F144" s="23">
        <f t="shared" si="124"/>
        <v>108</v>
      </c>
      <c r="G144" s="23">
        <f t="shared" si="124"/>
        <v>36</v>
      </c>
      <c r="H144" s="23">
        <f t="shared" si="124"/>
        <v>35</v>
      </c>
      <c r="I144" s="23">
        <f t="shared" si="124"/>
        <v>50</v>
      </c>
      <c r="J144" s="23">
        <f t="shared" si="115"/>
        <v>0</v>
      </c>
      <c r="K144" s="23">
        <f t="shared" si="115"/>
        <v>0</v>
      </c>
      <c r="L144" s="23">
        <f t="shared" si="125"/>
        <v>9</v>
      </c>
      <c r="M144" s="23">
        <f t="shared" si="125"/>
        <v>172</v>
      </c>
      <c r="N144" s="23">
        <f t="shared" ref="N144:Y144" si="135">N18+N32+N46+N60+N74+N88+N102+N116</f>
        <v>0</v>
      </c>
      <c r="O144" s="23">
        <f t="shared" si="135"/>
        <v>0</v>
      </c>
      <c r="P144" s="23">
        <f t="shared" si="135"/>
        <v>0</v>
      </c>
      <c r="Q144" s="23">
        <f t="shared" si="135"/>
        <v>0</v>
      </c>
      <c r="R144" s="23">
        <f t="shared" si="135"/>
        <v>0</v>
      </c>
      <c r="S144" s="23">
        <f t="shared" si="135"/>
        <v>0</v>
      </c>
      <c r="T144" s="23">
        <f t="shared" si="135"/>
        <v>0</v>
      </c>
      <c r="U144" s="23">
        <f t="shared" si="135"/>
        <v>0</v>
      </c>
      <c r="V144" s="23">
        <f t="shared" si="135"/>
        <v>0</v>
      </c>
      <c r="W144" s="23">
        <f t="shared" si="135"/>
        <v>0</v>
      </c>
      <c r="X144" s="23">
        <f t="shared" si="135"/>
        <v>0</v>
      </c>
      <c r="Y144" s="23">
        <f t="shared" si="135"/>
        <v>0</v>
      </c>
      <c r="Z144" s="24">
        <f t="shared" si="127"/>
        <v>419</v>
      </c>
      <c r="AA144" s="25">
        <f t="shared" si="117"/>
        <v>0</v>
      </c>
      <c r="AB144" t="s">
        <v>137</v>
      </c>
    </row>
    <row r="145" spans="1:50" x14ac:dyDescent="0.25">
      <c r="A145" s="26" t="s">
        <v>48</v>
      </c>
      <c r="B145" s="27">
        <f t="shared" si="128"/>
        <v>292</v>
      </c>
      <c r="C145" s="23">
        <f t="shared" si="134"/>
        <v>0</v>
      </c>
      <c r="D145" s="23">
        <f t="shared" si="129"/>
        <v>0</v>
      </c>
      <c r="E145" s="23">
        <f t="shared" si="114"/>
        <v>0</v>
      </c>
      <c r="F145" s="23">
        <f t="shared" si="124"/>
        <v>75</v>
      </c>
      <c r="G145" s="23">
        <f t="shared" si="124"/>
        <v>22</v>
      </c>
      <c r="H145" s="23">
        <f t="shared" si="124"/>
        <v>28</v>
      </c>
      <c r="I145" s="23">
        <f t="shared" si="124"/>
        <v>40</v>
      </c>
      <c r="J145" s="23">
        <f t="shared" si="115"/>
        <v>0</v>
      </c>
      <c r="K145" s="23">
        <f t="shared" si="115"/>
        <v>0</v>
      </c>
      <c r="L145" s="23">
        <f t="shared" si="125"/>
        <v>0</v>
      </c>
      <c r="M145" s="23">
        <f t="shared" si="125"/>
        <v>127</v>
      </c>
      <c r="N145" s="23">
        <f t="shared" ref="N145:Y145" si="136">N19+N33+N47+N61+N75+N89+N103+N117</f>
        <v>0</v>
      </c>
      <c r="O145" s="23">
        <f t="shared" si="136"/>
        <v>0</v>
      </c>
      <c r="P145" s="23">
        <f t="shared" si="136"/>
        <v>0</v>
      </c>
      <c r="Q145" s="23">
        <f t="shared" si="136"/>
        <v>0</v>
      </c>
      <c r="R145" s="23">
        <f t="shared" si="136"/>
        <v>0</v>
      </c>
      <c r="S145" s="23">
        <f t="shared" si="136"/>
        <v>0</v>
      </c>
      <c r="T145" s="23">
        <f t="shared" si="136"/>
        <v>0</v>
      </c>
      <c r="U145" s="23">
        <f t="shared" si="136"/>
        <v>0</v>
      </c>
      <c r="V145" s="23">
        <f t="shared" si="136"/>
        <v>0</v>
      </c>
      <c r="W145" s="23">
        <f t="shared" si="136"/>
        <v>0</v>
      </c>
      <c r="X145" s="23">
        <f t="shared" si="136"/>
        <v>0</v>
      </c>
      <c r="Y145" s="23">
        <f t="shared" si="136"/>
        <v>0</v>
      </c>
      <c r="Z145" s="24">
        <f t="shared" si="127"/>
        <v>292</v>
      </c>
      <c r="AA145" s="25">
        <f t="shared" si="117"/>
        <v>0</v>
      </c>
      <c r="AB145" t="s">
        <v>139</v>
      </c>
    </row>
    <row r="146" spans="1:50" ht="12" x14ac:dyDescent="0.25">
      <c r="A146" s="26" t="s">
        <v>49</v>
      </c>
      <c r="B146" s="27">
        <f t="shared" si="128"/>
        <v>166</v>
      </c>
      <c r="C146" s="23">
        <f t="shared" si="134"/>
        <v>0</v>
      </c>
      <c r="D146" s="23">
        <f t="shared" si="129"/>
        <v>0</v>
      </c>
      <c r="E146" s="23">
        <f t="shared" si="114"/>
        <v>0</v>
      </c>
      <c r="F146" s="23">
        <f t="shared" si="124"/>
        <v>49</v>
      </c>
      <c r="G146" s="23">
        <f t="shared" si="124"/>
        <v>16</v>
      </c>
      <c r="H146" s="23">
        <f t="shared" si="124"/>
        <v>17</v>
      </c>
      <c r="I146" s="23">
        <f t="shared" si="124"/>
        <v>28</v>
      </c>
      <c r="J146" s="23">
        <f t="shared" si="115"/>
        <v>0</v>
      </c>
      <c r="K146" s="23">
        <f t="shared" si="115"/>
        <v>0</v>
      </c>
      <c r="L146" s="23">
        <f t="shared" si="125"/>
        <v>0</v>
      </c>
      <c r="M146" s="23">
        <f t="shared" si="125"/>
        <v>56</v>
      </c>
      <c r="N146" s="23">
        <f t="shared" ref="N146:Y146" si="137">N20+N34+N48+N62+N76+N90+N104+N118</f>
        <v>0</v>
      </c>
      <c r="O146" s="23">
        <f t="shared" si="137"/>
        <v>0</v>
      </c>
      <c r="P146" s="23">
        <f t="shared" si="137"/>
        <v>0</v>
      </c>
      <c r="Q146" s="23">
        <f t="shared" si="137"/>
        <v>0</v>
      </c>
      <c r="R146" s="23">
        <f t="shared" si="137"/>
        <v>0</v>
      </c>
      <c r="S146" s="23">
        <f t="shared" si="137"/>
        <v>0</v>
      </c>
      <c r="T146" s="23">
        <f t="shared" si="137"/>
        <v>0</v>
      </c>
      <c r="U146" s="23">
        <f t="shared" si="137"/>
        <v>0</v>
      </c>
      <c r="V146" s="23">
        <f t="shared" si="137"/>
        <v>0</v>
      </c>
      <c r="W146" s="23">
        <f t="shared" si="137"/>
        <v>0</v>
      </c>
      <c r="X146" s="23">
        <f t="shared" si="137"/>
        <v>0</v>
      </c>
      <c r="Y146" s="23">
        <f t="shared" si="137"/>
        <v>0</v>
      </c>
      <c r="Z146" s="24">
        <f t="shared" si="127"/>
        <v>166</v>
      </c>
      <c r="AA146" s="25">
        <f t="shared" si="117"/>
        <v>0</v>
      </c>
      <c r="AB146" s="2" t="s">
        <v>164</v>
      </c>
      <c r="AC146" s="26" t="s">
        <v>64</v>
      </c>
      <c r="AD146" s="27">
        <f t="shared" ref="AD145:AD153" si="138">B146</f>
        <v>166</v>
      </c>
      <c r="AE146" s="23">
        <f t="shared" ref="AE145:AE154" si="139">C146</f>
        <v>0</v>
      </c>
      <c r="AF146" s="23">
        <f t="shared" ref="AF145:AF154" si="140">D146</f>
        <v>0</v>
      </c>
      <c r="AG146" s="23">
        <f t="shared" ref="AG145:AG154" si="141">E146</f>
        <v>0</v>
      </c>
      <c r="AH146" s="23">
        <f t="shared" ref="AH145:AH152" si="142">SUM(F146:K146)</f>
        <v>110</v>
      </c>
      <c r="AI146" s="23">
        <f t="shared" ref="AI145:AI153" si="143">L146</f>
        <v>0</v>
      </c>
      <c r="AJ146" s="23">
        <f t="shared" ref="AJ145:AJ154" si="144">SUM(M146:T146)</f>
        <v>56</v>
      </c>
      <c r="AK146" s="23">
        <f t="shared" ref="AK145:AK154" si="145">SUM(U146:X146)</f>
        <v>0</v>
      </c>
      <c r="AL146" s="23">
        <f t="shared" ref="AL145:AL153" si="146">Y146</f>
        <v>0</v>
      </c>
      <c r="AM146" s="24">
        <f t="shared" ref="AM145:AM153" si="147">SUM(AE146:AL146)</f>
        <v>166</v>
      </c>
      <c r="AN146" s="28">
        <f t="shared" ref="AN145:AN154" si="148">AD146-AM146</f>
        <v>0</v>
      </c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2" x14ac:dyDescent="0.25">
      <c r="A147" s="26" t="s">
        <v>50</v>
      </c>
      <c r="B147" s="27">
        <f t="shared" si="128"/>
        <v>38</v>
      </c>
      <c r="C147" s="23">
        <f t="shared" si="134"/>
        <v>0</v>
      </c>
      <c r="D147" s="23">
        <f t="shared" si="129"/>
        <v>0</v>
      </c>
      <c r="E147" s="23">
        <f t="shared" si="114"/>
        <v>0</v>
      </c>
      <c r="F147" s="23">
        <f t="shared" si="124"/>
        <v>20</v>
      </c>
      <c r="G147" s="23">
        <f t="shared" si="124"/>
        <v>0</v>
      </c>
      <c r="H147" s="23">
        <f t="shared" si="124"/>
        <v>1</v>
      </c>
      <c r="I147" s="23">
        <f t="shared" si="124"/>
        <v>5</v>
      </c>
      <c r="J147" s="23">
        <f t="shared" si="115"/>
        <v>0</v>
      </c>
      <c r="K147" s="23">
        <f t="shared" si="115"/>
        <v>0</v>
      </c>
      <c r="L147" s="23">
        <f t="shared" si="125"/>
        <v>0</v>
      </c>
      <c r="M147" s="23">
        <f t="shared" si="125"/>
        <v>12</v>
      </c>
      <c r="N147" s="23">
        <f t="shared" ref="N147:Y147" si="149">N21+N35+N49+N63+N77+N91+N105+N119</f>
        <v>0</v>
      </c>
      <c r="O147" s="23">
        <f t="shared" si="149"/>
        <v>0</v>
      </c>
      <c r="P147" s="23">
        <f t="shared" si="149"/>
        <v>0</v>
      </c>
      <c r="Q147" s="23">
        <f t="shared" si="149"/>
        <v>0</v>
      </c>
      <c r="R147" s="23">
        <f t="shared" si="149"/>
        <v>0</v>
      </c>
      <c r="S147" s="23">
        <f t="shared" si="149"/>
        <v>0</v>
      </c>
      <c r="T147" s="23">
        <f t="shared" si="149"/>
        <v>0</v>
      </c>
      <c r="U147" s="23">
        <f t="shared" si="149"/>
        <v>0</v>
      </c>
      <c r="V147" s="23">
        <f t="shared" si="149"/>
        <v>0</v>
      </c>
      <c r="W147" s="23">
        <f t="shared" si="149"/>
        <v>0</v>
      </c>
      <c r="X147" s="23">
        <f t="shared" si="149"/>
        <v>0</v>
      </c>
      <c r="Y147" s="23">
        <f t="shared" si="149"/>
        <v>0</v>
      </c>
      <c r="Z147" s="24">
        <f t="shared" si="127"/>
        <v>38</v>
      </c>
      <c r="AA147" s="25">
        <f t="shared" si="117"/>
        <v>0</v>
      </c>
      <c r="AB147" s="2" t="s">
        <v>220</v>
      </c>
      <c r="AC147" s="26" t="s">
        <v>52</v>
      </c>
      <c r="AD147" s="27">
        <f t="shared" si="138"/>
        <v>38</v>
      </c>
      <c r="AE147" s="23">
        <f t="shared" si="139"/>
        <v>0</v>
      </c>
      <c r="AF147" s="23">
        <f t="shared" si="140"/>
        <v>0</v>
      </c>
      <c r="AG147" s="23">
        <f t="shared" si="141"/>
        <v>0</v>
      </c>
      <c r="AH147" s="23">
        <f t="shared" si="142"/>
        <v>26</v>
      </c>
      <c r="AI147" s="23">
        <f t="shared" si="143"/>
        <v>0</v>
      </c>
      <c r="AJ147" s="23">
        <f t="shared" si="144"/>
        <v>12</v>
      </c>
      <c r="AK147" s="23">
        <f t="shared" si="145"/>
        <v>0</v>
      </c>
      <c r="AL147" s="23">
        <f t="shared" si="146"/>
        <v>0</v>
      </c>
      <c r="AM147" s="24">
        <f t="shared" si="147"/>
        <v>38</v>
      </c>
      <c r="AN147" s="28">
        <f t="shared" si="148"/>
        <v>0</v>
      </c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2" x14ac:dyDescent="0.25">
      <c r="A148" s="26" t="s">
        <v>51</v>
      </c>
      <c r="B148" s="31">
        <f>SUM(B138:B147)</f>
        <v>1459</v>
      </c>
      <c r="C148" s="31">
        <f>SUM(C138:C147)</f>
        <v>9</v>
      </c>
      <c r="D148" s="31">
        <f>SUM(D138:D147)</f>
        <v>18</v>
      </c>
      <c r="E148" s="31">
        <f t="shared" ref="E148:Y148" si="150">SUM(E138:E147)</f>
        <v>0</v>
      </c>
      <c r="F148" s="31">
        <f>SUM(F138:F147)</f>
        <v>324</v>
      </c>
      <c r="G148" s="31">
        <f>SUM(G138:G147)</f>
        <v>110</v>
      </c>
      <c r="H148" s="31">
        <f>SUM(H138:H147)</f>
        <v>108</v>
      </c>
      <c r="I148" s="31">
        <f>SUM(I138:I147)</f>
        <v>192</v>
      </c>
      <c r="J148" s="31">
        <f t="shared" si="150"/>
        <v>0</v>
      </c>
      <c r="K148" s="31">
        <f t="shared" si="150"/>
        <v>0</v>
      </c>
      <c r="L148" s="31">
        <f>SUM(L138:L147)</f>
        <v>18</v>
      </c>
      <c r="M148" s="31">
        <f>SUM(M138:M147)</f>
        <v>680</v>
      </c>
      <c r="N148" s="31">
        <f t="shared" si="150"/>
        <v>0</v>
      </c>
      <c r="O148" s="31">
        <f t="shared" si="150"/>
        <v>0</v>
      </c>
      <c r="P148" s="31">
        <f t="shared" si="150"/>
        <v>0</v>
      </c>
      <c r="Q148" s="31">
        <f t="shared" si="150"/>
        <v>0</v>
      </c>
      <c r="R148" s="31">
        <f t="shared" si="150"/>
        <v>0</v>
      </c>
      <c r="S148" s="31">
        <f t="shared" si="150"/>
        <v>0</v>
      </c>
      <c r="T148" s="31">
        <f t="shared" si="150"/>
        <v>0</v>
      </c>
      <c r="U148" s="31">
        <f t="shared" si="150"/>
        <v>0</v>
      </c>
      <c r="V148" s="31">
        <f t="shared" si="150"/>
        <v>0</v>
      </c>
      <c r="W148" s="31">
        <f t="shared" si="150"/>
        <v>0</v>
      </c>
      <c r="X148" s="31">
        <f t="shared" si="150"/>
        <v>0</v>
      </c>
      <c r="Y148" s="31">
        <f t="shared" si="150"/>
        <v>0</v>
      </c>
      <c r="Z148" s="31">
        <f>SUM(Z138:Z147)</f>
        <v>1459</v>
      </c>
      <c r="AA148" s="27">
        <f>SUM(AA138:AA147)</f>
        <v>0</v>
      </c>
      <c r="AB148" s="2"/>
      <c r="AC148" s="26" t="s">
        <v>51</v>
      </c>
      <c r="AD148" s="31">
        <f>SUM(AD138:AD147)</f>
        <v>204</v>
      </c>
      <c r="AE148" s="31">
        <f t="shared" ref="AE148:AM148" si="151">SUM(AE138:AE147)</f>
        <v>0</v>
      </c>
      <c r="AF148" s="31">
        <f t="shared" si="151"/>
        <v>0</v>
      </c>
      <c r="AG148" s="31">
        <f t="shared" si="151"/>
        <v>0</v>
      </c>
      <c r="AH148" s="31">
        <f t="shared" si="151"/>
        <v>136</v>
      </c>
      <c r="AI148" s="31">
        <f t="shared" si="151"/>
        <v>0</v>
      </c>
      <c r="AJ148" s="31">
        <f t="shared" si="151"/>
        <v>68</v>
      </c>
      <c r="AK148" s="31">
        <f t="shared" si="151"/>
        <v>0</v>
      </c>
      <c r="AL148" s="31">
        <f t="shared" si="151"/>
        <v>0</v>
      </c>
      <c r="AM148" s="31">
        <f t="shared" si="151"/>
        <v>204</v>
      </c>
      <c r="AN148" s="27">
        <f>SUM(AN138:AN147)</f>
        <v>0</v>
      </c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2" x14ac:dyDescent="0.25">
      <c r="B149" s="2" t="s">
        <v>67</v>
      </c>
      <c r="C149" s="29">
        <f>C148/$Z$148</f>
        <v>6.1686086360520902E-3</v>
      </c>
      <c r="D149" s="29">
        <f t="shared" ref="D149:Z149" si="152">D148/$Z$148</f>
        <v>1.233721727210418E-2</v>
      </c>
      <c r="E149" s="29">
        <f t="shared" si="152"/>
        <v>0</v>
      </c>
      <c r="F149" s="29">
        <f t="shared" si="152"/>
        <v>0.22206991089787526</v>
      </c>
      <c r="G149" s="29">
        <f t="shared" si="152"/>
        <v>7.5394105551747775E-2</v>
      </c>
      <c r="H149" s="29">
        <f t="shared" si="152"/>
        <v>7.402330363262509E-2</v>
      </c>
      <c r="I149" s="29">
        <f t="shared" si="152"/>
        <v>0.13159698423577793</v>
      </c>
      <c r="J149" s="29">
        <f t="shared" si="152"/>
        <v>0</v>
      </c>
      <c r="K149" s="29">
        <f t="shared" si="152"/>
        <v>0</v>
      </c>
      <c r="L149" s="29">
        <f t="shared" si="152"/>
        <v>1.233721727210418E-2</v>
      </c>
      <c r="M149" s="29">
        <f t="shared" si="152"/>
        <v>0.46607265250171348</v>
      </c>
      <c r="N149" s="29">
        <f t="shared" si="152"/>
        <v>0</v>
      </c>
      <c r="O149" s="29">
        <f t="shared" si="152"/>
        <v>0</v>
      </c>
      <c r="P149" s="29">
        <f t="shared" si="152"/>
        <v>0</v>
      </c>
      <c r="Q149" s="29">
        <f t="shared" si="152"/>
        <v>0</v>
      </c>
      <c r="R149" s="29">
        <f t="shared" si="152"/>
        <v>0</v>
      </c>
      <c r="S149" s="29">
        <f t="shared" si="152"/>
        <v>0</v>
      </c>
      <c r="T149" s="29">
        <f t="shared" si="152"/>
        <v>0</v>
      </c>
      <c r="U149" s="29">
        <f t="shared" si="152"/>
        <v>0</v>
      </c>
      <c r="V149" s="29">
        <f t="shared" si="152"/>
        <v>0</v>
      </c>
      <c r="W149" s="29">
        <f t="shared" si="152"/>
        <v>0</v>
      </c>
      <c r="X149" s="29">
        <f t="shared" si="152"/>
        <v>0</v>
      </c>
      <c r="Y149" s="29">
        <f t="shared" si="152"/>
        <v>0</v>
      </c>
      <c r="Z149" s="29">
        <f t="shared" si="152"/>
        <v>1</v>
      </c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s="32" customFormat="1" ht="12" x14ac:dyDescent="0.25">
      <c r="B150" s="32" t="s">
        <v>68</v>
      </c>
      <c r="C150" s="32">
        <f>C148*$B$6</f>
        <v>0</v>
      </c>
      <c r="D150" s="32">
        <f t="shared" ref="D150:Z150" si="153">D148*$B$6</f>
        <v>0</v>
      </c>
      <c r="E150" s="32">
        <f t="shared" si="153"/>
        <v>0</v>
      </c>
      <c r="F150" s="32">
        <f t="shared" si="153"/>
        <v>0</v>
      </c>
      <c r="G150" s="32">
        <f t="shared" si="153"/>
        <v>0</v>
      </c>
      <c r="H150" s="32">
        <f t="shared" si="153"/>
        <v>0</v>
      </c>
      <c r="I150" s="32">
        <f t="shared" si="153"/>
        <v>0</v>
      </c>
      <c r="J150" s="32">
        <f t="shared" si="153"/>
        <v>0</v>
      </c>
      <c r="K150" s="32">
        <f t="shared" si="153"/>
        <v>0</v>
      </c>
      <c r="L150" s="32">
        <f t="shared" si="153"/>
        <v>0</v>
      </c>
      <c r="M150" s="32">
        <f t="shared" si="153"/>
        <v>0</v>
      </c>
      <c r="N150" s="32">
        <f t="shared" si="153"/>
        <v>0</v>
      </c>
      <c r="O150" s="32">
        <f t="shared" si="153"/>
        <v>0</v>
      </c>
      <c r="P150" s="32">
        <f t="shared" si="153"/>
        <v>0</v>
      </c>
      <c r="Q150" s="32">
        <f t="shared" si="153"/>
        <v>0</v>
      </c>
      <c r="R150" s="32">
        <f t="shared" si="153"/>
        <v>0</v>
      </c>
      <c r="S150" s="32">
        <f t="shared" si="153"/>
        <v>0</v>
      </c>
      <c r="T150" s="32">
        <f t="shared" si="153"/>
        <v>0</v>
      </c>
      <c r="U150" s="32">
        <f t="shared" si="153"/>
        <v>0</v>
      </c>
      <c r="V150" s="32">
        <f t="shared" si="153"/>
        <v>0</v>
      </c>
      <c r="W150" s="32">
        <f t="shared" si="153"/>
        <v>0</v>
      </c>
      <c r="X150" s="32">
        <f t="shared" si="153"/>
        <v>0</v>
      </c>
      <c r="Y150" s="32">
        <f t="shared" si="153"/>
        <v>0</v>
      </c>
      <c r="Z150" s="32">
        <f t="shared" si="153"/>
        <v>0</v>
      </c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33.75" x14ac:dyDescent="0.25">
      <c r="B151" s="2" t="s">
        <v>69</v>
      </c>
      <c r="C151" s="2" t="e">
        <f>C150/$Z$150</f>
        <v>#DIV/0!</v>
      </c>
      <c r="D151" s="2" t="e">
        <f t="shared" ref="D151:Z151" si="154">D150/$Z$150</f>
        <v>#DIV/0!</v>
      </c>
      <c r="E151" s="2" t="e">
        <f t="shared" si="154"/>
        <v>#DIV/0!</v>
      </c>
      <c r="F151" s="2" t="e">
        <f t="shared" si="154"/>
        <v>#DIV/0!</v>
      </c>
      <c r="G151" s="2" t="e">
        <f t="shared" si="154"/>
        <v>#DIV/0!</v>
      </c>
      <c r="H151" s="2" t="e">
        <f t="shared" si="154"/>
        <v>#DIV/0!</v>
      </c>
      <c r="I151" s="2" t="e">
        <f t="shared" si="154"/>
        <v>#DIV/0!</v>
      </c>
      <c r="J151" s="2" t="e">
        <f t="shared" si="154"/>
        <v>#DIV/0!</v>
      </c>
      <c r="K151" s="2" t="e">
        <f t="shared" si="154"/>
        <v>#DIV/0!</v>
      </c>
      <c r="L151" s="2" t="e">
        <f t="shared" si="154"/>
        <v>#DIV/0!</v>
      </c>
      <c r="M151" s="2" t="e">
        <f t="shared" si="154"/>
        <v>#DIV/0!</v>
      </c>
      <c r="N151" s="2" t="e">
        <f t="shared" si="154"/>
        <v>#DIV/0!</v>
      </c>
      <c r="O151" s="2" t="e">
        <f t="shared" si="154"/>
        <v>#DIV/0!</v>
      </c>
      <c r="P151" s="2" t="e">
        <f t="shared" si="154"/>
        <v>#DIV/0!</v>
      </c>
      <c r="Q151" s="2" t="e">
        <f t="shared" si="154"/>
        <v>#DIV/0!</v>
      </c>
      <c r="R151" s="2" t="e">
        <f t="shared" si="154"/>
        <v>#DIV/0!</v>
      </c>
      <c r="S151" s="2" t="e">
        <f t="shared" si="154"/>
        <v>#DIV/0!</v>
      </c>
      <c r="T151" s="2" t="e">
        <f t="shared" si="154"/>
        <v>#DIV/0!</v>
      </c>
      <c r="U151" s="2" t="e">
        <f t="shared" si="154"/>
        <v>#DIV/0!</v>
      </c>
      <c r="V151" s="2" t="e">
        <f t="shared" si="154"/>
        <v>#DIV/0!</v>
      </c>
      <c r="W151" s="2" t="e">
        <f t="shared" si="154"/>
        <v>#DIV/0!</v>
      </c>
      <c r="X151" s="2" t="e">
        <f t="shared" si="154"/>
        <v>#DIV/0!</v>
      </c>
      <c r="Y151" s="2" t="e">
        <f t="shared" si="154"/>
        <v>#DIV/0!</v>
      </c>
      <c r="Z151" s="2" t="e">
        <f t="shared" si="154"/>
        <v>#DIV/0!</v>
      </c>
      <c r="AB151" s="3"/>
      <c r="AC151" s="16">
        <f>A151</f>
        <v>0</v>
      </c>
      <c r="AD151" s="9" t="str">
        <f>B151</f>
        <v>$ % CONTRIBUTION</v>
      </c>
      <c r="AE151" s="17" t="s">
        <v>20</v>
      </c>
      <c r="AF151" s="17" t="s">
        <v>21</v>
      </c>
      <c r="AG151" s="17" t="s">
        <v>22</v>
      </c>
      <c r="AH151" s="17" t="s">
        <v>53</v>
      </c>
      <c r="AI151" s="10" t="s">
        <v>26</v>
      </c>
      <c r="AJ151" s="18" t="s">
        <v>54</v>
      </c>
      <c r="AK151" s="19" t="s">
        <v>55</v>
      </c>
      <c r="AL151" s="20" t="s">
        <v>56</v>
      </c>
      <c r="AM151" s="14" t="s">
        <v>40</v>
      </c>
      <c r="AN151" s="15" t="s">
        <v>41</v>
      </c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</sheetData>
  <autoFilter ref="AB13:AX134" xr:uid="{9C78B019-C454-46D1-948E-03E93CC089DB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5A47B-9E68-4189-8E9B-299C0CEFAB85}">
  <sheetPr>
    <tabColor rgb="FF92D050"/>
  </sheetPr>
  <dimension ref="A1:AX137"/>
  <sheetViews>
    <sheetView zoomScaleNormal="100" workbookViewId="0">
      <selection activeCell="AQ14" sqref="AQ14:AW98"/>
    </sheetView>
  </sheetViews>
  <sheetFormatPr defaultColWidth="9.140625" defaultRowHeight="12" outlineLevelRow="1" outlineLevelCol="1" x14ac:dyDescent="0.25"/>
  <cols>
    <col min="1" max="1" width="20.42578125" style="2" customWidth="1"/>
    <col min="2" max="2" width="18.42578125" style="2" bestFit="1" customWidth="1"/>
    <col min="3" max="4" width="8.7109375" style="2" customWidth="1"/>
    <col min="5" max="5" width="8.7109375" style="2" hidden="1" customWidth="1"/>
    <col min="6" max="6" width="7.42578125" style="2" customWidth="1"/>
    <col min="7" max="8" width="6.42578125" style="2" customWidth="1"/>
    <col min="9" max="9" width="7.5703125" style="2" customWidth="1"/>
    <col min="10" max="11" width="6.42578125" style="2" hidden="1" customWidth="1"/>
    <col min="12" max="12" width="8.42578125" style="2" customWidth="1"/>
    <col min="13" max="13" width="6.42578125" style="2" customWidth="1"/>
    <col min="14" max="14" width="7.7109375" style="2" hidden="1" customWidth="1" outlineLevel="1"/>
    <col min="15" max="15" width="6.42578125" style="2" hidden="1" customWidth="1" outlineLevel="1"/>
    <col min="16" max="16" width="7" style="2" hidden="1" customWidth="1" outlineLevel="1"/>
    <col min="17" max="19" width="6.42578125" style="2" hidden="1" customWidth="1" outlineLevel="1"/>
    <col min="20" max="20" width="7.140625" style="2" hidden="1" customWidth="1" outlineLevel="1"/>
    <col min="21" max="25" width="6.42578125" style="2" hidden="1" customWidth="1" outlineLevel="1"/>
    <col min="26" max="26" width="6.42578125" style="2" customWidth="1" collapsed="1"/>
    <col min="27" max="27" width="8.140625" style="2" customWidth="1"/>
    <col min="28" max="28" width="25.28515625" style="2" bestFit="1" customWidth="1"/>
    <col min="29" max="29" width="15.140625" style="2" hidden="1" customWidth="1" outlineLevel="1"/>
    <col min="30" max="30" width="18.42578125" style="2" hidden="1" customWidth="1" outlineLevel="1"/>
    <col min="31" max="33" width="8.42578125" style="2" hidden="1" customWidth="1" outlineLevel="1"/>
    <col min="34" max="34" width="6.7109375" style="2" hidden="1" customWidth="1" outlineLevel="1"/>
    <col min="35" max="35" width="8.140625" style="2" hidden="1" customWidth="1" outlineLevel="1"/>
    <col min="36" max="39" width="6.42578125" style="2" hidden="1" customWidth="1" outlineLevel="1"/>
    <col min="40" max="40" width="8.140625" style="2" hidden="1" customWidth="1" outlineLevel="1"/>
    <col min="41" max="41" width="9.140625" style="2" collapsed="1"/>
    <col min="42" max="16384" width="9.140625" style="2"/>
  </cols>
  <sheetData>
    <row r="1" spans="1:50" x14ac:dyDescent="0.25">
      <c r="A1" s="1" t="s">
        <v>0</v>
      </c>
    </row>
    <row r="3" spans="1:50" x14ac:dyDescent="0.25">
      <c r="A3" s="3" t="s">
        <v>1</v>
      </c>
      <c r="B3" s="4" t="s">
        <v>108</v>
      </c>
    </row>
    <row r="4" spans="1:50" x14ac:dyDescent="0.25">
      <c r="A4" s="3" t="s">
        <v>2</v>
      </c>
      <c r="B4" s="4" t="s">
        <v>109</v>
      </c>
    </row>
    <row r="5" spans="1:50" x14ac:dyDescent="0.25">
      <c r="A5" s="3" t="s">
        <v>3</v>
      </c>
      <c r="B5" s="4" t="s">
        <v>70</v>
      </c>
    </row>
    <row r="6" spans="1:50" x14ac:dyDescent="0.25">
      <c r="A6" s="3"/>
      <c r="B6" s="5"/>
    </row>
    <row r="7" spans="1:50" x14ac:dyDescent="0.25">
      <c r="A7" s="3"/>
      <c r="B7" s="6"/>
    </row>
    <row r="8" spans="1:50" x14ac:dyDescent="0.25">
      <c r="A8" s="3"/>
      <c r="B8" s="4"/>
    </row>
    <row r="9" spans="1:50" x14ac:dyDescent="0.25">
      <c r="A9" s="3"/>
      <c r="B9" s="4"/>
    </row>
    <row r="10" spans="1:50" s="3" customFormat="1" ht="45" x14ac:dyDescent="0.25">
      <c r="B10" s="33">
        <v>100</v>
      </c>
      <c r="C10" s="7" t="s">
        <v>4</v>
      </c>
      <c r="D10" s="7" t="s">
        <v>4</v>
      </c>
      <c r="E10" s="7" t="s">
        <v>4</v>
      </c>
      <c r="F10" s="7" t="s">
        <v>5</v>
      </c>
      <c r="G10" s="7" t="s">
        <v>5</v>
      </c>
      <c r="H10" s="7" t="s">
        <v>5</v>
      </c>
      <c r="I10" s="7" t="s">
        <v>5</v>
      </c>
      <c r="J10" s="7" t="s">
        <v>5</v>
      </c>
      <c r="K10" s="7" t="s">
        <v>5</v>
      </c>
      <c r="L10" s="7" t="s">
        <v>6</v>
      </c>
      <c r="M10" s="7" t="s">
        <v>7</v>
      </c>
      <c r="N10" s="7" t="s">
        <v>8</v>
      </c>
      <c r="O10" s="7" t="s">
        <v>9</v>
      </c>
      <c r="P10" s="7" t="s">
        <v>10</v>
      </c>
      <c r="Q10" s="7" t="s">
        <v>11</v>
      </c>
      <c r="R10" s="7" t="s">
        <v>12</v>
      </c>
      <c r="S10" s="7" t="s">
        <v>13</v>
      </c>
      <c r="T10" s="7" t="s">
        <v>14</v>
      </c>
      <c r="U10" s="7" t="s">
        <v>15</v>
      </c>
      <c r="V10" s="7" t="s">
        <v>16</v>
      </c>
      <c r="W10" s="7" t="s">
        <v>17</v>
      </c>
      <c r="X10" s="7" t="s">
        <v>18</v>
      </c>
      <c r="Y10" s="7" t="s">
        <v>19</v>
      </c>
      <c r="AE10" s="7" t="s">
        <v>4</v>
      </c>
      <c r="AF10" s="7" t="s">
        <v>4</v>
      </c>
      <c r="AG10" s="7" t="s">
        <v>4</v>
      </c>
      <c r="AH10" s="7" t="s">
        <v>5</v>
      </c>
      <c r="AI10" s="7" t="s">
        <v>5</v>
      </c>
      <c r="AJ10" s="7" t="s">
        <v>7</v>
      </c>
      <c r="AK10" s="7" t="s">
        <v>15</v>
      </c>
      <c r="AL10" s="7" t="s">
        <v>19</v>
      </c>
    </row>
    <row r="11" spans="1:50" s="3" customFormat="1" ht="81" customHeight="1" x14ac:dyDescent="0.25">
      <c r="A11" s="8" t="str">
        <f>$B$4</f>
        <v>NBA FLEECE ZIP JACKET</v>
      </c>
      <c r="B11" s="9" t="s">
        <v>91</v>
      </c>
      <c r="C11" s="10" t="s">
        <v>20</v>
      </c>
      <c r="D11" s="10" t="s">
        <v>21</v>
      </c>
      <c r="E11" s="10" t="s">
        <v>22</v>
      </c>
      <c r="F11" s="10" t="s">
        <v>141</v>
      </c>
      <c r="G11" s="10" t="s">
        <v>142</v>
      </c>
      <c r="H11" s="10" t="s">
        <v>143</v>
      </c>
      <c r="I11" s="10" t="s">
        <v>23</v>
      </c>
      <c r="J11" s="10" t="s">
        <v>24</v>
      </c>
      <c r="K11" s="10" t="s">
        <v>25</v>
      </c>
      <c r="L11" s="10" t="s">
        <v>26</v>
      </c>
      <c r="M11" s="11" t="s">
        <v>27</v>
      </c>
      <c r="N11" s="11" t="s">
        <v>28</v>
      </c>
      <c r="O11" s="11" t="s">
        <v>29</v>
      </c>
      <c r="P11" s="11" t="s">
        <v>30</v>
      </c>
      <c r="Q11" s="11" t="s">
        <v>31</v>
      </c>
      <c r="R11" s="11" t="s">
        <v>32</v>
      </c>
      <c r="S11" s="11" t="s">
        <v>33</v>
      </c>
      <c r="T11" s="11" t="s">
        <v>34</v>
      </c>
      <c r="U11" s="12" t="s">
        <v>35</v>
      </c>
      <c r="V11" s="12" t="s">
        <v>36</v>
      </c>
      <c r="W11" s="12" t="s">
        <v>37</v>
      </c>
      <c r="X11" s="12" t="s">
        <v>38</v>
      </c>
      <c r="Y11" s="13" t="s">
        <v>39</v>
      </c>
      <c r="Z11" s="14" t="s">
        <v>40</v>
      </c>
      <c r="AA11" s="15" t="s">
        <v>41</v>
      </c>
      <c r="AC11" s="16"/>
      <c r="AD11" s="9"/>
      <c r="AE11" s="17"/>
      <c r="AF11" s="17"/>
      <c r="AG11" s="17"/>
      <c r="AH11" s="17"/>
      <c r="AI11" s="10"/>
      <c r="AJ11" s="18"/>
      <c r="AK11" s="19"/>
      <c r="AL11" s="20"/>
      <c r="AM11" s="14"/>
      <c r="AN11" s="15"/>
    </row>
    <row r="12" spans="1:50" x14ac:dyDescent="0.25">
      <c r="A12" s="21" t="s">
        <v>105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>
        <f>SUM(C12:Y12)</f>
        <v>0</v>
      </c>
      <c r="AA12" s="25">
        <f t="shared" ref="AA12:AA21" si="0">B12-Z12</f>
        <v>0</v>
      </c>
      <c r="AC12" s="26"/>
      <c r="AD12" s="27"/>
      <c r="AE12" s="23"/>
      <c r="AF12" s="23"/>
      <c r="AG12" s="23"/>
      <c r="AH12" s="23"/>
      <c r="AI12" s="23"/>
      <c r="AJ12" s="23"/>
      <c r="AK12" s="23"/>
      <c r="AL12" s="23"/>
      <c r="AM12" s="24"/>
      <c r="AN12" s="28"/>
    </row>
    <row r="13" spans="1:50" x14ac:dyDescent="0.25">
      <c r="A13" s="26" t="s">
        <v>42</v>
      </c>
      <c r="B13" s="27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>
        <f t="shared" ref="Z13:Z21" si="1">SUM(C13:Y13)</f>
        <v>0</v>
      </c>
      <c r="AA13" s="25">
        <f t="shared" si="0"/>
        <v>0</v>
      </c>
      <c r="AC13" s="26"/>
      <c r="AD13" s="27"/>
      <c r="AE13" s="23"/>
      <c r="AF13" s="23"/>
      <c r="AG13" s="23"/>
      <c r="AH13" s="23"/>
      <c r="AI13" s="23"/>
      <c r="AJ13" s="23"/>
      <c r="AK13" s="23"/>
      <c r="AL13" s="23"/>
      <c r="AM13" s="24"/>
      <c r="AN13" s="28"/>
      <c r="AO13" s="2" t="str">
        <f>B11</f>
        <v>BOSTON CELTICS BLACK</v>
      </c>
      <c r="AP13" s="26" t="s">
        <v>43</v>
      </c>
      <c r="AQ13" s="26" t="s">
        <v>44</v>
      </c>
      <c r="AR13" s="26" t="s">
        <v>45</v>
      </c>
      <c r="AS13" s="26" t="s">
        <v>46</v>
      </c>
      <c r="AT13" s="26" t="s">
        <v>47</v>
      </c>
      <c r="AU13" s="26" t="s">
        <v>48</v>
      </c>
      <c r="AV13" s="26" t="s">
        <v>49</v>
      </c>
      <c r="AW13" s="26" t="s">
        <v>50</v>
      </c>
    </row>
    <row r="14" spans="1:50" x14ac:dyDescent="0.25">
      <c r="A14" s="26" t="s">
        <v>43</v>
      </c>
      <c r="B14" s="27"/>
      <c r="C14" s="23"/>
      <c r="D14" s="23"/>
      <c r="E14" s="23"/>
      <c r="F14" s="36"/>
      <c r="G14" s="36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>
        <f t="shared" si="1"/>
        <v>0</v>
      </c>
      <c r="AA14" s="25">
        <f t="shared" si="0"/>
        <v>0</v>
      </c>
      <c r="AB14" s="30" t="str">
        <f>AO13</f>
        <v>BOSTON CELTICS BLACK</v>
      </c>
      <c r="AC14" s="26"/>
      <c r="AD14" s="27"/>
      <c r="AE14" s="23"/>
      <c r="AF14" s="23"/>
      <c r="AG14" s="23"/>
      <c r="AH14" s="23"/>
      <c r="AI14" s="23"/>
      <c r="AJ14" s="23"/>
      <c r="AK14" s="23"/>
      <c r="AL14" s="23"/>
      <c r="AM14" s="24"/>
      <c r="AN14" s="28"/>
      <c r="AO14" s="30" t="s">
        <v>51</v>
      </c>
      <c r="AP14" s="24">
        <f>Z14</f>
        <v>0</v>
      </c>
      <c r="AQ14" s="24">
        <f>Z15</f>
        <v>4</v>
      </c>
      <c r="AR14" s="24">
        <f>Z16</f>
        <v>24</v>
      </c>
      <c r="AS14" s="24">
        <f>Z17</f>
        <v>50</v>
      </c>
      <c r="AT14" s="24">
        <f>Z18</f>
        <v>58</v>
      </c>
      <c r="AU14" s="24">
        <f>Z19</f>
        <v>40</v>
      </c>
      <c r="AV14" s="24">
        <f>Z20</f>
        <v>18</v>
      </c>
      <c r="AW14" s="24">
        <f>Z21</f>
        <v>6</v>
      </c>
      <c r="AX14" s="31">
        <f>Z22</f>
        <v>200</v>
      </c>
    </row>
    <row r="15" spans="1:50" x14ac:dyDescent="0.25">
      <c r="A15" s="26" t="s">
        <v>44</v>
      </c>
      <c r="B15" s="27">
        <v>4</v>
      </c>
      <c r="C15" s="23"/>
      <c r="D15" s="23"/>
      <c r="E15" s="23"/>
      <c r="F15" s="36"/>
      <c r="G15" s="36"/>
      <c r="H15" s="23"/>
      <c r="I15" s="23"/>
      <c r="J15" s="23"/>
      <c r="K15" s="23"/>
      <c r="L15" s="23"/>
      <c r="M15" s="23">
        <v>4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>
        <f t="shared" si="1"/>
        <v>4</v>
      </c>
      <c r="AA15" s="25">
        <f t="shared" si="0"/>
        <v>0</v>
      </c>
      <c r="AB15" s="30" t="str">
        <f>AO13</f>
        <v>BOSTON CELTICS BLACK</v>
      </c>
      <c r="AC15" s="26"/>
      <c r="AD15" s="27"/>
      <c r="AE15" s="23"/>
      <c r="AF15" s="23"/>
      <c r="AG15" s="23"/>
      <c r="AH15" s="23"/>
      <c r="AI15" s="23"/>
      <c r="AJ15" s="23"/>
      <c r="AK15" s="23"/>
      <c r="AL15" s="23"/>
      <c r="AM15" s="24"/>
      <c r="AN15" s="28"/>
      <c r="AO15" s="29" t="s">
        <v>27</v>
      </c>
      <c r="AP15" s="23">
        <f>M14</f>
        <v>0</v>
      </c>
      <c r="AQ15" s="23">
        <f>M15</f>
        <v>4</v>
      </c>
      <c r="AR15" s="23">
        <f>M16</f>
        <v>16</v>
      </c>
      <c r="AS15" s="23">
        <f>M17</f>
        <v>27</v>
      </c>
      <c r="AT15" s="23">
        <f>M18</f>
        <v>24</v>
      </c>
      <c r="AU15" s="23">
        <f>M19</f>
        <v>16</v>
      </c>
      <c r="AV15" s="23">
        <f>M20</f>
        <v>6</v>
      </c>
      <c r="AW15" s="23">
        <f>M21</f>
        <v>2</v>
      </c>
      <c r="AX15" s="31">
        <f>M22</f>
        <v>95</v>
      </c>
    </row>
    <row r="16" spans="1:50" x14ac:dyDescent="0.25">
      <c r="A16" s="26" t="s">
        <v>45</v>
      </c>
      <c r="B16" s="27">
        <v>24</v>
      </c>
      <c r="C16" s="23"/>
      <c r="D16" s="23"/>
      <c r="E16" s="23"/>
      <c r="F16" s="36">
        <v>5</v>
      </c>
      <c r="G16" s="36">
        <v>3</v>
      </c>
      <c r="H16" s="23"/>
      <c r="I16" s="23"/>
      <c r="J16" s="23"/>
      <c r="K16" s="23"/>
      <c r="L16" s="23"/>
      <c r="M16" s="23">
        <v>16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4">
        <f t="shared" si="1"/>
        <v>24</v>
      </c>
      <c r="AA16" s="25">
        <f t="shared" si="0"/>
        <v>0</v>
      </c>
      <c r="AB16" s="30" t="str">
        <f>AO13</f>
        <v>BOSTON CELTICS BLACK</v>
      </c>
      <c r="AC16" s="26"/>
      <c r="AD16" s="27"/>
      <c r="AE16" s="23"/>
      <c r="AF16" s="23"/>
      <c r="AG16" s="23"/>
      <c r="AH16" s="23"/>
      <c r="AI16" s="23"/>
      <c r="AJ16" s="23"/>
      <c r="AK16" s="23"/>
      <c r="AL16" s="23"/>
      <c r="AM16" s="24"/>
      <c r="AN16" s="28"/>
      <c r="AO16" s="29" t="s">
        <v>204</v>
      </c>
      <c r="AP16" s="23">
        <f>D14</f>
        <v>0</v>
      </c>
      <c r="AQ16" s="23">
        <f>D15</f>
        <v>0</v>
      </c>
      <c r="AR16" s="23">
        <f>D16</f>
        <v>0</v>
      </c>
      <c r="AS16" s="23">
        <f>D17</f>
        <v>1</v>
      </c>
      <c r="AT16" s="23">
        <f>D18</f>
        <v>1</v>
      </c>
      <c r="AU16" s="23">
        <f>D19</f>
        <v>0</v>
      </c>
      <c r="AV16" s="23">
        <f>D20</f>
        <v>0</v>
      </c>
      <c r="AW16" s="23">
        <f>D21</f>
        <v>0</v>
      </c>
    </row>
    <row r="17" spans="1:50" x14ac:dyDescent="0.25">
      <c r="A17" s="26" t="s">
        <v>46</v>
      </c>
      <c r="B17" s="27">
        <v>50</v>
      </c>
      <c r="C17" s="23">
        <v>1</v>
      </c>
      <c r="D17" s="23">
        <v>1</v>
      </c>
      <c r="E17" s="23"/>
      <c r="F17" s="36">
        <v>14</v>
      </c>
      <c r="G17" s="36">
        <v>6</v>
      </c>
      <c r="H17" s="23"/>
      <c r="I17" s="23"/>
      <c r="J17" s="23"/>
      <c r="K17" s="23"/>
      <c r="L17" s="37">
        <v>1</v>
      </c>
      <c r="M17" s="23">
        <v>27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>
        <f t="shared" si="1"/>
        <v>50</v>
      </c>
      <c r="AA17" s="25">
        <f t="shared" si="0"/>
        <v>0</v>
      </c>
      <c r="AB17" s="30" t="str">
        <f>AO13</f>
        <v>BOSTON CELTICS BLACK</v>
      </c>
      <c r="AC17" s="26"/>
      <c r="AD17" s="27"/>
      <c r="AE17" s="23"/>
      <c r="AF17" s="23"/>
      <c r="AG17" s="23"/>
      <c r="AH17" s="23"/>
      <c r="AI17" s="23"/>
      <c r="AJ17" s="23"/>
      <c r="AK17" s="23"/>
      <c r="AL17" s="23"/>
      <c r="AM17" s="24"/>
      <c r="AN17" s="28"/>
      <c r="AO17" s="29" t="s">
        <v>205</v>
      </c>
      <c r="AP17" s="23">
        <f>E14</f>
        <v>0</v>
      </c>
      <c r="AQ17" s="23">
        <f>E15</f>
        <v>0</v>
      </c>
      <c r="AR17" s="23">
        <f>E16</f>
        <v>0</v>
      </c>
      <c r="AS17" s="23">
        <f>E17</f>
        <v>0</v>
      </c>
      <c r="AT17" s="23">
        <f>E18</f>
        <v>0</v>
      </c>
      <c r="AU17" s="23">
        <f>E19</f>
        <v>0</v>
      </c>
      <c r="AV17" s="23">
        <f>E20</f>
        <v>0</v>
      </c>
      <c r="AW17" s="23">
        <f>E21</f>
        <v>0</v>
      </c>
    </row>
    <row r="18" spans="1:50" x14ac:dyDescent="0.25">
      <c r="A18" s="26" t="s">
        <v>47</v>
      </c>
      <c r="B18" s="27">
        <v>58</v>
      </c>
      <c r="C18" s="23"/>
      <c r="D18" s="23">
        <v>1</v>
      </c>
      <c r="E18" s="23"/>
      <c r="F18" s="36">
        <v>24</v>
      </c>
      <c r="G18" s="36">
        <v>8</v>
      </c>
      <c r="H18" s="23"/>
      <c r="I18" s="23"/>
      <c r="J18" s="23"/>
      <c r="K18" s="23"/>
      <c r="L18" s="37">
        <v>1</v>
      </c>
      <c r="M18" s="23">
        <v>24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>
        <f t="shared" si="1"/>
        <v>58</v>
      </c>
      <c r="AA18" s="25">
        <f t="shared" si="0"/>
        <v>0</v>
      </c>
      <c r="AB18" s="30" t="str">
        <f>AO13</f>
        <v>BOSTON CELTICS BLACK</v>
      </c>
      <c r="AC18" s="26"/>
      <c r="AD18" s="27"/>
      <c r="AE18" s="23"/>
      <c r="AF18" s="23"/>
      <c r="AG18" s="23"/>
      <c r="AH18" s="23"/>
      <c r="AI18" s="23"/>
      <c r="AJ18" s="23"/>
      <c r="AK18" s="23"/>
      <c r="AL18" s="23"/>
      <c r="AM18" s="24"/>
      <c r="AN18" s="28"/>
      <c r="AO18" s="29" t="s">
        <v>206</v>
      </c>
      <c r="AP18" s="23">
        <f>C14</f>
        <v>0</v>
      </c>
      <c r="AQ18" s="23">
        <f>C15</f>
        <v>0</v>
      </c>
      <c r="AR18" s="23">
        <f>C16</f>
        <v>0</v>
      </c>
      <c r="AS18" s="23">
        <f>C17</f>
        <v>1</v>
      </c>
      <c r="AT18" s="23">
        <f>C18</f>
        <v>0</v>
      </c>
      <c r="AU18" s="23">
        <f>C19</f>
        <v>0</v>
      </c>
      <c r="AV18" s="23">
        <f>C20</f>
        <v>0</v>
      </c>
      <c r="AW18" s="23">
        <f>C21</f>
        <v>0</v>
      </c>
    </row>
    <row r="19" spans="1:50" x14ac:dyDescent="0.25">
      <c r="A19" s="26" t="s">
        <v>48</v>
      </c>
      <c r="B19" s="27">
        <v>40</v>
      </c>
      <c r="C19" s="23"/>
      <c r="D19" s="23"/>
      <c r="E19" s="23"/>
      <c r="F19" s="36">
        <v>18</v>
      </c>
      <c r="G19" s="36">
        <v>6</v>
      </c>
      <c r="H19" s="23"/>
      <c r="I19" s="23"/>
      <c r="J19" s="23"/>
      <c r="K19" s="23"/>
      <c r="L19" s="23"/>
      <c r="M19" s="23">
        <v>16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4">
        <f t="shared" si="1"/>
        <v>40</v>
      </c>
      <c r="AA19" s="25">
        <f t="shared" si="0"/>
        <v>0</v>
      </c>
      <c r="AB19" s="29"/>
      <c r="AC19" s="26"/>
      <c r="AD19" s="27"/>
      <c r="AE19" s="23"/>
      <c r="AF19" s="23"/>
      <c r="AG19" s="23"/>
      <c r="AH19" s="23"/>
      <c r="AI19" s="23"/>
      <c r="AJ19" s="23"/>
      <c r="AK19" s="23"/>
      <c r="AL19" s="23"/>
      <c r="AM19" s="24"/>
      <c r="AN19" s="28"/>
      <c r="AO19" s="30"/>
    </row>
    <row r="20" spans="1:50" x14ac:dyDescent="0.25">
      <c r="A20" s="26" t="s">
        <v>49</v>
      </c>
      <c r="B20" s="27">
        <v>18</v>
      </c>
      <c r="C20" s="23"/>
      <c r="D20" s="23"/>
      <c r="E20" s="23"/>
      <c r="F20" s="36">
        <v>10</v>
      </c>
      <c r="G20" s="36">
        <v>2</v>
      </c>
      <c r="H20" s="23"/>
      <c r="I20" s="23"/>
      <c r="J20" s="23"/>
      <c r="K20" s="23"/>
      <c r="L20" s="23"/>
      <c r="M20" s="23">
        <v>6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4">
        <f t="shared" si="1"/>
        <v>18</v>
      </c>
      <c r="AA20" s="25">
        <f t="shared" si="0"/>
        <v>0</v>
      </c>
      <c r="AB20" s="29"/>
      <c r="AC20" s="26"/>
      <c r="AD20" s="27"/>
      <c r="AE20" s="23"/>
      <c r="AF20" s="23"/>
      <c r="AG20" s="23"/>
      <c r="AH20" s="23"/>
      <c r="AI20" s="23"/>
      <c r="AJ20" s="23"/>
      <c r="AK20" s="23"/>
      <c r="AL20" s="23"/>
      <c r="AM20" s="24"/>
      <c r="AN20" s="28"/>
      <c r="AO20" s="30"/>
    </row>
    <row r="21" spans="1:50" x14ac:dyDescent="0.25">
      <c r="A21" s="26" t="s">
        <v>50</v>
      </c>
      <c r="B21" s="27">
        <v>6</v>
      </c>
      <c r="C21" s="23"/>
      <c r="D21" s="23"/>
      <c r="E21" s="23"/>
      <c r="F21" s="36">
        <v>4</v>
      </c>
      <c r="G21" s="36"/>
      <c r="H21" s="23"/>
      <c r="I21" s="23"/>
      <c r="J21" s="23"/>
      <c r="K21" s="23"/>
      <c r="L21" s="23"/>
      <c r="M21" s="23">
        <v>2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>
        <f t="shared" si="1"/>
        <v>6</v>
      </c>
      <c r="AA21" s="25">
        <f t="shared" si="0"/>
        <v>0</v>
      </c>
      <c r="AB21" s="29"/>
      <c r="AC21" s="26"/>
      <c r="AD21" s="27"/>
      <c r="AE21" s="23"/>
      <c r="AF21" s="23"/>
      <c r="AG21" s="23"/>
      <c r="AH21" s="23"/>
      <c r="AI21" s="23"/>
      <c r="AJ21" s="23"/>
      <c r="AK21" s="23"/>
      <c r="AL21" s="23"/>
      <c r="AM21" s="24"/>
      <c r="AN21" s="28"/>
      <c r="AO21" s="30"/>
    </row>
    <row r="22" spans="1:50" x14ac:dyDescent="0.25">
      <c r="A22" s="26" t="s">
        <v>51</v>
      </c>
      <c r="B22" s="31">
        <f>SUM(B12:B21)</f>
        <v>200</v>
      </c>
      <c r="C22" s="31">
        <f t="shared" ref="C22:Y22" si="2">SUM(C12:C21)</f>
        <v>1</v>
      </c>
      <c r="D22" s="31">
        <f t="shared" si="2"/>
        <v>2</v>
      </c>
      <c r="E22" s="31">
        <f t="shared" si="2"/>
        <v>0</v>
      </c>
      <c r="F22" s="31">
        <f t="shared" si="2"/>
        <v>75</v>
      </c>
      <c r="G22" s="31">
        <f t="shared" si="2"/>
        <v>25</v>
      </c>
      <c r="H22" s="31">
        <f t="shared" si="2"/>
        <v>0</v>
      </c>
      <c r="I22" s="31">
        <f t="shared" si="2"/>
        <v>0</v>
      </c>
      <c r="J22" s="31">
        <f t="shared" si="2"/>
        <v>0</v>
      </c>
      <c r="K22" s="31">
        <f t="shared" si="2"/>
        <v>0</v>
      </c>
      <c r="L22" s="31">
        <f t="shared" si="2"/>
        <v>2</v>
      </c>
      <c r="M22" s="31">
        <f t="shared" si="2"/>
        <v>95</v>
      </c>
      <c r="N22" s="31">
        <f t="shared" si="2"/>
        <v>0</v>
      </c>
      <c r="O22" s="31">
        <f t="shared" si="2"/>
        <v>0</v>
      </c>
      <c r="P22" s="31">
        <f t="shared" si="2"/>
        <v>0</v>
      </c>
      <c r="Q22" s="31">
        <f t="shared" si="2"/>
        <v>0</v>
      </c>
      <c r="R22" s="31">
        <f t="shared" si="2"/>
        <v>0</v>
      </c>
      <c r="S22" s="31">
        <f t="shared" si="2"/>
        <v>0</v>
      </c>
      <c r="T22" s="31">
        <f t="shared" si="2"/>
        <v>0</v>
      </c>
      <c r="U22" s="31">
        <f t="shared" si="2"/>
        <v>0</v>
      </c>
      <c r="V22" s="31">
        <f t="shared" si="2"/>
        <v>0</v>
      </c>
      <c r="W22" s="31">
        <f t="shared" si="2"/>
        <v>0</v>
      </c>
      <c r="X22" s="31">
        <f t="shared" si="2"/>
        <v>0</v>
      </c>
      <c r="Y22" s="31">
        <f t="shared" si="2"/>
        <v>0</v>
      </c>
      <c r="Z22" s="31">
        <f>SUM(Z12:Z21)</f>
        <v>200</v>
      </c>
      <c r="AA22" s="27">
        <f>SUM(AA12:AA21)</f>
        <v>0</v>
      </c>
      <c r="AB22" s="30"/>
      <c r="AC22" s="26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27"/>
    </row>
    <row r="24" spans="1:50" x14ac:dyDescent="0.25">
      <c r="A24" s="3"/>
      <c r="B24" s="33">
        <v>50</v>
      </c>
    </row>
    <row r="25" spans="1:50" s="3" customFormat="1" ht="56.25" x14ac:dyDescent="0.25">
      <c r="A25" s="8" t="str">
        <f>$B$4</f>
        <v>NBA FLEECE ZIP JACKET</v>
      </c>
      <c r="B25" s="38" t="s">
        <v>159</v>
      </c>
      <c r="C25" s="10" t="s">
        <v>20</v>
      </c>
      <c r="D25" s="10" t="s">
        <v>21</v>
      </c>
      <c r="E25" s="10" t="s">
        <v>22</v>
      </c>
      <c r="F25" s="10" t="s">
        <v>141</v>
      </c>
      <c r="G25" s="10" t="s">
        <v>142</v>
      </c>
      <c r="H25" s="10" t="s">
        <v>143</v>
      </c>
      <c r="I25" s="10" t="s">
        <v>23</v>
      </c>
      <c r="J25" s="10" t="s">
        <v>24</v>
      </c>
      <c r="K25" s="10" t="s">
        <v>25</v>
      </c>
      <c r="L25" s="10" t="s">
        <v>26</v>
      </c>
      <c r="M25" s="11" t="s">
        <v>27</v>
      </c>
      <c r="N25" s="11" t="s">
        <v>28</v>
      </c>
      <c r="O25" s="11" t="s">
        <v>29</v>
      </c>
      <c r="P25" s="11" t="s">
        <v>30</v>
      </c>
      <c r="Q25" s="11" t="s">
        <v>31</v>
      </c>
      <c r="R25" s="11" t="s">
        <v>32</v>
      </c>
      <c r="S25" s="11" t="s">
        <v>33</v>
      </c>
      <c r="T25" s="11" t="s">
        <v>34</v>
      </c>
      <c r="U25" s="12" t="s">
        <v>35</v>
      </c>
      <c r="V25" s="12" t="s">
        <v>36</v>
      </c>
      <c r="W25" s="12" t="s">
        <v>37</v>
      </c>
      <c r="X25" s="12" t="s">
        <v>38</v>
      </c>
      <c r="Y25" s="13" t="s">
        <v>39</v>
      </c>
      <c r="Z25" s="14" t="s">
        <v>40</v>
      </c>
      <c r="AA25" s="15" t="s">
        <v>41</v>
      </c>
      <c r="AC25" s="16"/>
      <c r="AD25" s="9"/>
      <c r="AE25" s="17"/>
      <c r="AF25" s="17"/>
      <c r="AG25" s="17"/>
      <c r="AH25" s="17"/>
      <c r="AI25" s="10"/>
      <c r="AJ25" s="18"/>
      <c r="AK25" s="19"/>
      <c r="AL25" s="20"/>
      <c r="AM25" s="14"/>
      <c r="AN25" s="15"/>
    </row>
    <row r="26" spans="1:50" x14ac:dyDescent="0.25">
      <c r="A26" s="21" t="s">
        <v>166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>
        <f>SUM(C26:Y26)</f>
        <v>0</v>
      </c>
      <c r="AA26" s="25">
        <f t="shared" ref="AA26:AA35" si="3">B26-Z26</f>
        <v>0</v>
      </c>
      <c r="AC26" s="26" t="str">
        <f>A26</f>
        <v>C-0425-KT-6296-CBR</v>
      </c>
      <c r="AD26" s="27">
        <f>B26</f>
        <v>0</v>
      </c>
      <c r="AE26" s="23">
        <f t="shared" ref="AE26:AG35" si="4">C26</f>
        <v>0</v>
      </c>
      <c r="AF26" s="23">
        <f t="shared" si="4"/>
        <v>0</v>
      </c>
      <c r="AG26" s="23">
        <f t="shared" si="4"/>
        <v>0</v>
      </c>
      <c r="AH26" s="23">
        <f>SUM(F26:K26)</f>
        <v>0</v>
      </c>
      <c r="AI26" s="23">
        <f>L26</f>
        <v>0</v>
      </c>
      <c r="AJ26" s="23">
        <f t="shared" ref="AJ26:AJ35" si="5">SUM(M26:T26)</f>
        <v>0</v>
      </c>
      <c r="AK26" s="23">
        <f t="shared" ref="AK26:AK35" si="6">SUM(U26:X26)</f>
        <v>0</v>
      </c>
      <c r="AL26" s="23">
        <f>Y26</f>
        <v>0</v>
      </c>
      <c r="AM26" s="24">
        <f>SUM(AE26:AL26)</f>
        <v>0</v>
      </c>
      <c r="AN26" s="28">
        <f t="shared" ref="AN26:AN35" si="7">AD26-AM26</f>
        <v>0</v>
      </c>
    </row>
    <row r="27" spans="1:50" x14ac:dyDescent="0.25">
      <c r="A27" s="26" t="s">
        <v>42</v>
      </c>
      <c r="B27" s="2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>
        <f t="shared" ref="Z27:Z35" si="8">SUM(C27:Y27)</f>
        <v>0</v>
      </c>
      <c r="AA27" s="25">
        <f t="shared" si="3"/>
        <v>0</v>
      </c>
      <c r="AC27" s="26"/>
      <c r="AD27" s="27"/>
      <c r="AE27" s="23"/>
      <c r="AF27" s="23"/>
      <c r="AG27" s="23"/>
      <c r="AH27" s="23"/>
      <c r="AI27" s="23"/>
      <c r="AJ27" s="23"/>
      <c r="AK27" s="23"/>
      <c r="AL27" s="23"/>
      <c r="AM27" s="24"/>
      <c r="AN27" s="28"/>
      <c r="AO27" s="2" t="str">
        <f>B25</f>
        <v xml:space="preserve">	CHICAGO BULLS RED</v>
      </c>
      <c r="AP27" s="26" t="s">
        <v>43</v>
      </c>
      <c r="AQ27" s="26" t="s">
        <v>44</v>
      </c>
      <c r="AR27" s="26" t="s">
        <v>45</v>
      </c>
      <c r="AS27" s="26" t="s">
        <v>46</v>
      </c>
      <c r="AT27" s="26" t="s">
        <v>47</v>
      </c>
      <c r="AU27" s="26" t="s">
        <v>48</v>
      </c>
      <c r="AV27" s="26" t="s">
        <v>49</v>
      </c>
      <c r="AW27" s="26" t="s">
        <v>50</v>
      </c>
    </row>
    <row r="28" spans="1:50" x14ac:dyDescent="0.25">
      <c r="A28" s="26" t="s">
        <v>43</v>
      </c>
      <c r="B28" s="27"/>
      <c r="C28" s="23"/>
      <c r="D28" s="23"/>
      <c r="E28" s="23"/>
      <c r="F28" s="36"/>
      <c r="G28" s="36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4">
        <f t="shared" si="8"/>
        <v>0</v>
      </c>
      <c r="AA28" s="25">
        <f t="shared" si="3"/>
        <v>0</v>
      </c>
      <c r="AB28" s="30" t="str">
        <f>AO27</f>
        <v xml:space="preserve">	CHICAGO BULLS RED</v>
      </c>
      <c r="AC28" s="26"/>
      <c r="AD28" s="27"/>
      <c r="AE28" s="23"/>
      <c r="AF28" s="23"/>
      <c r="AG28" s="23"/>
      <c r="AH28" s="23"/>
      <c r="AI28" s="23"/>
      <c r="AJ28" s="23"/>
      <c r="AK28" s="23"/>
      <c r="AL28" s="23"/>
      <c r="AM28" s="24"/>
      <c r="AN28" s="28"/>
      <c r="AO28" s="30" t="s">
        <v>51</v>
      </c>
      <c r="AP28" s="24">
        <f>Z28</f>
        <v>0</v>
      </c>
      <c r="AQ28" s="24">
        <f>Z29</f>
        <v>2</v>
      </c>
      <c r="AR28" s="24">
        <f>Z30</f>
        <v>13</v>
      </c>
      <c r="AS28" s="24">
        <f>Z31</f>
        <v>26</v>
      </c>
      <c r="AT28" s="24">
        <f>Z32</f>
        <v>26</v>
      </c>
      <c r="AU28" s="24">
        <f>Z33</f>
        <v>21</v>
      </c>
      <c r="AV28" s="24">
        <f>Z34</f>
        <v>10</v>
      </c>
      <c r="AW28" s="24">
        <f>Z35</f>
        <v>2</v>
      </c>
      <c r="AX28" s="31">
        <f>Z36</f>
        <v>100</v>
      </c>
    </row>
    <row r="29" spans="1:50" x14ac:dyDescent="0.25">
      <c r="A29" s="26" t="s">
        <v>44</v>
      </c>
      <c r="B29" s="27">
        <v>2</v>
      </c>
      <c r="C29" s="23"/>
      <c r="D29" s="23"/>
      <c r="E29" s="23"/>
      <c r="F29" s="36"/>
      <c r="G29" s="36"/>
      <c r="H29" s="23"/>
      <c r="I29" s="23"/>
      <c r="J29" s="23"/>
      <c r="K29" s="23"/>
      <c r="L29" s="23"/>
      <c r="M29" s="23">
        <v>2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4">
        <f t="shared" si="8"/>
        <v>2</v>
      </c>
      <c r="AA29" s="25">
        <f t="shared" si="3"/>
        <v>0</v>
      </c>
      <c r="AB29" s="30" t="str">
        <f>AO27</f>
        <v xml:space="preserve">	CHICAGO BULLS RED</v>
      </c>
      <c r="AC29" s="26"/>
      <c r="AD29" s="27"/>
      <c r="AE29" s="23"/>
      <c r="AF29" s="23"/>
      <c r="AG29" s="23"/>
      <c r="AH29" s="23"/>
      <c r="AI29" s="23"/>
      <c r="AJ29" s="23"/>
      <c r="AK29" s="23"/>
      <c r="AL29" s="23"/>
      <c r="AM29" s="24"/>
      <c r="AN29" s="28"/>
      <c r="AO29" s="29" t="s">
        <v>27</v>
      </c>
      <c r="AP29" s="23">
        <f>M28</f>
        <v>0</v>
      </c>
      <c r="AQ29" s="23">
        <f>M29</f>
        <v>2</v>
      </c>
      <c r="AR29" s="23">
        <f>M30</f>
        <v>8</v>
      </c>
      <c r="AS29" s="23">
        <f>M31</f>
        <v>13</v>
      </c>
      <c r="AT29" s="23">
        <f>M32</f>
        <v>10</v>
      </c>
      <c r="AU29" s="23">
        <f>M33</f>
        <v>9</v>
      </c>
      <c r="AV29" s="23">
        <f>M34</f>
        <v>4</v>
      </c>
      <c r="AW29" s="23">
        <f>M35</f>
        <v>0</v>
      </c>
      <c r="AX29" s="31">
        <f>M36</f>
        <v>46</v>
      </c>
    </row>
    <row r="30" spans="1:50" x14ac:dyDescent="0.25">
      <c r="A30" s="26" t="s">
        <v>45</v>
      </c>
      <c r="B30" s="27">
        <v>13</v>
      </c>
      <c r="C30" s="23"/>
      <c r="D30" s="23"/>
      <c r="E30" s="23"/>
      <c r="F30" s="36">
        <v>2</v>
      </c>
      <c r="G30" s="36">
        <v>3</v>
      </c>
      <c r="H30" s="23"/>
      <c r="I30" s="23"/>
      <c r="J30" s="23"/>
      <c r="K30" s="23"/>
      <c r="L30" s="23"/>
      <c r="M30" s="23">
        <v>8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4">
        <f t="shared" si="8"/>
        <v>13</v>
      </c>
      <c r="AA30" s="25">
        <f t="shared" si="3"/>
        <v>0</v>
      </c>
      <c r="AB30" s="30" t="str">
        <f>AO27</f>
        <v xml:space="preserve">	CHICAGO BULLS RED</v>
      </c>
      <c r="AC30" s="26"/>
      <c r="AD30" s="27"/>
      <c r="AE30" s="23"/>
      <c r="AF30" s="23"/>
      <c r="AG30" s="23"/>
      <c r="AH30" s="23"/>
      <c r="AI30" s="23"/>
      <c r="AJ30" s="23"/>
      <c r="AK30" s="23"/>
      <c r="AL30" s="23"/>
      <c r="AM30" s="24"/>
      <c r="AN30" s="28"/>
      <c r="AO30" s="29" t="s">
        <v>204</v>
      </c>
      <c r="AP30" s="23">
        <f>D28</f>
        <v>0</v>
      </c>
      <c r="AQ30" s="23">
        <f>D29</f>
        <v>0</v>
      </c>
      <c r="AR30" s="23">
        <f>D30</f>
        <v>0</v>
      </c>
      <c r="AS30" s="23">
        <f>D31</f>
        <v>1</v>
      </c>
      <c r="AT30" s="23">
        <f>D32</f>
        <v>1</v>
      </c>
      <c r="AU30" s="23">
        <f>D33</f>
        <v>0</v>
      </c>
      <c r="AV30" s="23">
        <f>D34</f>
        <v>0</v>
      </c>
      <c r="AW30" s="23">
        <f>D35</f>
        <v>0</v>
      </c>
    </row>
    <row r="31" spans="1:50" x14ac:dyDescent="0.25">
      <c r="A31" s="26" t="s">
        <v>46</v>
      </c>
      <c r="B31" s="27">
        <v>26</v>
      </c>
      <c r="C31" s="23">
        <v>1</v>
      </c>
      <c r="D31" s="23">
        <v>1</v>
      </c>
      <c r="E31" s="23"/>
      <c r="F31" s="36">
        <v>4</v>
      </c>
      <c r="G31" s="36">
        <v>6</v>
      </c>
      <c r="H31" s="23"/>
      <c r="I31" s="23"/>
      <c r="J31" s="23"/>
      <c r="K31" s="23"/>
      <c r="L31" s="37">
        <v>1</v>
      </c>
      <c r="M31" s="23">
        <v>13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4">
        <f t="shared" si="8"/>
        <v>26</v>
      </c>
      <c r="AA31" s="25">
        <f t="shared" si="3"/>
        <v>0</v>
      </c>
      <c r="AB31" s="30" t="str">
        <f>AO27</f>
        <v xml:space="preserve">	CHICAGO BULLS RED</v>
      </c>
      <c r="AC31" s="26"/>
      <c r="AD31" s="27"/>
      <c r="AE31" s="23"/>
      <c r="AF31" s="23"/>
      <c r="AG31" s="23"/>
      <c r="AH31" s="23"/>
      <c r="AI31" s="23"/>
      <c r="AJ31" s="23"/>
      <c r="AK31" s="23"/>
      <c r="AL31" s="23"/>
      <c r="AM31" s="24"/>
      <c r="AN31" s="28"/>
      <c r="AO31" s="29" t="s">
        <v>205</v>
      </c>
      <c r="AP31" s="23">
        <f>E28</f>
        <v>0</v>
      </c>
      <c r="AQ31" s="23">
        <f>E29</f>
        <v>0</v>
      </c>
      <c r="AR31" s="23">
        <f>E30</f>
        <v>0</v>
      </c>
      <c r="AS31" s="23">
        <f>E31</f>
        <v>0</v>
      </c>
      <c r="AT31" s="23">
        <f>E32</f>
        <v>0</v>
      </c>
      <c r="AU31" s="23">
        <f>E33</f>
        <v>0</v>
      </c>
      <c r="AV31" s="23">
        <f>E34</f>
        <v>0</v>
      </c>
      <c r="AW31" s="23">
        <f>E35</f>
        <v>0</v>
      </c>
    </row>
    <row r="32" spans="1:50" x14ac:dyDescent="0.25">
      <c r="A32" s="26" t="s">
        <v>47</v>
      </c>
      <c r="B32" s="27">
        <v>26</v>
      </c>
      <c r="C32" s="23"/>
      <c r="D32" s="23">
        <v>1</v>
      </c>
      <c r="E32" s="23"/>
      <c r="F32" s="36">
        <v>6</v>
      </c>
      <c r="G32" s="36">
        <v>8</v>
      </c>
      <c r="H32" s="23"/>
      <c r="I32" s="23"/>
      <c r="J32" s="23"/>
      <c r="K32" s="23"/>
      <c r="L32" s="37">
        <v>1</v>
      </c>
      <c r="M32" s="23">
        <v>10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>
        <f t="shared" si="8"/>
        <v>26</v>
      </c>
      <c r="AA32" s="25">
        <f t="shared" si="3"/>
        <v>0</v>
      </c>
      <c r="AB32" s="30" t="str">
        <f>AO27</f>
        <v xml:space="preserve">	CHICAGO BULLS RED</v>
      </c>
      <c r="AC32" s="26"/>
      <c r="AD32" s="27"/>
      <c r="AE32" s="23"/>
      <c r="AF32" s="23"/>
      <c r="AG32" s="23"/>
      <c r="AH32" s="23"/>
      <c r="AI32" s="23"/>
      <c r="AJ32" s="23"/>
      <c r="AK32" s="23"/>
      <c r="AL32" s="23"/>
      <c r="AM32" s="24"/>
      <c r="AN32" s="28"/>
      <c r="AO32" s="29" t="s">
        <v>206</v>
      </c>
      <c r="AP32" s="23">
        <f>C28</f>
        <v>0</v>
      </c>
      <c r="AQ32" s="23">
        <f>C29</f>
        <v>0</v>
      </c>
      <c r="AR32" s="23">
        <f>C30</f>
        <v>0</v>
      </c>
      <c r="AS32" s="23">
        <f>C31</f>
        <v>1</v>
      </c>
      <c r="AT32" s="23">
        <f>C32</f>
        <v>0</v>
      </c>
      <c r="AU32" s="23">
        <f>C33</f>
        <v>0</v>
      </c>
      <c r="AV32" s="23">
        <f>C34</f>
        <v>0</v>
      </c>
      <c r="AW32" s="23">
        <f>C35</f>
        <v>0</v>
      </c>
    </row>
    <row r="33" spans="1:50" x14ac:dyDescent="0.25">
      <c r="A33" s="26" t="s">
        <v>48</v>
      </c>
      <c r="B33" s="27">
        <v>21</v>
      </c>
      <c r="C33" s="23"/>
      <c r="D33" s="23"/>
      <c r="E33" s="23"/>
      <c r="F33" s="36">
        <v>6</v>
      </c>
      <c r="G33" s="36">
        <v>6</v>
      </c>
      <c r="H33" s="23"/>
      <c r="I33" s="23"/>
      <c r="J33" s="23"/>
      <c r="K33" s="23"/>
      <c r="L33" s="23"/>
      <c r="M33" s="23">
        <v>9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>
        <f t="shared" si="8"/>
        <v>21</v>
      </c>
      <c r="AA33" s="25">
        <f t="shared" si="3"/>
        <v>0</v>
      </c>
      <c r="AB33" s="30"/>
      <c r="AC33" s="26"/>
      <c r="AD33" s="27"/>
      <c r="AE33" s="23"/>
      <c r="AF33" s="23"/>
      <c r="AG33" s="23"/>
      <c r="AH33" s="23"/>
      <c r="AI33" s="23"/>
      <c r="AJ33" s="23"/>
      <c r="AK33" s="23"/>
      <c r="AL33" s="23"/>
      <c r="AM33" s="24"/>
      <c r="AN33" s="28"/>
    </row>
    <row r="34" spans="1:50" x14ac:dyDescent="0.25">
      <c r="A34" s="26" t="s">
        <v>49</v>
      </c>
      <c r="B34" s="27">
        <v>10</v>
      </c>
      <c r="C34" s="23"/>
      <c r="D34" s="23"/>
      <c r="E34" s="23"/>
      <c r="F34" s="36">
        <v>4</v>
      </c>
      <c r="G34" s="36">
        <v>2</v>
      </c>
      <c r="H34" s="23"/>
      <c r="I34" s="23"/>
      <c r="J34" s="23"/>
      <c r="K34" s="23"/>
      <c r="L34" s="23"/>
      <c r="M34" s="23">
        <v>4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4">
        <f t="shared" si="8"/>
        <v>10</v>
      </c>
      <c r="AA34" s="25">
        <f t="shared" si="3"/>
        <v>0</v>
      </c>
      <c r="AC34" s="26"/>
      <c r="AD34" s="27"/>
      <c r="AE34" s="23"/>
      <c r="AF34" s="23"/>
      <c r="AG34" s="23"/>
      <c r="AH34" s="23"/>
      <c r="AI34" s="23"/>
      <c r="AJ34" s="23"/>
      <c r="AK34" s="23"/>
      <c r="AL34" s="23"/>
      <c r="AM34" s="24"/>
      <c r="AN34" s="28"/>
    </row>
    <row r="35" spans="1:50" x14ac:dyDescent="0.25">
      <c r="A35" s="26" t="s">
        <v>50</v>
      </c>
      <c r="B35" s="27">
        <v>2</v>
      </c>
      <c r="C35" s="23"/>
      <c r="D35" s="23"/>
      <c r="E35" s="23"/>
      <c r="F35" s="36">
        <v>2</v>
      </c>
      <c r="G35" s="36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4">
        <f t="shared" si="8"/>
        <v>2</v>
      </c>
      <c r="AA35" s="25">
        <f t="shared" si="3"/>
        <v>0</v>
      </c>
      <c r="AC35" s="26" t="s">
        <v>52</v>
      </c>
      <c r="AD35" s="27">
        <f t="shared" ref="AD35" si="9">B35</f>
        <v>2</v>
      </c>
      <c r="AE35" s="23">
        <f t="shared" si="4"/>
        <v>0</v>
      </c>
      <c r="AF35" s="23">
        <f t="shared" si="4"/>
        <v>0</v>
      </c>
      <c r="AG35" s="23">
        <f t="shared" si="4"/>
        <v>0</v>
      </c>
      <c r="AH35" s="23">
        <f t="shared" ref="AH35" si="10">SUM(F35:K35)</f>
        <v>2</v>
      </c>
      <c r="AI35" s="23">
        <f t="shared" ref="AI35" si="11">L35</f>
        <v>0</v>
      </c>
      <c r="AJ35" s="23">
        <f t="shared" si="5"/>
        <v>0</v>
      </c>
      <c r="AK35" s="23">
        <f t="shared" si="6"/>
        <v>0</v>
      </c>
      <c r="AL35" s="23">
        <f t="shared" ref="AL35" si="12">Y35</f>
        <v>0</v>
      </c>
      <c r="AM35" s="24">
        <f t="shared" ref="AM35" si="13">SUM(AE35:AL35)</f>
        <v>2</v>
      </c>
      <c r="AN35" s="28">
        <f t="shared" si="7"/>
        <v>0</v>
      </c>
    </row>
    <row r="36" spans="1:50" x14ac:dyDescent="0.25">
      <c r="A36" s="26" t="s">
        <v>51</v>
      </c>
      <c r="B36" s="31">
        <f>SUM(B26:B35)</f>
        <v>100</v>
      </c>
      <c r="C36" s="31">
        <f t="shared" ref="C36:Z36" si="14">SUM(C26:C35)</f>
        <v>1</v>
      </c>
      <c r="D36" s="31">
        <f t="shared" si="14"/>
        <v>2</v>
      </c>
      <c r="E36" s="31">
        <f t="shared" si="14"/>
        <v>0</v>
      </c>
      <c r="F36" s="31">
        <f t="shared" si="14"/>
        <v>24</v>
      </c>
      <c r="G36" s="31">
        <f t="shared" si="14"/>
        <v>25</v>
      </c>
      <c r="H36" s="31">
        <f t="shared" si="14"/>
        <v>0</v>
      </c>
      <c r="I36" s="31">
        <f t="shared" si="14"/>
        <v>0</v>
      </c>
      <c r="J36" s="31">
        <f t="shared" si="14"/>
        <v>0</v>
      </c>
      <c r="K36" s="31">
        <f t="shared" si="14"/>
        <v>0</v>
      </c>
      <c r="L36" s="31">
        <f t="shared" si="14"/>
        <v>2</v>
      </c>
      <c r="M36" s="31">
        <f t="shared" si="14"/>
        <v>46</v>
      </c>
      <c r="N36" s="31">
        <f t="shared" si="14"/>
        <v>0</v>
      </c>
      <c r="O36" s="31">
        <f t="shared" si="14"/>
        <v>0</v>
      </c>
      <c r="P36" s="31">
        <f t="shared" si="14"/>
        <v>0</v>
      </c>
      <c r="Q36" s="31">
        <f t="shared" si="14"/>
        <v>0</v>
      </c>
      <c r="R36" s="31">
        <f t="shared" si="14"/>
        <v>0</v>
      </c>
      <c r="S36" s="31">
        <f t="shared" si="14"/>
        <v>0</v>
      </c>
      <c r="T36" s="31">
        <f t="shared" si="14"/>
        <v>0</v>
      </c>
      <c r="U36" s="31">
        <f t="shared" si="14"/>
        <v>0</v>
      </c>
      <c r="V36" s="31">
        <f t="shared" si="14"/>
        <v>0</v>
      </c>
      <c r="W36" s="31">
        <f t="shared" si="14"/>
        <v>0</v>
      </c>
      <c r="X36" s="31">
        <f t="shared" si="14"/>
        <v>0</v>
      </c>
      <c r="Y36" s="31">
        <f t="shared" si="14"/>
        <v>0</v>
      </c>
      <c r="Z36" s="31">
        <f t="shared" si="14"/>
        <v>100</v>
      </c>
      <c r="AA36" s="27">
        <f>SUM(AA26:AA35)</f>
        <v>0</v>
      </c>
      <c r="AC36" s="26" t="s">
        <v>51</v>
      </c>
      <c r="AD36" s="31">
        <f>SUM(AD26:AD35)</f>
        <v>2</v>
      </c>
      <c r="AE36" s="31">
        <f t="shared" ref="AE36:AM36" si="15">SUM(AE26:AE35)</f>
        <v>0</v>
      </c>
      <c r="AF36" s="31">
        <f t="shared" si="15"/>
        <v>0</v>
      </c>
      <c r="AG36" s="31">
        <f t="shared" si="15"/>
        <v>0</v>
      </c>
      <c r="AH36" s="31">
        <f t="shared" si="15"/>
        <v>2</v>
      </c>
      <c r="AI36" s="31">
        <f t="shared" si="15"/>
        <v>0</v>
      </c>
      <c r="AJ36" s="31">
        <f t="shared" si="15"/>
        <v>0</v>
      </c>
      <c r="AK36" s="31">
        <f t="shared" si="15"/>
        <v>0</v>
      </c>
      <c r="AL36" s="31">
        <f t="shared" si="15"/>
        <v>0</v>
      </c>
      <c r="AM36" s="31">
        <f t="shared" si="15"/>
        <v>2</v>
      </c>
      <c r="AN36" s="27">
        <f>SUM(AN26:AN35)</f>
        <v>0</v>
      </c>
    </row>
    <row r="38" spans="1:50" x14ac:dyDescent="0.25">
      <c r="A38" s="3"/>
      <c r="B38" s="33">
        <v>50</v>
      </c>
    </row>
    <row r="39" spans="1:50" s="3" customFormat="1" ht="56.25" x14ac:dyDescent="0.25">
      <c r="A39" s="8" t="str">
        <f>$B$4</f>
        <v>NBA FLEECE ZIP JACKET</v>
      </c>
      <c r="B39" s="34" t="s">
        <v>164</v>
      </c>
      <c r="C39" s="10" t="s">
        <v>20</v>
      </c>
      <c r="D39" s="10" t="s">
        <v>21</v>
      </c>
      <c r="E39" s="10" t="s">
        <v>22</v>
      </c>
      <c r="F39" s="10" t="s">
        <v>141</v>
      </c>
      <c r="G39" s="10" t="s">
        <v>142</v>
      </c>
      <c r="H39" s="10" t="s">
        <v>143</v>
      </c>
      <c r="I39" s="10" t="s">
        <v>23</v>
      </c>
      <c r="J39" s="10" t="s">
        <v>24</v>
      </c>
      <c r="K39" s="10" t="s">
        <v>25</v>
      </c>
      <c r="L39" s="10" t="s">
        <v>26</v>
      </c>
      <c r="M39" s="11" t="s">
        <v>27</v>
      </c>
      <c r="N39" s="11" t="s">
        <v>28</v>
      </c>
      <c r="O39" s="11" t="s">
        <v>29</v>
      </c>
      <c r="P39" s="11" t="s">
        <v>30</v>
      </c>
      <c r="Q39" s="11" t="s">
        <v>31</v>
      </c>
      <c r="R39" s="11" t="s">
        <v>32</v>
      </c>
      <c r="S39" s="11" t="s">
        <v>33</v>
      </c>
      <c r="T39" s="11" t="s">
        <v>34</v>
      </c>
      <c r="U39" s="12" t="s">
        <v>35</v>
      </c>
      <c r="V39" s="12" t="s">
        <v>36</v>
      </c>
      <c r="W39" s="12" t="s">
        <v>37</v>
      </c>
      <c r="X39" s="12" t="s">
        <v>38</v>
      </c>
      <c r="Y39" s="13" t="s">
        <v>39</v>
      </c>
      <c r="Z39" s="14" t="s">
        <v>40</v>
      </c>
      <c r="AA39" s="15" t="s">
        <v>41</v>
      </c>
      <c r="AC39" s="16" t="str">
        <f>A39</f>
        <v>NBA FLEECE ZIP JACKET</v>
      </c>
      <c r="AD39" s="9" t="str">
        <f>B39</f>
        <v>GOLDEN STATE WARRIORS BLUE</v>
      </c>
      <c r="AE39" s="17" t="s">
        <v>20</v>
      </c>
      <c r="AF39" s="17" t="s">
        <v>21</v>
      </c>
      <c r="AG39" s="17" t="s">
        <v>22</v>
      </c>
      <c r="AH39" s="17" t="s">
        <v>53</v>
      </c>
      <c r="AI39" s="10" t="s">
        <v>26</v>
      </c>
      <c r="AJ39" s="18" t="s">
        <v>54</v>
      </c>
      <c r="AK39" s="19" t="s">
        <v>55</v>
      </c>
      <c r="AL39" s="20" t="s">
        <v>56</v>
      </c>
      <c r="AM39" s="14" t="s">
        <v>40</v>
      </c>
      <c r="AN39" s="15" t="s">
        <v>41</v>
      </c>
    </row>
    <row r="40" spans="1:50" x14ac:dyDescent="0.25">
      <c r="A40" s="21" t="s">
        <v>165</v>
      </c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4">
        <f>SUM(C40:Y40)</f>
        <v>0</v>
      </c>
      <c r="AA40" s="25">
        <f t="shared" ref="AA40:AA49" si="16">B40-Z40</f>
        <v>0</v>
      </c>
      <c r="AC40" s="26" t="str">
        <f>A40</f>
        <v>C-0425-KT-6296-GWB</v>
      </c>
      <c r="AD40" s="27">
        <f>B40</f>
        <v>0</v>
      </c>
      <c r="AE40" s="23">
        <f t="shared" ref="AE40:AG49" si="17">C40</f>
        <v>0</v>
      </c>
      <c r="AF40" s="23">
        <f t="shared" si="17"/>
        <v>0</v>
      </c>
      <c r="AG40" s="23">
        <f t="shared" si="17"/>
        <v>0</v>
      </c>
      <c r="AH40" s="23">
        <f>SUM(F40:K40)</f>
        <v>0</v>
      </c>
      <c r="AI40" s="23">
        <f>L40</f>
        <v>0</v>
      </c>
      <c r="AJ40" s="23">
        <f t="shared" ref="AJ40:AJ49" si="18">SUM(M40:T40)</f>
        <v>0</v>
      </c>
      <c r="AK40" s="23">
        <f t="shared" ref="AK40:AK49" si="19">SUM(U40:X40)</f>
        <v>0</v>
      </c>
      <c r="AL40" s="23">
        <f>Y40</f>
        <v>0</v>
      </c>
      <c r="AM40" s="24">
        <f>SUM(AE40:AL40)</f>
        <v>0</v>
      </c>
      <c r="AN40" s="28">
        <f t="shared" ref="AN40:AN49" si="20">AD40-AM40</f>
        <v>0</v>
      </c>
    </row>
    <row r="41" spans="1:50" x14ac:dyDescent="0.25">
      <c r="A41" s="26" t="s">
        <v>42</v>
      </c>
      <c r="B41" s="27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>
        <f t="shared" ref="Z41:Z49" si="21">SUM(C41:Y41)</f>
        <v>0</v>
      </c>
      <c r="AA41" s="25">
        <f t="shared" si="16"/>
        <v>0</v>
      </c>
      <c r="AC41" s="26"/>
      <c r="AD41" s="27"/>
      <c r="AE41" s="23"/>
      <c r="AF41" s="23"/>
      <c r="AG41" s="23"/>
      <c r="AH41" s="23"/>
      <c r="AI41" s="23"/>
      <c r="AJ41" s="23"/>
      <c r="AK41" s="23"/>
      <c r="AL41" s="23"/>
      <c r="AM41" s="24"/>
      <c r="AN41" s="28"/>
      <c r="AO41" s="2" t="str">
        <f>B39</f>
        <v>GOLDEN STATE WARRIORS BLUE</v>
      </c>
      <c r="AP41" s="26" t="s">
        <v>43</v>
      </c>
      <c r="AQ41" s="26" t="s">
        <v>44</v>
      </c>
      <c r="AR41" s="26" t="s">
        <v>45</v>
      </c>
      <c r="AS41" s="26" t="s">
        <v>46</v>
      </c>
      <c r="AT41" s="26" t="s">
        <v>47</v>
      </c>
      <c r="AU41" s="26" t="s">
        <v>48</v>
      </c>
      <c r="AV41" s="26" t="s">
        <v>49</v>
      </c>
      <c r="AW41" s="26" t="s">
        <v>50</v>
      </c>
    </row>
    <row r="42" spans="1:50" x14ac:dyDescent="0.25">
      <c r="A42" s="26" t="s">
        <v>43</v>
      </c>
      <c r="B42" s="27"/>
      <c r="C42" s="23"/>
      <c r="D42" s="23"/>
      <c r="E42" s="23"/>
      <c r="F42" s="36"/>
      <c r="G42" s="36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>
        <f t="shared" si="21"/>
        <v>0</v>
      </c>
      <c r="AA42" s="25">
        <f t="shared" si="16"/>
        <v>0</v>
      </c>
      <c r="AB42" s="30" t="str">
        <f>AO41</f>
        <v>GOLDEN STATE WARRIORS BLUE</v>
      </c>
      <c r="AC42" s="26"/>
      <c r="AD42" s="27"/>
      <c r="AE42" s="23"/>
      <c r="AF42" s="23"/>
      <c r="AG42" s="23"/>
      <c r="AH42" s="23"/>
      <c r="AI42" s="23"/>
      <c r="AJ42" s="23"/>
      <c r="AK42" s="23"/>
      <c r="AL42" s="23"/>
      <c r="AM42" s="24"/>
      <c r="AN42" s="28"/>
      <c r="AO42" s="30" t="s">
        <v>51</v>
      </c>
      <c r="AP42" s="24">
        <f>Z42</f>
        <v>0</v>
      </c>
      <c r="AQ42" s="24">
        <f>Z43</f>
        <v>2</v>
      </c>
      <c r="AR42" s="24">
        <f>Z44</f>
        <v>15</v>
      </c>
      <c r="AS42" s="24">
        <f>Z45</f>
        <v>30</v>
      </c>
      <c r="AT42" s="24">
        <f>Z46</f>
        <v>36</v>
      </c>
      <c r="AU42" s="24">
        <f>Z47</f>
        <v>27</v>
      </c>
      <c r="AV42" s="24">
        <f>Z48</f>
        <v>13</v>
      </c>
      <c r="AW42" s="24">
        <f>Z49</f>
        <v>2</v>
      </c>
      <c r="AX42" s="31">
        <f>Z50</f>
        <v>125</v>
      </c>
    </row>
    <row r="43" spans="1:50" x14ac:dyDescent="0.25">
      <c r="A43" s="26" t="s">
        <v>44</v>
      </c>
      <c r="B43" s="27">
        <v>2</v>
      </c>
      <c r="C43" s="23"/>
      <c r="D43" s="23"/>
      <c r="E43" s="23"/>
      <c r="F43" s="36"/>
      <c r="G43" s="36"/>
      <c r="H43" s="23"/>
      <c r="I43" s="23"/>
      <c r="J43" s="23"/>
      <c r="K43" s="23"/>
      <c r="L43" s="23"/>
      <c r="M43" s="23">
        <v>2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>
        <f t="shared" si="21"/>
        <v>2</v>
      </c>
      <c r="AA43" s="25">
        <f t="shared" si="16"/>
        <v>0</v>
      </c>
      <c r="AB43" s="30" t="str">
        <f>AO41</f>
        <v>GOLDEN STATE WARRIORS BLUE</v>
      </c>
      <c r="AC43" s="26"/>
      <c r="AD43" s="27"/>
      <c r="AE43" s="23"/>
      <c r="AF43" s="23"/>
      <c r="AG43" s="23"/>
      <c r="AH43" s="23"/>
      <c r="AI43" s="23"/>
      <c r="AJ43" s="23"/>
      <c r="AK43" s="23"/>
      <c r="AL43" s="23"/>
      <c r="AM43" s="24"/>
      <c r="AN43" s="28"/>
      <c r="AO43" s="29" t="s">
        <v>27</v>
      </c>
      <c r="AP43" s="23">
        <f>M42</f>
        <v>0</v>
      </c>
      <c r="AQ43" s="23">
        <f>M43</f>
        <v>2</v>
      </c>
      <c r="AR43" s="23">
        <f>M44</f>
        <v>8</v>
      </c>
      <c r="AS43" s="23">
        <f>M45</f>
        <v>12</v>
      </c>
      <c r="AT43" s="23">
        <f>M46</f>
        <v>10</v>
      </c>
      <c r="AU43" s="23">
        <f>M47</f>
        <v>9</v>
      </c>
      <c r="AV43" s="23">
        <f>M48</f>
        <v>4</v>
      </c>
      <c r="AW43" s="23">
        <f>M49</f>
        <v>0</v>
      </c>
      <c r="AX43" s="31">
        <f>M50</f>
        <v>45</v>
      </c>
    </row>
    <row r="44" spans="1:50" x14ac:dyDescent="0.25">
      <c r="A44" s="26" t="s">
        <v>45</v>
      </c>
      <c r="B44" s="27">
        <v>15</v>
      </c>
      <c r="C44" s="23"/>
      <c r="D44" s="23"/>
      <c r="E44" s="23"/>
      <c r="F44" s="36">
        <v>4</v>
      </c>
      <c r="G44" s="36">
        <v>3</v>
      </c>
      <c r="H44" s="23"/>
      <c r="I44" s="23"/>
      <c r="J44" s="23"/>
      <c r="K44" s="23"/>
      <c r="L44" s="23"/>
      <c r="M44" s="23">
        <v>8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>
        <f t="shared" si="21"/>
        <v>15</v>
      </c>
      <c r="AA44" s="25">
        <f t="shared" si="16"/>
        <v>0</v>
      </c>
      <c r="AB44" s="30" t="str">
        <f>AO41</f>
        <v>GOLDEN STATE WARRIORS BLUE</v>
      </c>
      <c r="AC44" s="26"/>
      <c r="AD44" s="27"/>
      <c r="AE44" s="23"/>
      <c r="AF44" s="23"/>
      <c r="AG44" s="23"/>
      <c r="AH44" s="23"/>
      <c r="AI44" s="23"/>
      <c r="AJ44" s="23"/>
      <c r="AK44" s="23"/>
      <c r="AL44" s="23"/>
      <c r="AM44" s="24"/>
      <c r="AN44" s="28"/>
      <c r="AO44" s="29" t="s">
        <v>204</v>
      </c>
      <c r="AP44" s="23">
        <f>D42</f>
        <v>0</v>
      </c>
      <c r="AQ44" s="23">
        <f>D43</f>
        <v>0</v>
      </c>
      <c r="AR44" s="23">
        <f>D44</f>
        <v>0</v>
      </c>
      <c r="AS44" s="23">
        <f>D45</f>
        <v>1</v>
      </c>
      <c r="AT44" s="23">
        <f>D46</f>
        <v>1</v>
      </c>
      <c r="AU44" s="23">
        <f>D47</f>
        <v>0</v>
      </c>
      <c r="AV44" s="23">
        <f>D48</f>
        <v>0</v>
      </c>
      <c r="AW44" s="23">
        <f>D49</f>
        <v>0</v>
      </c>
    </row>
    <row r="45" spans="1:50" x14ac:dyDescent="0.25">
      <c r="A45" s="26" t="s">
        <v>46</v>
      </c>
      <c r="B45" s="27">
        <v>30</v>
      </c>
      <c r="C45" s="23">
        <v>1</v>
      </c>
      <c r="D45" s="23">
        <v>1</v>
      </c>
      <c r="E45" s="23"/>
      <c r="F45" s="36">
        <v>9</v>
      </c>
      <c r="G45" s="36">
        <v>6</v>
      </c>
      <c r="H45" s="23"/>
      <c r="I45" s="23"/>
      <c r="J45" s="23"/>
      <c r="K45" s="23"/>
      <c r="L45" s="37">
        <v>1</v>
      </c>
      <c r="M45" s="23">
        <v>12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>
        <f t="shared" si="21"/>
        <v>30</v>
      </c>
      <c r="AA45" s="25">
        <f t="shared" si="16"/>
        <v>0</v>
      </c>
      <c r="AB45" s="30" t="str">
        <f>AO41</f>
        <v>GOLDEN STATE WARRIORS BLUE</v>
      </c>
      <c r="AC45" s="26"/>
      <c r="AD45" s="27"/>
      <c r="AE45" s="23"/>
      <c r="AF45" s="23"/>
      <c r="AG45" s="23"/>
      <c r="AH45" s="23"/>
      <c r="AI45" s="23"/>
      <c r="AJ45" s="23"/>
      <c r="AK45" s="23"/>
      <c r="AL45" s="23"/>
      <c r="AM45" s="24"/>
      <c r="AN45" s="28"/>
      <c r="AO45" s="29" t="s">
        <v>205</v>
      </c>
      <c r="AP45" s="23">
        <f>E42</f>
        <v>0</v>
      </c>
      <c r="AQ45" s="23">
        <f>E43</f>
        <v>0</v>
      </c>
      <c r="AR45" s="23">
        <f>E44</f>
        <v>0</v>
      </c>
      <c r="AS45" s="23">
        <f>E45</f>
        <v>0</v>
      </c>
      <c r="AT45" s="23">
        <f>E46</f>
        <v>0</v>
      </c>
      <c r="AU45" s="23">
        <f>E47</f>
        <v>0</v>
      </c>
      <c r="AV45" s="23">
        <f>E48</f>
        <v>0</v>
      </c>
      <c r="AW45" s="23">
        <f>E49</f>
        <v>0</v>
      </c>
    </row>
    <row r="46" spans="1:50" x14ac:dyDescent="0.25">
      <c r="A46" s="26" t="s">
        <v>47</v>
      </c>
      <c r="B46" s="27">
        <v>36</v>
      </c>
      <c r="C46" s="23"/>
      <c r="D46" s="23">
        <v>1</v>
      </c>
      <c r="E46" s="23"/>
      <c r="F46" s="36">
        <v>16</v>
      </c>
      <c r="G46" s="36">
        <v>8</v>
      </c>
      <c r="H46" s="23"/>
      <c r="I46" s="23"/>
      <c r="J46" s="23"/>
      <c r="K46" s="23"/>
      <c r="L46" s="37">
        <v>1</v>
      </c>
      <c r="M46" s="23">
        <v>10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>
        <f t="shared" si="21"/>
        <v>36</v>
      </c>
      <c r="AA46" s="25">
        <f t="shared" si="16"/>
        <v>0</v>
      </c>
      <c r="AB46" s="30" t="str">
        <f>AO41</f>
        <v>GOLDEN STATE WARRIORS BLUE</v>
      </c>
      <c r="AC46" s="26"/>
      <c r="AD46" s="27"/>
      <c r="AE46" s="23"/>
      <c r="AF46" s="23"/>
      <c r="AG46" s="23"/>
      <c r="AH46" s="23"/>
      <c r="AI46" s="23"/>
      <c r="AJ46" s="23"/>
      <c r="AK46" s="23"/>
      <c r="AL46" s="23"/>
      <c r="AM46" s="24"/>
      <c r="AN46" s="28"/>
      <c r="AO46" s="29" t="s">
        <v>206</v>
      </c>
      <c r="AP46" s="23">
        <f>C42</f>
        <v>0</v>
      </c>
      <c r="AQ46" s="23">
        <f>C43</f>
        <v>0</v>
      </c>
      <c r="AR46" s="23">
        <f>C44</f>
        <v>0</v>
      </c>
      <c r="AS46" s="23">
        <f>C45</f>
        <v>1</v>
      </c>
      <c r="AT46" s="23">
        <f>C46</f>
        <v>0</v>
      </c>
      <c r="AU46" s="23">
        <f>C47</f>
        <v>0</v>
      </c>
      <c r="AV46" s="23">
        <f>C48</f>
        <v>0</v>
      </c>
      <c r="AW46" s="23">
        <f>C49</f>
        <v>0</v>
      </c>
    </row>
    <row r="47" spans="1:50" x14ac:dyDescent="0.25">
      <c r="A47" s="26" t="s">
        <v>48</v>
      </c>
      <c r="B47" s="27">
        <v>27</v>
      </c>
      <c r="C47" s="23"/>
      <c r="D47" s="23"/>
      <c r="E47" s="23"/>
      <c r="F47" s="36">
        <v>12</v>
      </c>
      <c r="G47" s="36">
        <v>6</v>
      </c>
      <c r="H47" s="23"/>
      <c r="I47" s="23"/>
      <c r="J47" s="23"/>
      <c r="K47" s="23"/>
      <c r="L47" s="23"/>
      <c r="M47" s="23">
        <v>9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>
        <f t="shared" si="21"/>
        <v>27</v>
      </c>
      <c r="AA47" s="25">
        <f t="shared" si="16"/>
        <v>0</v>
      </c>
      <c r="AC47" s="26" t="s">
        <v>63</v>
      </c>
      <c r="AD47" s="27">
        <f t="shared" ref="AD47:AD55" si="22">B47</f>
        <v>27</v>
      </c>
      <c r="AE47" s="23">
        <f t="shared" si="17"/>
        <v>0</v>
      </c>
      <c r="AF47" s="23">
        <f t="shared" si="17"/>
        <v>0</v>
      </c>
      <c r="AG47" s="23">
        <f t="shared" si="17"/>
        <v>0</v>
      </c>
      <c r="AH47" s="23">
        <f t="shared" ref="AH47:AH54" si="23">SUM(F47:K47)</f>
        <v>18</v>
      </c>
      <c r="AI47" s="23">
        <f t="shared" ref="AI47:AI55" si="24">L47</f>
        <v>0</v>
      </c>
      <c r="AJ47" s="23">
        <f t="shared" si="18"/>
        <v>9</v>
      </c>
      <c r="AK47" s="23">
        <f t="shared" si="19"/>
        <v>0</v>
      </c>
      <c r="AL47" s="23">
        <f t="shared" ref="AL47:AL55" si="25">Y47</f>
        <v>0</v>
      </c>
      <c r="AM47" s="24">
        <f t="shared" ref="AM47:AM55" si="26">SUM(AE47:AL47)</f>
        <v>27</v>
      </c>
      <c r="AN47" s="28">
        <f t="shared" si="20"/>
        <v>0</v>
      </c>
    </row>
    <row r="48" spans="1:50" x14ac:dyDescent="0.25">
      <c r="A48" s="26" t="s">
        <v>49</v>
      </c>
      <c r="B48" s="27">
        <v>13</v>
      </c>
      <c r="C48" s="23"/>
      <c r="D48" s="23"/>
      <c r="E48" s="23"/>
      <c r="F48" s="36">
        <v>7</v>
      </c>
      <c r="G48" s="36">
        <v>2</v>
      </c>
      <c r="H48" s="23"/>
      <c r="I48" s="23"/>
      <c r="J48" s="23"/>
      <c r="K48" s="23"/>
      <c r="L48" s="23"/>
      <c r="M48" s="23">
        <v>4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>
        <f t="shared" si="21"/>
        <v>13</v>
      </c>
      <c r="AA48" s="25">
        <f t="shared" si="16"/>
        <v>0</v>
      </c>
      <c r="AC48" s="26" t="s">
        <v>64</v>
      </c>
      <c r="AD48" s="27">
        <f t="shared" si="22"/>
        <v>13</v>
      </c>
      <c r="AE48" s="23">
        <f t="shared" si="17"/>
        <v>0</v>
      </c>
      <c r="AF48" s="23">
        <f t="shared" si="17"/>
        <v>0</v>
      </c>
      <c r="AG48" s="23">
        <f t="shared" si="17"/>
        <v>0</v>
      </c>
      <c r="AH48" s="23">
        <f t="shared" si="23"/>
        <v>9</v>
      </c>
      <c r="AI48" s="23">
        <f t="shared" si="24"/>
        <v>0</v>
      </c>
      <c r="AJ48" s="23">
        <f t="shared" si="18"/>
        <v>4</v>
      </c>
      <c r="AK48" s="23">
        <f t="shared" si="19"/>
        <v>0</v>
      </c>
      <c r="AL48" s="23">
        <f t="shared" si="25"/>
        <v>0</v>
      </c>
      <c r="AM48" s="24">
        <f t="shared" si="26"/>
        <v>13</v>
      </c>
      <c r="AN48" s="28">
        <f t="shared" si="20"/>
        <v>0</v>
      </c>
    </row>
    <row r="49" spans="1:50" x14ac:dyDescent="0.25">
      <c r="A49" s="26" t="s">
        <v>50</v>
      </c>
      <c r="B49" s="27">
        <v>2</v>
      </c>
      <c r="C49" s="23"/>
      <c r="D49" s="23"/>
      <c r="E49" s="23"/>
      <c r="F49" s="36">
        <v>2</v>
      </c>
      <c r="G49" s="36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>
        <f t="shared" si="21"/>
        <v>2</v>
      </c>
      <c r="AA49" s="25">
        <f t="shared" si="16"/>
        <v>0</v>
      </c>
      <c r="AC49" s="26" t="s">
        <v>52</v>
      </c>
      <c r="AD49" s="27">
        <f t="shared" si="22"/>
        <v>2</v>
      </c>
      <c r="AE49" s="23">
        <f t="shared" si="17"/>
        <v>0</v>
      </c>
      <c r="AF49" s="23">
        <f t="shared" si="17"/>
        <v>0</v>
      </c>
      <c r="AG49" s="23">
        <f t="shared" si="17"/>
        <v>0</v>
      </c>
      <c r="AH49" s="23">
        <f t="shared" si="23"/>
        <v>2</v>
      </c>
      <c r="AI49" s="23">
        <f t="shared" si="24"/>
        <v>0</v>
      </c>
      <c r="AJ49" s="23">
        <f t="shared" si="18"/>
        <v>0</v>
      </c>
      <c r="AK49" s="23">
        <f t="shared" si="19"/>
        <v>0</v>
      </c>
      <c r="AL49" s="23">
        <f t="shared" si="25"/>
        <v>0</v>
      </c>
      <c r="AM49" s="24">
        <f t="shared" si="26"/>
        <v>2</v>
      </c>
      <c r="AN49" s="28">
        <f t="shared" si="20"/>
        <v>0</v>
      </c>
    </row>
    <row r="50" spans="1:50" x14ac:dyDescent="0.25">
      <c r="A50" s="26" t="s">
        <v>51</v>
      </c>
      <c r="B50" s="31">
        <f>SUM(B40:B49)</f>
        <v>125</v>
      </c>
      <c r="C50" s="31">
        <f t="shared" ref="C50:Z50" si="27">SUM(C40:C49)</f>
        <v>1</v>
      </c>
      <c r="D50" s="31">
        <f t="shared" si="27"/>
        <v>2</v>
      </c>
      <c r="E50" s="31">
        <f t="shared" si="27"/>
        <v>0</v>
      </c>
      <c r="F50" s="31">
        <f t="shared" si="27"/>
        <v>50</v>
      </c>
      <c r="G50" s="31">
        <f t="shared" si="27"/>
        <v>25</v>
      </c>
      <c r="H50" s="31">
        <f t="shared" si="27"/>
        <v>0</v>
      </c>
      <c r="I50" s="31">
        <f t="shared" si="27"/>
        <v>0</v>
      </c>
      <c r="J50" s="31">
        <f t="shared" si="27"/>
        <v>0</v>
      </c>
      <c r="K50" s="31">
        <f t="shared" si="27"/>
        <v>0</v>
      </c>
      <c r="L50" s="31">
        <f t="shared" si="27"/>
        <v>2</v>
      </c>
      <c r="M50" s="31">
        <f t="shared" si="27"/>
        <v>45</v>
      </c>
      <c r="N50" s="31">
        <f t="shared" si="27"/>
        <v>0</v>
      </c>
      <c r="O50" s="31">
        <f t="shared" si="27"/>
        <v>0</v>
      </c>
      <c r="P50" s="31">
        <f t="shared" si="27"/>
        <v>0</v>
      </c>
      <c r="Q50" s="31">
        <f t="shared" si="27"/>
        <v>0</v>
      </c>
      <c r="R50" s="31">
        <f t="shared" si="27"/>
        <v>0</v>
      </c>
      <c r="S50" s="31">
        <f t="shared" si="27"/>
        <v>0</v>
      </c>
      <c r="T50" s="31">
        <f t="shared" si="27"/>
        <v>0</v>
      </c>
      <c r="U50" s="31">
        <f t="shared" si="27"/>
        <v>0</v>
      </c>
      <c r="V50" s="31">
        <f t="shared" si="27"/>
        <v>0</v>
      </c>
      <c r="W50" s="31">
        <f t="shared" si="27"/>
        <v>0</v>
      </c>
      <c r="X50" s="31">
        <f t="shared" si="27"/>
        <v>0</v>
      </c>
      <c r="Y50" s="31">
        <f t="shared" si="27"/>
        <v>0</v>
      </c>
      <c r="Z50" s="31">
        <f t="shared" si="27"/>
        <v>125</v>
      </c>
      <c r="AA50" s="27">
        <f>SUM(AA40:AA49)</f>
        <v>0</v>
      </c>
      <c r="AC50" s="26" t="s">
        <v>51</v>
      </c>
      <c r="AD50" s="31">
        <f>SUM(AD40:AD49)</f>
        <v>42</v>
      </c>
      <c r="AE50" s="31">
        <f t="shared" ref="AE50:AM50" si="28">SUM(AE40:AE49)</f>
        <v>0</v>
      </c>
      <c r="AF50" s="31">
        <f t="shared" si="28"/>
        <v>0</v>
      </c>
      <c r="AG50" s="31">
        <f t="shared" si="28"/>
        <v>0</v>
      </c>
      <c r="AH50" s="31">
        <f t="shared" si="28"/>
        <v>29</v>
      </c>
      <c r="AI50" s="31">
        <f t="shared" si="28"/>
        <v>0</v>
      </c>
      <c r="AJ50" s="31">
        <f t="shared" si="28"/>
        <v>13</v>
      </c>
      <c r="AK50" s="31">
        <f t="shared" si="28"/>
        <v>0</v>
      </c>
      <c r="AL50" s="31">
        <f t="shared" si="28"/>
        <v>0</v>
      </c>
      <c r="AM50" s="31">
        <f t="shared" si="28"/>
        <v>42</v>
      </c>
      <c r="AN50" s="27">
        <f>SUM(AN40:AN49)</f>
        <v>0</v>
      </c>
    </row>
    <row r="52" spans="1:50" outlineLevel="1" x14ac:dyDescent="0.25">
      <c r="B52" s="33">
        <v>100</v>
      </c>
    </row>
    <row r="53" spans="1:50" s="3" customFormat="1" ht="56.25" outlineLevel="1" x14ac:dyDescent="0.25">
      <c r="A53" s="8" t="str">
        <f>$B$4</f>
        <v>NBA FLEECE ZIP JACKET</v>
      </c>
      <c r="B53" s="9" t="s">
        <v>110</v>
      </c>
      <c r="C53" s="10" t="s">
        <v>20</v>
      </c>
      <c r="D53" s="10" t="s">
        <v>21</v>
      </c>
      <c r="E53" s="10" t="s">
        <v>22</v>
      </c>
      <c r="F53" s="10" t="s">
        <v>141</v>
      </c>
      <c r="G53" s="10" t="s">
        <v>142</v>
      </c>
      <c r="H53" s="10" t="s">
        <v>143</v>
      </c>
      <c r="I53" s="10" t="s">
        <v>23</v>
      </c>
      <c r="J53" s="10" t="s">
        <v>24</v>
      </c>
      <c r="K53" s="10" t="s">
        <v>25</v>
      </c>
      <c r="L53" s="10" t="s">
        <v>26</v>
      </c>
      <c r="M53" s="11" t="s">
        <v>27</v>
      </c>
      <c r="N53" s="11" t="s">
        <v>28</v>
      </c>
      <c r="O53" s="11" t="s">
        <v>29</v>
      </c>
      <c r="P53" s="11" t="s">
        <v>30</v>
      </c>
      <c r="Q53" s="11" t="s">
        <v>31</v>
      </c>
      <c r="R53" s="11" t="s">
        <v>32</v>
      </c>
      <c r="S53" s="11" t="s">
        <v>33</v>
      </c>
      <c r="T53" s="11" t="s">
        <v>34</v>
      </c>
      <c r="U53" s="12" t="s">
        <v>35</v>
      </c>
      <c r="V53" s="12" t="s">
        <v>36</v>
      </c>
      <c r="W53" s="12" t="s">
        <v>37</v>
      </c>
      <c r="X53" s="12" t="s">
        <v>38</v>
      </c>
      <c r="Y53" s="13" t="s">
        <v>39</v>
      </c>
      <c r="Z53" s="14" t="s">
        <v>40</v>
      </c>
      <c r="AA53" s="15" t="s">
        <v>41</v>
      </c>
      <c r="AC53" s="16" t="str">
        <f>A53</f>
        <v>NBA FLEECE ZIP JACKET</v>
      </c>
      <c r="AD53" s="9" t="str">
        <f>B53</f>
        <v>LA LAKERS BLACK</v>
      </c>
      <c r="AE53" s="17" t="s">
        <v>20</v>
      </c>
      <c r="AF53" s="17" t="s">
        <v>21</v>
      </c>
      <c r="AG53" s="17" t="s">
        <v>22</v>
      </c>
      <c r="AH53" s="17" t="s">
        <v>53</v>
      </c>
      <c r="AI53" s="10" t="s">
        <v>26</v>
      </c>
      <c r="AJ53" s="18" t="s">
        <v>54</v>
      </c>
      <c r="AK53" s="19" t="s">
        <v>55</v>
      </c>
      <c r="AL53" s="20" t="s">
        <v>56</v>
      </c>
      <c r="AM53" s="14" t="s">
        <v>40</v>
      </c>
      <c r="AN53" s="15" t="s">
        <v>41</v>
      </c>
    </row>
    <row r="54" spans="1:50" outlineLevel="1" x14ac:dyDescent="0.25">
      <c r="A54" s="21" t="s">
        <v>111</v>
      </c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>
        <f>SUM(C54:Y54)</f>
        <v>0</v>
      </c>
      <c r="AA54" s="25">
        <f t="shared" ref="AA54:AA63" si="29">B54-Z54</f>
        <v>0</v>
      </c>
      <c r="AC54" s="26" t="str">
        <f>A54</f>
        <v>C-0425-KT-6296-LLB</v>
      </c>
      <c r="AD54" s="27">
        <f>B54</f>
        <v>0</v>
      </c>
      <c r="AE54" s="23">
        <f t="shared" ref="AE54:AG63" si="30">C54</f>
        <v>0</v>
      </c>
      <c r="AF54" s="23">
        <f t="shared" si="30"/>
        <v>0</v>
      </c>
      <c r="AG54" s="23">
        <f t="shared" si="30"/>
        <v>0</v>
      </c>
      <c r="AH54" s="23">
        <f>SUM(F54:K54)</f>
        <v>0</v>
      </c>
      <c r="AI54" s="23">
        <f>L54</f>
        <v>0</v>
      </c>
      <c r="AJ54" s="23">
        <f t="shared" ref="AJ54:AJ63" si="31">SUM(M54:T54)</f>
        <v>0</v>
      </c>
      <c r="AK54" s="23">
        <f t="shared" ref="AK54:AK63" si="32">SUM(U54:X54)</f>
        <v>0</v>
      </c>
      <c r="AL54" s="23">
        <f>Y54</f>
        <v>0</v>
      </c>
      <c r="AM54" s="24">
        <f>SUM(AE54:AL54)</f>
        <v>0</v>
      </c>
      <c r="AN54" s="28">
        <f t="shared" ref="AN54:AN63" si="33">AD54-AM54</f>
        <v>0</v>
      </c>
    </row>
    <row r="55" spans="1:50" outlineLevel="1" x14ac:dyDescent="0.25">
      <c r="A55" s="26" t="s">
        <v>42</v>
      </c>
      <c r="B55" s="27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>
        <f t="shared" ref="Z55:Z63" si="34">SUM(C55:Y55)</f>
        <v>0</v>
      </c>
      <c r="AA55" s="25">
        <f t="shared" si="29"/>
        <v>0</v>
      </c>
      <c r="AC55" s="26"/>
      <c r="AD55" s="27"/>
      <c r="AE55" s="23"/>
      <c r="AF55" s="23"/>
      <c r="AG55" s="23"/>
      <c r="AH55" s="23"/>
      <c r="AI55" s="23"/>
      <c r="AJ55" s="23"/>
      <c r="AK55" s="23"/>
      <c r="AL55" s="23"/>
      <c r="AM55" s="24"/>
      <c r="AN55" s="28"/>
      <c r="AO55" s="2" t="str">
        <f>B53</f>
        <v>LA LAKERS BLACK</v>
      </c>
      <c r="AP55" s="26" t="s">
        <v>43</v>
      </c>
      <c r="AQ55" s="26" t="s">
        <v>44</v>
      </c>
      <c r="AR55" s="26" t="s">
        <v>45</v>
      </c>
      <c r="AS55" s="26" t="s">
        <v>46</v>
      </c>
      <c r="AT55" s="26" t="s">
        <v>47</v>
      </c>
      <c r="AU55" s="26" t="s">
        <v>48</v>
      </c>
      <c r="AV55" s="26" t="s">
        <v>49</v>
      </c>
      <c r="AW55" s="26" t="s">
        <v>50</v>
      </c>
    </row>
    <row r="56" spans="1:50" outlineLevel="1" x14ac:dyDescent="0.25">
      <c r="A56" s="26" t="s">
        <v>43</v>
      </c>
      <c r="B56" s="27"/>
      <c r="C56" s="23"/>
      <c r="D56" s="23"/>
      <c r="E56" s="23"/>
      <c r="F56" s="36"/>
      <c r="G56" s="36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>
        <f t="shared" si="34"/>
        <v>0</v>
      </c>
      <c r="AA56" s="25">
        <f t="shared" si="29"/>
        <v>0</v>
      </c>
      <c r="AB56" s="30" t="str">
        <f>AO55</f>
        <v>LA LAKERS BLACK</v>
      </c>
      <c r="AC56" s="26"/>
      <c r="AD56" s="27"/>
      <c r="AE56" s="23"/>
      <c r="AF56" s="23"/>
      <c r="AG56" s="23"/>
      <c r="AH56" s="23"/>
      <c r="AI56" s="23"/>
      <c r="AJ56" s="23"/>
      <c r="AK56" s="23"/>
      <c r="AL56" s="23"/>
      <c r="AM56" s="24"/>
      <c r="AN56" s="28"/>
      <c r="AO56" s="30" t="s">
        <v>51</v>
      </c>
      <c r="AP56" s="24">
        <f>Z56</f>
        <v>0</v>
      </c>
      <c r="AQ56" s="24">
        <f>Z57</f>
        <v>4</v>
      </c>
      <c r="AR56" s="24">
        <f>Z58</f>
        <v>24</v>
      </c>
      <c r="AS56" s="24">
        <f>Z59</f>
        <v>50</v>
      </c>
      <c r="AT56" s="24">
        <f>Z60</f>
        <v>58</v>
      </c>
      <c r="AU56" s="24">
        <f>Z61</f>
        <v>40</v>
      </c>
      <c r="AV56" s="24">
        <f>Z62</f>
        <v>18</v>
      </c>
      <c r="AW56" s="24">
        <f>Z63</f>
        <v>6</v>
      </c>
      <c r="AX56" s="31">
        <f>Z64</f>
        <v>200</v>
      </c>
    </row>
    <row r="57" spans="1:50" outlineLevel="1" x14ac:dyDescent="0.25">
      <c r="A57" s="26" t="s">
        <v>44</v>
      </c>
      <c r="B57" s="27">
        <v>4</v>
      </c>
      <c r="C57" s="23"/>
      <c r="D57" s="23"/>
      <c r="E57" s="23"/>
      <c r="F57" s="36"/>
      <c r="G57" s="36"/>
      <c r="H57" s="23"/>
      <c r="I57" s="23"/>
      <c r="J57" s="23"/>
      <c r="K57" s="23"/>
      <c r="L57" s="23"/>
      <c r="M57" s="23">
        <v>4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>
        <f t="shared" si="34"/>
        <v>4</v>
      </c>
      <c r="AA57" s="25">
        <f t="shared" si="29"/>
        <v>0</v>
      </c>
      <c r="AB57" s="30" t="str">
        <f>AO55</f>
        <v>LA LAKERS BLACK</v>
      </c>
      <c r="AC57" s="26"/>
      <c r="AD57" s="27"/>
      <c r="AE57" s="23"/>
      <c r="AF57" s="23"/>
      <c r="AG57" s="23"/>
      <c r="AH57" s="23"/>
      <c r="AI57" s="23"/>
      <c r="AJ57" s="23"/>
      <c r="AK57" s="23"/>
      <c r="AL57" s="23"/>
      <c r="AM57" s="24"/>
      <c r="AN57" s="28"/>
      <c r="AO57" s="29" t="s">
        <v>27</v>
      </c>
      <c r="AP57" s="23">
        <f>M56</f>
        <v>0</v>
      </c>
      <c r="AQ57" s="23">
        <f>M57</f>
        <v>4</v>
      </c>
      <c r="AR57" s="23">
        <f>M58</f>
        <v>16</v>
      </c>
      <c r="AS57" s="23">
        <f>M59</f>
        <v>27</v>
      </c>
      <c r="AT57" s="23">
        <f>M60</f>
        <v>24</v>
      </c>
      <c r="AU57" s="23">
        <f>M61</f>
        <v>16</v>
      </c>
      <c r="AV57" s="23">
        <f>M62</f>
        <v>6</v>
      </c>
      <c r="AW57" s="23">
        <f>M63</f>
        <v>2</v>
      </c>
      <c r="AX57" s="31">
        <f>M64</f>
        <v>95</v>
      </c>
    </row>
    <row r="58" spans="1:50" outlineLevel="1" x14ac:dyDescent="0.25">
      <c r="A58" s="26" t="s">
        <v>45</v>
      </c>
      <c r="B58" s="27">
        <v>24</v>
      </c>
      <c r="C58" s="23"/>
      <c r="D58" s="23"/>
      <c r="E58" s="23"/>
      <c r="F58" s="36">
        <v>5</v>
      </c>
      <c r="G58" s="36">
        <v>3</v>
      </c>
      <c r="H58" s="23"/>
      <c r="I58" s="23"/>
      <c r="J58" s="23"/>
      <c r="K58" s="23"/>
      <c r="L58" s="23"/>
      <c r="M58" s="23">
        <v>16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>
        <f t="shared" si="34"/>
        <v>24</v>
      </c>
      <c r="AA58" s="25">
        <f t="shared" si="29"/>
        <v>0</v>
      </c>
      <c r="AB58" s="30" t="str">
        <f>AO55</f>
        <v>LA LAKERS BLACK</v>
      </c>
      <c r="AC58" s="26"/>
      <c r="AD58" s="27"/>
      <c r="AE58" s="23"/>
      <c r="AF58" s="23"/>
      <c r="AG58" s="23"/>
      <c r="AH58" s="23"/>
      <c r="AI58" s="23"/>
      <c r="AJ58" s="23"/>
      <c r="AK58" s="23"/>
      <c r="AL58" s="23"/>
      <c r="AM58" s="24"/>
      <c r="AN58" s="28"/>
      <c r="AO58" s="29" t="s">
        <v>204</v>
      </c>
      <c r="AP58" s="23">
        <f>D56</f>
        <v>0</v>
      </c>
      <c r="AQ58" s="23">
        <f>D57</f>
        <v>0</v>
      </c>
      <c r="AR58" s="23">
        <f>D58</f>
        <v>0</v>
      </c>
      <c r="AS58" s="23">
        <f>D59</f>
        <v>1</v>
      </c>
      <c r="AT58" s="23">
        <f>D60</f>
        <v>1</v>
      </c>
      <c r="AU58" s="23">
        <f>D61</f>
        <v>0</v>
      </c>
      <c r="AV58" s="23">
        <f>D62</f>
        <v>0</v>
      </c>
      <c r="AW58" s="23">
        <f>D63</f>
        <v>0</v>
      </c>
    </row>
    <row r="59" spans="1:50" outlineLevel="1" x14ac:dyDescent="0.25">
      <c r="A59" s="26" t="s">
        <v>46</v>
      </c>
      <c r="B59" s="27">
        <v>50</v>
      </c>
      <c r="C59" s="23">
        <v>1</v>
      </c>
      <c r="D59" s="23">
        <v>1</v>
      </c>
      <c r="E59" s="23"/>
      <c r="F59" s="36">
        <v>14</v>
      </c>
      <c r="G59" s="36">
        <v>6</v>
      </c>
      <c r="H59" s="23"/>
      <c r="I59" s="23"/>
      <c r="J59" s="23"/>
      <c r="K59" s="23"/>
      <c r="L59" s="37">
        <v>1</v>
      </c>
      <c r="M59" s="23">
        <v>27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>
        <f t="shared" si="34"/>
        <v>50</v>
      </c>
      <c r="AA59" s="25">
        <f t="shared" si="29"/>
        <v>0</v>
      </c>
      <c r="AB59" s="30" t="str">
        <f>AO55</f>
        <v>LA LAKERS BLACK</v>
      </c>
      <c r="AC59" s="26"/>
      <c r="AD59" s="27"/>
      <c r="AE59" s="23"/>
      <c r="AF59" s="23"/>
      <c r="AG59" s="23"/>
      <c r="AH59" s="23"/>
      <c r="AI59" s="23"/>
      <c r="AJ59" s="23"/>
      <c r="AK59" s="23"/>
      <c r="AL59" s="23"/>
      <c r="AM59" s="24"/>
      <c r="AN59" s="28"/>
      <c r="AO59" s="29" t="s">
        <v>205</v>
      </c>
      <c r="AP59" s="23">
        <f>E56</f>
        <v>0</v>
      </c>
      <c r="AQ59" s="23">
        <f>E57</f>
        <v>0</v>
      </c>
      <c r="AR59" s="23">
        <f>E58</f>
        <v>0</v>
      </c>
      <c r="AS59" s="23">
        <f>E59</f>
        <v>0</v>
      </c>
      <c r="AT59" s="23">
        <f>E60</f>
        <v>0</v>
      </c>
      <c r="AU59" s="23">
        <f>E61</f>
        <v>0</v>
      </c>
      <c r="AV59" s="23">
        <f>E62</f>
        <v>0</v>
      </c>
      <c r="AW59" s="23">
        <f>E63</f>
        <v>0</v>
      </c>
    </row>
    <row r="60" spans="1:50" outlineLevel="1" x14ac:dyDescent="0.25">
      <c r="A60" s="26" t="s">
        <v>47</v>
      </c>
      <c r="B60" s="27">
        <v>58</v>
      </c>
      <c r="C60" s="23"/>
      <c r="D60" s="23">
        <v>1</v>
      </c>
      <c r="E60" s="23"/>
      <c r="F60" s="36">
        <v>24</v>
      </c>
      <c r="G60" s="36">
        <v>8</v>
      </c>
      <c r="H60" s="23"/>
      <c r="I60" s="23"/>
      <c r="J60" s="23"/>
      <c r="K60" s="23"/>
      <c r="L60" s="37">
        <v>1</v>
      </c>
      <c r="M60" s="23">
        <v>24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>
        <f t="shared" si="34"/>
        <v>58</v>
      </c>
      <c r="AA60" s="25">
        <f t="shared" si="29"/>
        <v>0</v>
      </c>
      <c r="AB60" s="30" t="str">
        <f>AO55</f>
        <v>LA LAKERS BLACK</v>
      </c>
      <c r="AC60" s="26"/>
      <c r="AD60" s="27"/>
      <c r="AE60" s="23"/>
      <c r="AF60" s="23"/>
      <c r="AG60" s="23"/>
      <c r="AH60" s="23"/>
      <c r="AI60" s="23"/>
      <c r="AJ60" s="23"/>
      <c r="AK60" s="23"/>
      <c r="AL60" s="23"/>
      <c r="AM60" s="24"/>
      <c r="AN60" s="28"/>
      <c r="AO60" s="29" t="s">
        <v>206</v>
      </c>
      <c r="AP60" s="23">
        <f>C56</f>
        <v>0</v>
      </c>
      <c r="AQ60" s="23">
        <f>C57</f>
        <v>0</v>
      </c>
      <c r="AR60" s="23">
        <f>C58</f>
        <v>0</v>
      </c>
      <c r="AS60" s="23">
        <f>C59</f>
        <v>1</v>
      </c>
      <c r="AT60" s="23">
        <f>C60</f>
        <v>0</v>
      </c>
      <c r="AU60" s="23">
        <f>C61</f>
        <v>0</v>
      </c>
      <c r="AV60" s="23">
        <f>C62</f>
        <v>0</v>
      </c>
      <c r="AW60" s="23">
        <f>C63</f>
        <v>0</v>
      </c>
    </row>
    <row r="61" spans="1:50" outlineLevel="1" x14ac:dyDescent="0.25">
      <c r="A61" s="26" t="s">
        <v>48</v>
      </c>
      <c r="B61" s="27">
        <v>40</v>
      </c>
      <c r="C61" s="23"/>
      <c r="D61" s="23"/>
      <c r="E61" s="23"/>
      <c r="F61" s="36">
        <v>18</v>
      </c>
      <c r="G61" s="36">
        <v>6</v>
      </c>
      <c r="H61" s="23"/>
      <c r="I61" s="23"/>
      <c r="J61" s="23"/>
      <c r="K61" s="23"/>
      <c r="L61" s="23"/>
      <c r="M61" s="23">
        <v>16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>
        <f t="shared" si="34"/>
        <v>40</v>
      </c>
      <c r="AA61" s="25">
        <f t="shared" si="29"/>
        <v>0</v>
      </c>
      <c r="AC61" s="26" t="s">
        <v>63</v>
      </c>
      <c r="AD61" s="27">
        <f t="shared" ref="AD61:AD69" si="35">B61</f>
        <v>40</v>
      </c>
      <c r="AE61" s="23">
        <f t="shared" si="30"/>
        <v>0</v>
      </c>
      <c r="AF61" s="23">
        <f t="shared" si="30"/>
        <v>0</v>
      </c>
      <c r="AG61" s="23">
        <f t="shared" si="30"/>
        <v>0</v>
      </c>
      <c r="AH61" s="23">
        <f t="shared" ref="AH61:AH68" si="36">SUM(F61:K61)</f>
        <v>24</v>
      </c>
      <c r="AI61" s="23">
        <f t="shared" ref="AI61:AI69" si="37">L61</f>
        <v>0</v>
      </c>
      <c r="AJ61" s="23">
        <f t="shared" si="31"/>
        <v>16</v>
      </c>
      <c r="AK61" s="23">
        <f t="shared" si="32"/>
        <v>0</v>
      </c>
      <c r="AL61" s="23">
        <f t="shared" ref="AL61:AL69" si="38">Y61</f>
        <v>0</v>
      </c>
      <c r="AM61" s="24">
        <f t="shared" ref="AM61:AM69" si="39">SUM(AE61:AL61)</f>
        <v>40</v>
      </c>
      <c r="AN61" s="28">
        <f t="shared" si="33"/>
        <v>0</v>
      </c>
    </row>
    <row r="62" spans="1:50" outlineLevel="1" x14ac:dyDescent="0.25">
      <c r="A62" s="26" t="s">
        <v>49</v>
      </c>
      <c r="B62" s="27">
        <v>18</v>
      </c>
      <c r="C62" s="23"/>
      <c r="D62" s="23"/>
      <c r="E62" s="23"/>
      <c r="F62" s="36">
        <v>10</v>
      </c>
      <c r="G62" s="36">
        <v>2</v>
      </c>
      <c r="H62" s="23"/>
      <c r="I62" s="23"/>
      <c r="J62" s="23"/>
      <c r="K62" s="23"/>
      <c r="L62" s="23"/>
      <c r="M62" s="23">
        <v>6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>
        <f t="shared" si="34"/>
        <v>18</v>
      </c>
      <c r="AA62" s="25">
        <f t="shared" si="29"/>
        <v>0</v>
      </c>
      <c r="AC62" s="26" t="s">
        <v>64</v>
      </c>
      <c r="AD62" s="27">
        <f t="shared" si="35"/>
        <v>18</v>
      </c>
      <c r="AE62" s="23">
        <f t="shared" si="30"/>
        <v>0</v>
      </c>
      <c r="AF62" s="23">
        <f t="shared" si="30"/>
        <v>0</v>
      </c>
      <c r="AG62" s="23">
        <f t="shared" si="30"/>
        <v>0</v>
      </c>
      <c r="AH62" s="23">
        <f t="shared" si="36"/>
        <v>12</v>
      </c>
      <c r="AI62" s="23">
        <f t="shared" si="37"/>
        <v>0</v>
      </c>
      <c r="AJ62" s="23">
        <f t="shared" si="31"/>
        <v>6</v>
      </c>
      <c r="AK62" s="23">
        <f t="shared" si="32"/>
        <v>0</v>
      </c>
      <c r="AL62" s="23">
        <f t="shared" si="38"/>
        <v>0</v>
      </c>
      <c r="AM62" s="24">
        <f t="shared" si="39"/>
        <v>18</v>
      </c>
      <c r="AN62" s="28">
        <f t="shared" si="33"/>
        <v>0</v>
      </c>
    </row>
    <row r="63" spans="1:50" outlineLevel="1" x14ac:dyDescent="0.25">
      <c r="A63" s="26" t="s">
        <v>50</v>
      </c>
      <c r="B63" s="27">
        <v>6</v>
      </c>
      <c r="C63" s="23"/>
      <c r="D63" s="23"/>
      <c r="E63" s="23"/>
      <c r="F63" s="36">
        <v>4</v>
      </c>
      <c r="G63" s="36"/>
      <c r="H63" s="23"/>
      <c r="I63" s="23"/>
      <c r="J63" s="23"/>
      <c r="K63" s="23"/>
      <c r="L63" s="23"/>
      <c r="M63" s="23">
        <v>2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>
        <f t="shared" si="34"/>
        <v>6</v>
      </c>
      <c r="AA63" s="25">
        <f t="shared" si="29"/>
        <v>0</v>
      </c>
      <c r="AC63" s="26" t="s">
        <v>52</v>
      </c>
      <c r="AD63" s="27">
        <f t="shared" si="35"/>
        <v>6</v>
      </c>
      <c r="AE63" s="23">
        <f t="shared" si="30"/>
        <v>0</v>
      </c>
      <c r="AF63" s="23">
        <f t="shared" si="30"/>
        <v>0</v>
      </c>
      <c r="AG63" s="23">
        <f t="shared" si="30"/>
        <v>0</v>
      </c>
      <c r="AH63" s="23">
        <f t="shared" si="36"/>
        <v>4</v>
      </c>
      <c r="AI63" s="23">
        <f t="shared" si="37"/>
        <v>0</v>
      </c>
      <c r="AJ63" s="23">
        <f t="shared" si="31"/>
        <v>2</v>
      </c>
      <c r="AK63" s="23">
        <f t="shared" si="32"/>
        <v>0</v>
      </c>
      <c r="AL63" s="23">
        <f t="shared" si="38"/>
        <v>0</v>
      </c>
      <c r="AM63" s="24">
        <f t="shared" si="39"/>
        <v>6</v>
      </c>
      <c r="AN63" s="28">
        <f t="shared" si="33"/>
        <v>0</v>
      </c>
    </row>
    <row r="64" spans="1:50" outlineLevel="1" x14ac:dyDescent="0.25">
      <c r="A64" s="26" t="s">
        <v>51</v>
      </c>
      <c r="B64" s="31">
        <f>SUM(B54:B63)</f>
        <v>200</v>
      </c>
      <c r="C64" s="31">
        <f t="shared" ref="C64:Z64" si="40">SUM(C54:C63)</f>
        <v>1</v>
      </c>
      <c r="D64" s="31">
        <f t="shared" si="40"/>
        <v>2</v>
      </c>
      <c r="E64" s="31">
        <f t="shared" si="40"/>
        <v>0</v>
      </c>
      <c r="F64" s="31">
        <f t="shared" si="40"/>
        <v>75</v>
      </c>
      <c r="G64" s="31">
        <f t="shared" si="40"/>
        <v>25</v>
      </c>
      <c r="H64" s="31">
        <f t="shared" si="40"/>
        <v>0</v>
      </c>
      <c r="I64" s="31">
        <f t="shared" si="40"/>
        <v>0</v>
      </c>
      <c r="J64" s="31">
        <f t="shared" si="40"/>
        <v>0</v>
      </c>
      <c r="K64" s="31">
        <f t="shared" si="40"/>
        <v>0</v>
      </c>
      <c r="L64" s="31">
        <f t="shared" si="40"/>
        <v>2</v>
      </c>
      <c r="M64" s="31">
        <f t="shared" si="40"/>
        <v>95</v>
      </c>
      <c r="N64" s="31">
        <f t="shared" si="40"/>
        <v>0</v>
      </c>
      <c r="O64" s="31">
        <f t="shared" si="40"/>
        <v>0</v>
      </c>
      <c r="P64" s="31">
        <f t="shared" si="40"/>
        <v>0</v>
      </c>
      <c r="Q64" s="31">
        <f t="shared" si="40"/>
        <v>0</v>
      </c>
      <c r="R64" s="31">
        <f t="shared" si="40"/>
        <v>0</v>
      </c>
      <c r="S64" s="31">
        <f t="shared" si="40"/>
        <v>0</v>
      </c>
      <c r="T64" s="31">
        <f t="shared" si="40"/>
        <v>0</v>
      </c>
      <c r="U64" s="31">
        <f t="shared" si="40"/>
        <v>0</v>
      </c>
      <c r="V64" s="31">
        <f t="shared" si="40"/>
        <v>0</v>
      </c>
      <c r="W64" s="31">
        <f t="shared" si="40"/>
        <v>0</v>
      </c>
      <c r="X64" s="31">
        <f t="shared" si="40"/>
        <v>0</v>
      </c>
      <c r="Y64" s="31">
        <f t="shared" si="40"/>
        <v>0</v>
      </c>
      <c r="Z64" s="31">
        <f t="shared" si="40"/>
        <v>200</v>
      </c>
      <c r="AA64" s="27">
        <f>SUM(AA54:AA63)</f>
        <v>0</v>
      </c>
      <c r="AC64" s="26" t="s">
        <v>51</v>
      </c>
      <c r="AD64" s="31">
        <f>SUM(AD54:AD63)</f>
        <v>64</v>
      </c>
      <c r="AE64" s="31">
        <f t="shared" ref="AE64:AM64" si="41">SUM(AE54:AE63)</f>
        <v>0</v>
      </c>
      <c r="AF64" s="31">
        <f t="shared" si="41"/>
        <v>0</v>
      </c>
      <c r="AG64" s="31">
        <f t="shared" si="41"/>
        <v>0</v>
      </c>
      <c r="AH64" s="31">
        <f t="shared" si="41"/>
        <v>40</v>
      </c>
      <c r="AI64" s="31">
        <f t="shared" si="41"/>
        <v>0</v>
      </c>
      <c r="AJ64" s="31">
        <f t="shared" si="41"/>
        <v>24</v>
      </c>
      <c r="AK64" s="31">
        <f t="shared" si="41"/>
        <v>0</v>
      </c>
      <c r="AL64" s="31">
        <f t="shared" si="41"/>
        <v>0</v>
      </c>
      <c r="AM64" s="31">
        <f t="shared" si="41"/>
        <v>64</v>
      </c>
      <c r="AN64" s="27">
        <f>SUM(AN54:AN63)</f>
        <v>0</v>
      </c>
    </row>
    <row r="65" spans="1:50" outlineLevel="1" x14ac:dyDescent="0.25"/>
    <row r="66" spans="1:50" outlineLevel="1" x14ac:dyDescent="0.25">
      <c r="B66" s="33">
        <v>100</v>
      </c>
    </row>
    <row r="67" spans="1:50" s="3" customFormat="1" ht="56.25" outlineLevel="1" x14ac:dyDescent="0.25">
      <c r="A67" s="8" t="str">
        <f>$B$4</f>
        <v>NBA FLEECE ZIP JACKET</v>
      </c>
      <c r="B67" s="9" t="s">
        <v>112</v>
      </c>
      <c r="C67" s="10" t="s">
        <v>20</v>
      </c>
      <c r="D67" s="10" t="s">
        <v>21</v>
      </c>
      <c r="E67" s="10" t="s">
        <v>22</v>
      </c>
      <c r="F67" s="10" t="s">
        <v>141</v>
      </c>
      <c r="G67" s="10" t="s">
        <v>142</v>
      </c>
      <c r="H67" s="10" t="s">
        <v>143</v>
      </c>
      <c r="I67" s="10" t="s">
        <v>23</v>
      </c>
      <c r="J67" s="10" t="s">
        <v>24</v>
      </c>
      <c r="K67" s="10" t="s">
        <v>25</v>
      </c>
      <c r="L67" s="10" t="s">
        <v>26</v>
      </c>
      <c r="M67" s="11" t="s">
        <v>27</v>
      </c>
      <c r="N67" s="11" t="s">
        <v>28</v>
      </c>
      <c r="O67" s="11" t="s">
        <v>29</v>
      </c>
      <c r="P67" s="11" t="s">
        <v>30</v>
      </c>
      <c r="Q67" s="11" t="s">
        <v>31</v>
      </c>
      <c r="R67" s="11" t="s">
        <v>32</v>
      </c>
      <c r="S67" s="11" t="s">
        <v>33</v>
      </c>
      <c r="T67" s="11" t="s">
        <v>34</v>
      </c>
      <c r="U67" s="12" t="s">
        <v>35</v>
      </c>
      <c r="V67" s="12" t="s">
        <v>36</v>
      </c>
      <c r="W67" s="12" t="s">
        <v>37</v>
      </c>
      <c r="X67" s="12" t="s">
        <v>38</v>
      </c>
      <c r="Y67" s="13" t="s">
        <v>39</v>
      </c>
      <c r="Z67" s="14" t="s">
        <v>40</v>
      </c>
      <c r="AA67" s="15" t="s">
        <v>41</v>
      </c>
      <c r="AC67" s="16" t="str">
        <f>A67</f>
        <v>NBA FLEECE ZIP JACKET</v>
      </c>
      <c r="AD67" s="9" t="str">
        <f>B67</f>
        <v>NY KNICKS BLACK</v>
      </c>
      <c r="AE67" s="17" t="s">
        <v>20</v>
      </c>
      <c r="AF67" s="17" t="s">
        <v>21</v>
      </c>
      <c r="AG67" s="17" t="s">
        <v>22</v>
      </c>
      <c r="AH67" s="17" t="s">
        <v>53</v>
      </c>
      <c r="AI67" s="10" t="s">
        <v>26</v>
      </c>
      <c r="AJ67" s="18" t="s">
        <v>54</v>
      </c>
      <c r="AK67" s="19" t="s">
        <v>55</v>
      </c>
      <c r="AL67" s="20" t="s">
        <v>56</v>
      </c>
      <c r="AM67" s="14" t="s">
        <v>40</v>
      </c>
      <c r="AN67" s="15" t="s">
        <v>41</v>
      </c>
    </row>
    <row r="68" spans="1:50" outlineLevel="1" x14ac:dyDescent="0.25">
      <c r="A68" s="21" t="s">
        <v>113</v>
      </c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>
        <f>SUM(C68:Y68)</f>
        <v>0</v>
      </c>
      <c r="AA68" s="25">
        <f t="shared" ref="AA68:AA77" si="42">B68-Z68</f>
        <v>0</v>
      </c>
      <c r="AC68" s="26" t="str">
        <f>A68</f>
        <v>C-0425-KT-6296-KBL</v>
      </c>
      <c r="AD68" s="27">
        <f>B68</f>
        <v>0</v>
      </c>
      <c r="AE68" s="23">
        <f t="shared" ref="AE68:AG77" si="43">C68</f>
        <v>0</v>
      </c>
      <c r="AF68" s="23">
        <f t="shared" si="43"/>
        <v>0</v>
      </c>
      <c r="AG68" s="23">
        <f t="shared" si="43"/>
        <v>0</v>
      </c>
      <c r="AH68" s="23">
        <f>SUM(F68:K68)</f>
        <v>0</v>
      </c>
      <c r="AI68" s="23">
        <f>L68</f>
        <v>0</v>
      </c>
      <c r="AJ68" s="23">
        <f t="shared" ref="AJ68:AJ77" si="44">SUM(M68:T68)</f>
        <v>0</v>
      </c>
      <c r="AK68" s="23">
        <f t="shared" ref="AK68:AK77" si="45">SUM(U68:X68)</f>
        <v>0</v>
      </c>
      <c r="AL68" s="23">
        <f>Y68</f>
        <v>0</v>
      </c>
      <c r="AM68" s="24">
        <f>SUM(AE68:AL68)</f>
        <v>0</v>
      </c>
      <c r="AN68" s="28">
        <f t="shared" ref="AN68:AN77" si="46">AD68-AM68</f>
        <v>0</v>
      </c>
    </row>
    <row r="69" spans="1:50" outlineLevel="1" x14ac:dyDescent="0.25">
      <c r="A69" s="26" t="s">
        <v>42</v>
      </c>
      <c r="B69" s="27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>
        <f t="shared" ref="Z69:Z77" si="47">SUM(C69:Y69)</f>
        <v>0</v>
      </c>
      <c r="AA69" s="25">
        <f t="shared" si="42"/>
        <v>0</v>
      </c>
      <c r="AC69" s="26"/>
      <c r="AD69" s="27"/>
      <c r="AE69" s="23"/>
      <c r="AF69" s="23"/>
      <c r="AG69" s="23"/>
      <c r="AH69" s="23"/>
      <c r="AI69" s="23"/>
      <c r="AJ69" s="23"/>
      <c r="AK69" s="23"/>
      <c r="AL69" s="23"/>
      <c r="AM69" s="24"/>
      <c r="AN69" s="28"/>
      <c r="AO69" s="2" t="str">
        <f>B67</f>
        <v>NY KNICKS BLACK</v>
      </c>
      <c r="AP69" s="26" t="s">
        <v>43</v>
      </c>
      <c r="AQ69" s="26" t="s">
        <v>44</v>
      </c>
      <c r="AR69" s="26" t="s">
        <v>45</v>
      </c>
      <c r="AS69" s="26" t="s">
        <v>46</v>
      </c>
      <c r="AT69" s="26" t="s">
        <v>47</v>
      </c>
      <c r="AU69" s="26" t="s">
        <v>48</v>
      </c>
      <c r="AV69" s="26" t="s">
        <v>49</v>
      </c>
      <c r="AW69" s="26" t="s">
        <v>50</v>
      </c>
    </row>
    <row r="70" spans="1:50" outlineLevel="1" x14ac:dyDescent="0.25">
      <c r="A70" s="26" t="s">
        <v>43</v>
      </c>
      <c r="B70" s="27"/>
      <c r="C70" s="23"/>
      <c r="D70" s="23"/>
      <c r="E70" s="23"/>
      <c r="F70" s="36"/>
      <c r="G70" s="36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>
        <f t="shared" si="47"/>
        <v>0</v>
      </c>
      <c r="AA70" s="25">
        <f t="shared" si="42"/>
        <v>0</v>
      </c>
      <c r="AB70" s="30" t="str">
        <f>AO69</f>
        <v>NY KNICKS BLACK</v>
      </c>
      <c r="AC70" s="26"/>
      <c r="AD70" s="27"/>
      <c r="AE70" s="23"/>
      <c r="AF70" s="23"/>
      <c r="AG70" s="23"/>
      <c r="AH70" s="23"/>
      <c r="AI70" s="23"/>
      <c r="AJ70" s="23"/>
      <c r="AK70" s="23"/>
      <c r="AL70" s="23"/>
      <c r="AM70" s="24"/>
      <c r="AN70" s="28"/>
      <c r="AO70" s="30" t="s">
        <v>51</v>
      </c>
      <c r="AP70" s="24">
        <f>Z70</f>
        <v>0</v>
      </c>
      <c r="AQ70" s="24">
        <f>Z71</f>
        <v>4</v>
      </c>
      <c r="AR70" s="24">
        <f>Z72</f>
        <v>23</v>
      </c>
      <c r="AS70" s="24">
        <f>Z73</f>
        <v>48</v>
      </c>
      <c r="AT70" s="24">
        <f>Z74</f>
        <v>56</v>
      </c>
      <c r="AU70" s="24">
        <f>Z75</f>
        <v>38</v>
      </c>
      <c r="AV70" s="24">
        <f>Z76</f>
        <v>16</v>
      </c>
      <c r="AW70" s="24">
        <f>Z77</f>
        <v>5</v>
      </c>
      <c r="AX70" s="31">
        <f>Z78</f>
        <v>190</v>
      </c>
    </row>
    <row r="71" spans="1:50" outlineLevel="1" x14ac:dyDescent="0.25">
      <c r="A71" s="26" t="s">
        <v>44</v>
      </c>
      <c r="B71" s="27">
        <v>4</v>
      </c>
      <c r="C71" s="23"/>
      <c r="D71" s="23"/>
      <c r="E71" s="23"/>
      <c r="F71" s="36"/>
      <c r="G71" s="36"/>
      <c r="H71" s="23"/>
      <c r="I71" s="23"/>
      <c r="J71" s="23"/>
      <c r="K71" s="23"/>
      <c r="L71" s="23"/>
      <c r="M71" s="23">
        <v>4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>
        <f t="shared" si="47"/>
        <v>4</v>
      </c>
      <c r="AA71" s="25">
        <f t="shared" si="42"/>
        <v>0</v>
      </c>
      <c r="AB71" s="30" t="str">
        <f>AO69</f>
        <v>NY KNICKS BLACK</v>
      </c>
      <c r="AC71" s="26"/>
      <c r="AD71" s="27"/>
      <c r="AE71" s="23"/>
      <c r="AF71" s="23"/>
      <c r="AG71" s="23"/>
      <c r="AH71" s="23"/>
      <c r="AI71" s="23"/>
      <c r="AJ71" s="23"/>
      <c r="AK71" s="23"/>
      <c r="AL71" s="23"/>
      <c r="AM71" s="24"/>
      <c r="AN71" s="28"/>
      <c r="AO71" s="29" t="s">
        <v>27</v>
      </c>
      <c r="AP71" s="23">
        <f>M70</f>
        <v>0</v>
      </c>
      <c r="AQ71" s="23">
        <f>M71</f>
        <v>4</v>
      </c>
      <c r="AR71" s="23">
        <f>M72</f>
        <v>16</v>
      </c>
      <c r="AS71" s="23">
        <f>M73</f>
        <v>27</v>
      </c>
      <c r="AT71" s="23">
        <f>M74</f>
        <v>24</v>
      </c>
      <c r="AU71" s="23">
        <f>M75</f>
        <v>16</v>
      </c>
      <c r="AV71" s="23">
        <f>M76</f>
        <v>6</v>
      </c>
      <c r="AW71" s="23">
        <f>M77</f>
        <v>2</v>
      </c>
      <c r="AX71" s="31">
        <f>M78</f>
        <v>95</v>
      </c>
    </row>
    <row r="72" spans="1:50" outlineLevel="1" x14ac:dyDescent="0.25">
      <c r="A72" s="26" t="s">
        <v>45</v>
      </c>
      <c r="B72" s="27">
        <v>23</v>
      </c>
      <c r="C72" s="23"/>
      <c r="D72" s="23"/>
      <c r="E72" s="23"/>
      <c r="F72" s="36">
        <v>4</v>
      </c>
      <c r="G72" s="36">
        <v>3</v>
      </c>
      <c r="H72" s="23"/>
      <c r="I72" s="23"/>
      <c r="J72" s="23"/>
      <c r="K72" s="23"/>
      <c r="L72" s="23"/>
      <c r="M72" s="23">
        <v>16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>
        <f t="shared" si="47"/>
        <v>23</v>
      </c>
      <c r="AA72" s="25">
        <f t="shared" si="42"/>
        <v>0</v>
      </c>
      <c r="AB72" s="30" t="str">
        <f>AO69</f>
        <v>NY KNICKS BLACK</v>
      </c>
      <c r="AC72" s="26"/>
      <c r="AD72" s="27"/>
      <c r="AE72" s="23"/>
      <c r="AF72" s="23"/>
      <c r="AG72" s="23"/>
      <c r="AH72" s="23"/>
      <c r="AI72" s="23"/>
      <c r="AJ72" s="23"/>
      <c r="AK72" s="23"/>
      <c r="AL72" s="23"/>
      <c r="AM72" s="24"/>
      <c r="AN72" s="28"/>
      <c r="AO72" s="29" t="s">
        <v>204</v>
      </c>
      <c r="AP72" s="23">
        <f>D70</f>
        <v>0</v>
      </c>
      <c r="AQ72" s="23">
        <f>D71</f>
        <v>0</v>
      </c>
      <c r="AR72" s="23">
        <f>D72</f>
        <v>0</v>
      </c>
      <c r="AS72" s="23">
        <f>D73</f>
        <v>1</v>
      </c>
      <c r="AT72" s="23">
        <f>D74</f>
        <v>1</v>
      </c>
      <c r="AU72" s="23">
        <f>D75</f>
        <v>0</v>
      </c>
      <c r="AV72" s="23">
        <f>D76</f>
        <v>0</v>
      </c>
      <c r="AW72" s="23">
        <f>D77</f>
        <v>0</v>
      </c>
    </row>
    <row r="73" spans="1:50" outlineLevel="1" x14ac:dyDescent="0.25">
      <c r="A73" s="26" t="s">
        <v>46</v>
      </c>
      <c r="B73" s="27">
        <v>48</v>
      </c>
      <c r="C73" s="23">
        <v>1</v>
      </c>
      <c r="D73" s="23">
        <v>1</v>
      </c>
      <c r="E73" s="23"/>
      <c r="F73" s="36">
        <v>12</v>
      </c>
      <c r="G73" s="36">
        <v>6</v>
      </c>
      <c r="H73" s="23"/>
      <c r="I73" s="23"/>
      <c r="J73" s="23"/>
      <c r="K73" s="23"/>
      <c r="L73" s="37">
        <v>1</v>
      </c>
      <c r="M73" s="23">
        <v>27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>
        <f t="shared" si="47"/>
        <v>48</v>
      </c>
      <c r="AA73" s="25">
        <f t="shared" si="42"/>
        <v>0</v>
      </c>
      <c r="AB73" s="30" t="str">
        <f>AO69</f>
        <v>NY KNICKS BLACK</v>
      </c>
      <c r="AC73" s="26"/>
      <c r="AD73" s="27"/>
      <c r="AE73" s="23"/>
      <c r="AF73" s="23"/>
      <c r="AG73" s="23"/>
      <c r="AH73" s="23"/>
      <c r="AI73" s="23"/>
      <c r="AJ73" s="23"/>
      <c r="AK73" s="23"/>
      <c r="AL73" s="23"/>
      <c r="AM73" s="24"/>
      <c r="AN73" s="28"/>
      <c r="AO73" s="29" t="s">
        <v>205</v>
      </c>
      <c r="AP73" s="23">
        <f>E70</f>
        <v>0</v>
      </c>
      <c r="AQ73" s="23">
        <f>E71</f>
        <v>0</v>
      </c>
      <c r="AR73" s="23">
        <f>E72</f>
        <v>0</v>
      </c>
      <c r="AS73" s="23">
        <f>E73</f>
        <v>0</v>
      </c>
      <c r="AT73" s="23">
        <f>E74</f>
        <v>0</v>
      </c>
      <c r="AU73" s="23">
        <f>E75</f>
        <v>0</v>
      </c>
      <c r="AV73" s="23">
        <f>E76</f>
        <v>0</v>
      </c>
      <c r="AW73" s="23">
        <f>E77</f>
        <v>0</v>
      </c>
    </row>
    <row r="74" spans="1:50" outlineLevel="1" x14ac:dyDescent="0.25">
      <c r="A74" s="26" t="s">
        <v>47</v>
      </c>
      <c r="B74" s="27">
        <v>56</v>
      </c>
      <c r="C74" s="23"/>
      <c r="D74" s="23">
        <v>1</v>
      </c>
      <c r="E74" s="23"/>
      <c r="F74" s="36">
        <v>22</v>
      </c>
      <c r="G74" s="36">
        <v>8</v>
      </c>
      <c r="H74" s="23"/>
      <c r="I74" s="23"/>
      <c r="J74" s="23"/>
      <c r="K74" s="23"/>
      <c r="L74" s="37">
        <v>1</v>
      </c>
      <c r="M74" s="23">
        <v>24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>
        <f t="shared" si="47"/>
        <v>56</v>
      </c>
      <c r="AA74" s="25">
        <f t="shared" si="42"/>
        <v>0</v>
      </c>
      <c r="AB74" s="30" t="str">
        <f>AO69</f>
        <v>NY KNICKS BLACK</v>
      </c>
      <c r="AC74" s="26"/>
      <c r="AD74" s="27"/>
      <c r="AE74" s="23"/>
      <c r="AF74" s="23"/>
      <c r="AG74" s="23"/>
      <c r="AH74" s="23"/>
      <c r="AI74" s="23"/>
      <c r="AJ74" s="23"/>
      <c r="AK74" s="23"/>
      <c r="AL74" s="23"/>
      <c r="AM74" s="24"/>
      <c r="AN74" s="28"/>
      <c r="AO74" s="29" t="s">
        <v>206</v>
      </c>
      <c r="AP74" s="23">
        <f>C70</f>
        <v>0</v>
      </c>
      <c r="AQ74" s="23">
        <f>C71</f>
        <v>0</v>
      </c>
      <c r="AR74" s="23">
        <f>C72</f>
        <v>0</v>
      </c>
      <c r="AS74" s="23">
        <f>C73</f>
        <v>1</v>
      </c>
      <c r="AT74" s="23">
        <f>C74</f>
        <v>0</v>
      </c>
      <c r="AU74" s="23">
        <f>C75</f>
        <v>0</v>
      </c>
      <c r="AV74" s="23">
        <f>C76</f>
        <v>0</v>
      </c>
      <c r="AW74" s="23">
        <f>C77</f>
        <v>0</v>
      </c>
    </row>
    <row r="75" spans="1:50" outlineLevel="1" x14ac:dyDescent="0.25">
      <c r="A75" s="26" t="s">
        <v>48</v>
      </c>
      <c r="B75" s="27">
        <v>38</v>
      </c>
      <c r="C75" s="23"/>
      <c r="D75" s="23"/>
      <c r="E75" s="23"/>
      <c r="F75" s="36">
        <v>16</v>
      </c>
      <c r="G75" s="36">
        <v>6</v>
      </c>
      <c r="H75" s="23"/>
      <c r="I75" s="23"/>
      <c r="J75" s="23"/>
      <c r="K75" s="23"/>
      <c r="L75" s="23"/>
      <c r="M75" s="23">
        <v>16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>
        <f t="shared" si="47"/>
        <v>38</v>
      </c>
      <c r="AA75" s="25">
        <f t="shared" si="42"/>
        <v>0</v>
      </c>
      <c r="AC75" s="26" t="s">
        <v>63</v>
      </c>
      <c r="AD75" s="27">
        <f t="shared" ref="AD75:AD83" si="48">B75</f>
        <v>38</v>
      </c>
      <c r="AE75" s="23">
        <f t="shared" si="43"/>
        <v>0</v>
      </c>
      <c r="AF75" s="23">
        <f t="shared" si="43"/>
        <v>0</v>
      </c>
      <c r="AG75" s="23">
        <f t="shared" si="43"/>
        <v>0</v>
      </c>
      <c r="AH75" s="23">
        <f t="shared" ref="AH75:AH82" si="49">SUM(F75:K75)</f>
        <v>22</v>
      </c>
      <c r="AI75" s="23">
        <f t="shared" ref="AI75:AI83" si="50">L75</f>
        <v>0</v>
      </c>
      <c r="AJ75" s="23">
        <f t="shared" si="44"/>
        <v>16</v>
      </c>
      <c r="AK75" s="23">
        <f t="shared" si="45"/>
        <v>0</v>
      </c>
      <c r="AL75" s="23">
        <f t="shared" ref="AL75:AL83" si="51">Y75</f>
        <v>0</v>
      </c>
      <c r="AM75" s="24">
        <f t="shared" ref="AM75:AM83" si="52">SUM(AE75:AL75)</f>
        <v>38</v>
      </c>
      <c r="AN75" s="28">
        <f t="shared" si="46"/>
        <v>0</v>
      </c>
    </row>
    <row r="76" spans="1:50" outlineLevel="1" x14ac:dyDescent="0.25">
      <c r="A76" s="26" t="s">
        <v>49</v>
      </c>
      <c r="B76" s="27">
        <v>16</v>
      </c>
      <c r="C76" s="23"/>
      <c r="D76" s="23"/>
      <c r="E76" s="23"/>
      <c r="F76" s="36">
        <v>8</v>
      </c>
      <c r="G76" s="36">
        <v>2</v>
      </c>
      <c r="H76" s="23"/>
      <c r="I76" s="23"/>
      <c r="J76" s="23"/>
      <c r="K76" s="23"/>
      <c r="L76" s="23"/>
      <c r="M76" s="23">
        <v>6</v>
      </c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>
        <f t="shared" si="47"/>
        <v>16</v>
      </c>
      <c r="AA76" s="25">
        <f t="shared" si="42"/>
        <v>0</v>
      </c>
      <c r="AC76" s="26" t="s">
        <v>64</v>
      </c>
      <c r="AD76" s="27">
        <f t="shared" si="48"/>
        <v>16</v>
      </c>
      <c r="AE76" s="23">
        <f t="shared" si="43"/>
        <v>0</v>
      </c>
      <c r="AF76" s="23">
        <f t="shared" si="43"/>
        <v>0</v>
      </c>
      <c r="AG76" s="23">
        <f t="shared" si="43"/>
        <v>0</v>
      </c>
      <c r="AH76" s="23">
        <f t="shared" si="49"/>
        <v>10</v>
      </c>
      <c r="AI76" s="23">
        <f t="shared" si="50"/>
        <v>0</v>
      </c>
      <c r="AJ76" s="23">
        <f t="shared" si="44"/>
        <v>6</v>
      </c>
      <c r="AK76" s="23">
        <f t="shared" si="45"/>
        <v>0</v>
      </c>
      <c r="AL76" s="23">
        <f t="shared" si="51"/>
        <v>0</v>
      </c>
      <c r="AM76" s="24">
        <f t="shared" si="52"/>
        <v>16</v>
      </c>
      <c r="AN76" s="28">
        <f t="shared" si="46"/>
        <v>0</v>
      </c>
    </row>
    <row r="77" spans="1:50" outlineLevel="1" x14ac:dyDescent="0.25">
      <c r="A77" s="26" t="s">
        <v>50</v>
      </c>
      <c r="B77" s="27">
        <v>5</v>
      </c>
      <c r="C77" s="23"/>
      <c r="D77" s="23"/>
      <c r="E77" s="23"/>
      <c r="F77" s="36">
        <v>3</v>
      </c>
      <c r="G77" s="36"/>
      <c r="H77" s="23"/>
      <c r="I77" s="23"/>
      <c r="J77" s="23"/>
      <c r="K77" s="23"/>
      <c r="L77" s="23"/>
      <c r="M77" s="23">
        <v>2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4">
        <f t="shared" si="47"/>
        <v>5</v>
      </c>
      <c r="AA77" s="25">
        <f t="shared" si="42"/>
        <v>0</v>
      </c>
      <c r="AC77" s="26" t="s">
        <v>52</v>
      </c>
      <c r="AD77" s="27">
        <f t="shared" si="48"/>
        <v>5</v>
      </c>
      <c r="AE77" s="23">
        <f t="shared" si="43"/>
        <v>0</v>
      </c>
      <c r="AF77" s="23">
        <f t="shared" si="43"/>
        <v>0</v>
      </c>
      <c r="AG77" s="23">
        <f t="shared" si="43"/>
        <v>0</v>
      </c>
      <c r="AH77" s="23">
        <f t="shared" si="49"/>
        <v>3</v>
      </c>
      <c r="AI77" s="23">
        <f t="shared" si="50"/>
        <v>0</v>
      </c>
      <c r="AJ77" s="23">
        <f t="shared" si="44"/>
        <v>2</v>
      </c>
      <c r="AK77" s="23">
        <f t="shared" si="45"/>
        <v>0</v>
      </c>
      <c r="AL77" s="23">
        <f t="shared" si="51"/>
        <v>0</v>
      </c>
      <c r="AM77" s="24">
        <f t="shared" si="52"/>
        <v>5</v>
      </c>
      <c r="AN77" s="28">
        <f t="shared" si="46"/>
        <v>0</v>
      </c>
    </row>
    <row r="78" spans="1:50" outlineLevel="1" x14ac:dyDescent="0.25">
      <c r="A78" s="26" t="s">
        <v>51</v>
      </c>
      <c r="B78" s="31">
        <f>SUM(B68:B77)</f>
        <v>190</v>
      </c>
      <c r="C78" s="31">
        <f t="shared" ref="C78:Z78" si="53">SUM(C68:C77)</f>
        <v>1</v>
      </c>
      <c r="D78" s="31">
        <f t="shared" si="53"/>
        <v>2</v>
      </c>
      <c r="E78" s="31">
        <f t="shared" si="53"/>
        <v>0</v>
      </c>
      <c r="F78" s="31">
        <f t="shared" si="53"/>
        <v>65</v>
      </c>
      <c r="G78" s="31">
        <f t="shared" si="53"/>
        <v>25</v>
      </c>
      <c r="H78" s="31">
        <f t="shared" si="53"/>
        <v>0</v>
      </c>
      <c r="I78" s="31">
        <f t="shared" si="53"/>
        <v>0</v>
      </c>
      <c r="J78" s="31">
        <f t="shared" si="53"/>
        <v>0</v>
      </c>
      <c r="K78" s="31">
        <f t="shared" si="53"/>
        <v>0</v>
      </c>
      <c r="L78" s="31">
        <f t="shared" si="53"/>
        <v>2</v>
      </c>
      <c r="M78" s="31">
        <f t="shared" si="53"/>
        <v>95</v>
      </c>
      <c r="N78" s="31">
        <f t="shared" si="53"/>
        <v>0</v>
      </c>
      <c r="O78" s="31">
        <f t="shared" si="53"/>
        <v>0</v>
      </c>
      <c r="P78" s="31">
        <f t="shared" si="53"/>
        <v>0</v>
      </c>
      <c r="Q78" s="31">
        <f t="shared" si="53"/>
        <v>0</v>
      </c>
      <c r="R78" s="31">
        <f t="shared" si="53"/>
        <v>0</v>
      </c>
      <c r="S78" s="31">
        <f t="shared" si="53"/>
        <v>0</v>
      </c>
      <c r="T78" s="31">
        <f t="shared" si="53"/>
        <v>0</v>
      </c>
      <c r="U78" s="31">
        <f t="shared" si="53"/>
        <v>0</v>
      </c>
      <c r="V78" s="31">
        <f t="shared" si="53"/>
        <v>0</v>
      </c>
      <c r="W78" s="31">
        <f t="shared" si="53"/>
        <v>0</v>
      </c>
      <c r="X78" s="31">
        <f t="shared" si="53"/>
        <v>0</v>
      </c>
      <c r="Y78" s="31">
        <f t="shared" si="53"/>
        <v>0</v>
      </c>
      <c r="Z78" s="31">
        <f t="shared" si="53"/>
        <v>190</v>
      </c>
      <c r="AA78" s="27">
        <f>SUM(AA68:AA77)</f>
        <v>0</v>
      </c>
      <c r="AC78" s="26" t="s">
        <v>51</v>
      </c>
      <c r="AD78" s="31">
        <f>SUM(AD68:AD77)</f>
        <v>59</v>
      </c>
      <c r="AE78" s="31">
        <f t="shared" ref="AE78:AM78" si="54">SUM(AE68:AE77)</f>
        <v>0</v>
      </c>
      <c r="AF78" s="31">
        <f t="shared" si="54"/>
        <v>0</v>
      </c>
      <c r="AG78" s="31">
        <f t="shared" si="54"/>
        <v>0</v>
      </c>
      <c r="AH78" s="31">
        <f t="shared" si="54"/>
        <v>35</v>
      </c>
      <c r="AI78" s="31">
        <f t="shared" si="54"/>
        <v>0</v>
      </c>
      <c r="AJ78" s="31">
        <f t="shared" si="54"/>
        <v>24</v>
      </c>
      <c r="AK78" s="31">
        <f t="shared" si="54"/>
        <v>0</v>
      </c>
      <c r="AL78" s="31">
        <f t="shared" si="54"/>
        <v>0</v>
      </c>
      <c r="AM78" s="31">
        <f t="shared" si="54"/>
        <v>59</v>
      </c>
      <c r="AN78" s="27">
        <f>SUM(AN68:AN77)</f>
        <v>0</v>
      </c>
    </row>
    <row r="79" spans="1:50" outlineLevel="1" x14ac:dyDescent="0.25"/>
    <row r="80" spans="1:50" outlineLevel="1" x14ac:dyDescent="0.25">
      <c r="B80" s="33">
        <v>25</v>
      </c>
    </row>
    <row r="81" spans="1:50" s="3" customFormat="1" ht="56.25" outlineLevel="1" x14ac:dyDescent="0.25">
      <c r="A81" s="8" t="str">
        <f>$B$4</f>
        <v>NBA FLEECE ZIP JACKET</v>
      </c>
      <c r="B81" s="38" t="s">
        <v>167</v>
      </c>
      <c r="C81" s="10" t="s">
        <v>20</v>
      </c>
      <c r="D81" s="10" t="s">
        <v>21</v>
      </c>
      <c r="E81" s="10" t="s">
        <v>22</v>
      </c>
      <c r="F81" s="10" t="s">
        <v>141</v>
      </c>
      <c r="G81" s="10" t="s">
        <v>142</v>
      </c>
      <c r="H81" s="10" t="s">
        <v>143</v>
      </c>
      <c r="I81" s="10" t="s">
        <v>156</v>
      </c>
      <c r="J81" s="10" t="s">
        <v>24</v>
      </c>
      <c r="K81" s="10" t="s">
        <v>25</v>
      </c>
      <c r="L81" s="10" t="s">
        <v>26</v>
      </c>
      <c r="M81" s="11" t="s">
        <v>27</v>
      </c>
      <c r="N81" s="11" t="s">
        <v>28</v>
      </c>
      <c r="O81" s="11" t="s">
        <v>29</v>
      </c>
      <c r="P81" s="11" t="s">
        <v>30</v>
      </c>
      <c r="Q81" s="11" t="s">
        <v>31</v>
      </c>
      <c r="R81" s="11" t="s">
        <v>32</v>
      </c>
      <c r="S81" s="11" t="s">
        <v>33</v>
      </c>
      <c r="T81" s="11" t="s">
        <v>34</v>
      </c>
      <c r="U81" s="12" t="s">
        <v>35</v>
      </c>
      <c r="V81" s="12" t="s">
        <v>36</v>
      </c>
      <c r="W81" s="12" t="s">
        <v>37</v>
      </c>
      <c r="X81" s="12" t="s">
        <v>38</v>
      </c>
      <c r="Y81" s="13" t="s">
        <v>39</v>
      </c>
      <c r="Z81" s="14" t="s">
        <v>40</v>
      </c>
      <c r="AA81" s="15" t="s">
        <v>41</v>
      </c>
      <c r="AC81" s="16" t="str">
        <f>A81</f>
        <v>NBA FLEECE ZIP JACKET</v>
      </c>
      <c r="AD81" s="9" t="str">
        <f>B81</f>
        <v xml:space="preserve">	CLEVELAND CAVALIERS BLACK</v>
      </c>
      <c r="AE81" s="17" t="s">
        <v>20</v>
      </c>
      <c r="AF81" s="17" t="s">
        <v>21</v>
      </c>
      <c r="AG81" s="17" t="s">
        <v>22</v>
      </c>
      <c r="AH81" s="17" t="s">
        <v>53</v>
      </c>
      <c r="AI81" s="10" t="s">
        <v>26</v>
      </c>
      <c r="AJ81" s="18" t="s">
        <v>54</v>
      </c>
      <c r="AK81" s="19" t="s">
        <v>55</v>
      </c>
      <c r="AL81" s="20" t="s">
        <v>56</v>
      </c>
      <c r="AM81" s="14" t="s">
        <v>40</v>
      </c>
      <c r="AN81" s="15" t="s">
        <v>41</v>
      </c>
    </row>
    <row r="82" spans="1:50" outlineLevel="1" x14ac:dyDescent="0.25">
      <c r="A82" s="21" t="s">
        <v>168</v>
      </c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4">
        <f>SUM(C82:Y82)</f>
        <v>0</v>
      </c>
      <c r="AA82" s="25">
        <f t="shared" ref="AA82:AA91" si="55">B82-Z82</f>
        <v>0</v>
      </c>
      <c r="AC82" s="26" t="str">
        <f>A82</f>
        <v>C-0425-KT-6296-CZL</v>
      </c>
      <c r="AD82" s="27">
        <f>B82</f>
        <v>0</v>
      </c>
      <c r="AE82" s="23">
        <f t="shared" ref="AE82:AG91" si="56">C82</f>
        <v>0</v>
      </c>
      <c r="AF82" s="23">
        <f t="shared" si="56"/>
        <v>0</v>
      </c>
      <c r="AG82" s="23">
        <f t="shared" si="56"/>
        <v>0</v>
      </c>
      <c r="AH82" s="23">
        <f>SUM(F82:K82)</f>
        <v>0</v>
      </c>
      <c r="AI82" s="23">
        <f>L82</f>
        <v>0</v>
      </c>
      <c r="AJ82" s="23">
        <f t="shared" ref="AJ82:AJ91" si="57">SUM(M82:T82)</f>
        <v>0</v>
      </c>
      <c r="AK82" s="23">
        <f t="shared" ref="AK82:AK91" si="58">SUM(U82:X82)</f>
        <v>0</v>
      </c>
      <c r="AL82" s="23">
        <f>Y82</f>
        <v>0</v>
      </c>
      <c r="AM82" s="24">
        <f>SUM(AE82:AL82)</f>
        <v>0</v>
      </c>
      <c r="AN82" s="28">
        <f t="shared" ref="AN82:AN91" si="59">AD82-AM82</f>
        <v>0</v>
      </c>
    </row>
    <row r="83" spans="1:50" outlineLevel="1" x14ac:dyDescent="0.25">
      <c r="A83" s="26" t="s">
        <v>42</v>
      </c>
      <c r="B83" s="27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4">
        <f t="shared" ref="Z83:Z91" si="60">SUM(C83:Y83)</f>
        <v>0</v>
      </c>
      <c r="AA83" s="25">
        <f t="shared" si="55"/>
        <v>0</v>
      </c>
      <c r="AC83" s="26"/>
      <c r="AD83" s="27"/>
      <c r="AE83" s="23"/>
      <c r="AF83" s="23"/>
      <c r="AG83" s="23"/>
      <c r="AH83" s="23"/>
      <c r="AI83" s="23"/>
      <c r="AJ83" s="23"/>
      <c r="AK83" s="23"/>
      <c r="AL83" s="23"/>
      <c r="AM83" s="24"/>
      <c r="AN83" s="28"/>
      <c r="AO83" s="2" t="str">
        <f>B81</f>
        <v xml:space="preserve">	CLEVELAND CAVALIERS BLACK</v>
      </c>
      <c r="AP83" s="26" t="s">
        <v>43</v>
      </c>
      <c r="AQ83" s="26" t="s">
        <v>44</v>
      </c>
      <c r="AR83" s="26" t="s">
        <v>45</v>
      </c>
      <c r="AS83" s="26" t="s">
        <v>46</v>
      </c>
      <c r="AT83" s="26" t="s">
        <v>47</v>
      </c>
      <c r="AU83" s="26" t="s">
        <v>48</v>
      </c>
      <c r="AV83" s="26" t="s">
        <v>49</v>
      </c>
      <c r="AW83" s="26" t="s">
        <v>50</v>
      </c>
    </row>
    <row r="84" spans="1:50" outlineLevel="1" x14ac:dyDescent="0.25">
      <c r="A84" s="26" t="s">
        <v>43</v>
      </c>
      <c r="B84" s="27"/>
      <c r="C84" s="23"/>
      <c r="D84" s="23"/>
      <c r="E84" s="23"/>
      <c r="F84" s="36"/>
      <c r="G84" s="23"/>
      <c r="H84" s="23"/>
      <c r="I84" s="36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4">
        <f t="shared" si="60"/>
        <v>0</v>
      </c>
      <c r="AA84" s="25">
        <f t="shared" si="55"/>
        <v>0</v>
      </c>
      <c r="AB84" s="30" t="str">
        <f>AO83</f>
        <v xml:space="preserve">	CLEVELAND CAVALIERS BLACK</v>
      </c>
      <c r="AC84" s="26"/>
      <c r="AD84" s="27"/>
      <c r="AE84" s="23"/>
      <c r="AF84" s="23"/>
      <c r="AG84" s="23"/>
      <c r="AH84" s="23"/>
      <c r="AI84" s="23"/>
      <c r="AJ84" s="23"/>
      <c r="AK84" s="23"/>
      <c r="AL84" s="23"/>
      <c r="AM84" s="24"/>
      <c r="AN84" s="28"/>
      <c r="AO84" s="30" t="s">
        <v>51</v>
      </c>
      <c r="AP84" s="24">
        <f>Z84</f>
        <v>0</v>
      </c>
      <c r="AQ84" s="24">
        <f>Z85</f>
        <v>0</v>
      </c>
      <c r="AR84" s="24">
        <f>Z86</f>
        <v>13</v>
      </c>
      <c r="AS84" s="24">
        <f>Z87</f>
        <v>29</v>
      </c>
      <c r="AT84" s="24">
        <f>Z88</f>
        <v>33</v>
      </c>
      <c r="AU84" s="24">
        <f>Z89</f>
        <v>25</v>
      </c>
      <c r="AV84" s="24">
        <f>Z90</f>
        <v>10</v>
      </c>
      <c r="AW84" s="24">
        <f>Z91</f>
        <v>5</v>
      </c>
      <c r="AX84" s="31">
        <f>Z92</f>
        <v>115</v>
      </c>
    </row>
    <row r="85" spans="1:50" outlineLevel="1" x14ac:dyDescent="0.25">
      <c r="A85" s="26" t="s">
        <v>44</v>
      </c>
      <c r="B85" s="27"/>
      <c r="C85" s="23"/>
      <c r="D85" s="23"/>
      <c r="E85" s="23"/>
      <c r="F85" s="36"/>
      <c r="G85" s="23"/>
      <c r="H85" s="23"/>
      <c r="I85" s="36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4">
        <f t="shared" si="60"/>
        <v>0</v>
      </c>
      <c r="AA85" s="25">
        <f t="shared" si="55"/>
        <v>0</v>
      </c>
      <c r="AB85" s="30" t="str">
        <f>AO83</f>
        <v xml:space="preserve">	CLEVELAND CAVALIERS BLACK</v>
      </c>
      <c r="AC85" s="26"/>
      <c r="AD85" s="27"/>
      <c r="AE85" s="23"/>
      <c r="AF85" s="23"/>
      <c r="AG85" s="23"/>
      <c r="AH85" s="23"/>
      <c r="AI85" s="23"/>
      <c r="AJ85" s="23"/>
      <c r="AK85" s="23"/>
      <c r="AL85" s="23"/>
      <c r="AM85" s="24"/>
      <c r="AN85" s="28"/>
      <c r="AO85" s="29" t="s">
        <v>27</v>
      </c>
      <c r="AP85" s="23">
        <f>M84</f>
        <v>0</v>
      </c>
      <c r="AQ85" s="23">
        <f>M85</f>
        <v>0</v>
      </c>
      <c r="AR85" s="23">
        <f>M86</f>
        <v>4</v>
      </c>
      <c r="AS85" s="23">
        <f>M87</f>
        <v>8</v>
      </c>
      <c r="AT85" s="23">
        <f>M88</f>
        <v>4</v>
      </c>
      <c r="AU85" s="23">
        <f>M89</f>
        <v>4</v>
      </c>
      <c r="AV85" s="23">
        <f>M90</f>
        <v>0</v>
      </c>
      <c r="AW85" s="23">
        <f>M91</f>
        <v>0</v>
      </c>
      <c r="AX85" s="31">
        <f>M92</f>
        <v>20</v>
      </c>
    </row>
    <row r="86" spans="1:50" outlineLevel="1" x14ac:dyDescent="0.25">
      <c r="A86" s="26" t="s">
        <v>45</v>
      </c>
      <c r="B86" s="27">
        <v>13</v>
      </c>
      <c r="C86" s="23"/>
      <c r="D86" s="23"/>
      <c r="E86" s="23"/>
      <c r="F86" s="36">
        <v>1</v>
      </c>
      <c r="G86" s="23"/>
      <c r="H86" s="23"/>
      <c r="I86" s="36">
        <v>8</v>
      </c>
      <c r="J86" s="23"/>
      <c r="K86" s="23"/>
      <c r="L86" s="23"/>
      <c r="M86" s="23">
        <v>4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4">
        <f t="shared" si="60"/>
        <v>13</v>
      </c>
      <c r="AA86" s="25">
        <f t="shared" si="55"/>
        <v>0</v>
      </c>
      <c r="AB86" s="30" t="str">
        <f>AO83</f>
        <v xml:space="preserve">	CLEVELAND CAVALIERS BLACK</v>
      </c>
      <c r="AC86" s="26"/>
      <c r="AD86" s="27"/>
      <c r="AE86" s="23"/>
      <c r="AF86" s="23"/>
      <c r="AG86" s="23"/>
      <c r="AH86" s="23"/>
      <c r="AI86" s="23"/>
      <c r="AJ86" s="23"/>
      <c r="AK86" s="23"/>
      <c r="AL86" s="23"/>
      <c r="AM86" s="24"/>
      <c r="AN86" s="28"/>
      <c r="AO86" s="29" t="s">
        <v>204</v>
      </c>
      <c r="AP86" s="23">
        <f>D84</f>
        <v>0</v>
      </c>
      <c r="AQ86" s="23">
        <f>D85</f>
        <v>0</v>
      </c>
      <c r="AR86" s="23">
        <f>D86</f>
        <v>0</v>
      </c>
      <c r="AS86" s="23">
        <f>D87</f>
        <v>1</v>
      </c>
      <c r="AT86" s="23">
        <f>D88</f>
        <v>1</v>
      </c>
      <c r="AU86" s="23">
        <f>D89</f>
        <v>0</v>
      </c>
      <c r="AV86" s="23">
        <f>D90</f>
        <v>0</v>
      </c>
      <c r="AW86" s="23">
        <f>D91</f>
        <v>0</v>
      </c>
    </row>
    <row r="87" spans="1:50" outlineLevel="1" x14ac:dyDescent="0.25">
      <c r="A87" s="26" t="s">
        <v>46</v>
      </c>
      <c r="B87" s="27">
        <v>29</v>
      </c>
      <c r="C87" s="23">
        <v>1</v>
      </c>
      <c r="D87" s="23">
        <v>1</v>
      </c>
      <c r="E87" s="23"/>
      <c r="F87" s="36">
        <v>2</v>
      </c>
      <c r="G87" s="23"/>
      <c r="H87" s="23"/>
      <c r="I87" s="36">
        <v>16</v>
      </c>
      <c r="J87" s="23"/>
      <c r="K87" s="23"/>
      <c r="L87" s="37">
        <v>1</v>
      </c>
      <c r="M87" s="23">
        <v>8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4">
        <f t="shared" si="60"/>
        <v>29</v>
      </c>
      <c r="AA87" s="25">
        <f t="shared" si="55"/>
        <v>0</v>
      </c>
      <c r="AB87" s="30" t="str">
        <f>AO83</f>
        <v xml:space="preserve">	CLEVELAND CAVALIERS BLACK</v>
      </c>
      <c r="AC87" s="26"/>
      <c r="AD87" s="27"/>
      <c r="AE87" s="23"/>
      <c r="AF87" s="23"/>
      <c r="AG87" s="23"/>
      <c r="AH87" s="23"/>
      <c r="AI87" s="23"/>
      <c r="AJ87" s="23"/>
      <c r="AK87" s="23"/>
      <c r="AL87" s="23"/>
      <c r="AM87" s="24"/>
      <c r="AN87" s="28"/>
      <c r="AO87" s="29" t="s">
        <v>205</v>
      </c>
      <c r="AP87" s="23">
        <f>E84</f>
        <v>0</v>
      </c>
      <c r="AQ87" s="23">
        <f>E85</f>
        <v>0</v>
      </c>
      <c r="AR87" s="23">
        <f>E86</f>
        <v>0</v>
      </c>
      <c r="AS87" s="23">
        <f>E87</f>
        <v>0</v>
      </c>
      <c r="AT87" s="23">
        <f>E88</f>
        <v>0</v>
      </c>
      <c r="AU87" s="23">
        <f>E89</f>
        <v>0</v>
      </c>
      <c r="AV87" s="23">
        <f>E90</f>
        <v>0</v>
      </c>
      <c r="AW87" s="23">
        <f>E91</f>
        <v>0</v>
      </c>
    </row>
    <row r="88" spans="1:50" outlineLevel="1" x14ac:dyDescent="0.25">
      <c r="A88" s="26" t="s">
        <v>47</v>
      </c>
      <c r="B88" s="27">
        <v>33</v>
      </c>
      <c r="C88" s="23"/>
      <c r="D88" s="23">
        <v>1</v>
      </c>
      <c r="E88" s="23"/>
      <c r="F88" s="36">
        <v>3</v>
      </c>
      <c r="G88" s="23"/>
      <c r="H88" s="23"/>
      <c r="I88" s="36">
        <v>24</v>
      </c>
      <c r="J88" s="23"/>
      <c r="K88" s="23"/>
      <c r="L88" s="37">
        <v>1</v>
      </c>
      <c r="M88" s="23">
        <v>4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4">
        <f t="shared" si="60"/>
        <v>33</v>
      </c>
      <c r="AA88" s="25">
        <f t="shared" si="55"/>
        <v>0</v>
      </c>
      <c r="AB88" s="30" t="str">
        <f>AO83</f>
        <v xml:space="preserve">	CLEVELAND CAVALIERS BLACK</v>
      </c>
      <c r="AC88" s="26"/>
      <c r="AD88" s="27"/>
      <c r="AE88" s="23"/>
      <c r="AF88" s="23"/>
      <c r="AG88" s="23"/>
      <c r="AH88" s="23"/>
      <c r="AI88" s="23"/>
      <c r="AJ88" s="23"/>
      <c r="AK88" s="23"/>
      <c r="AL88" s="23"/>
      <c r="AM88" s="24"/>
      <c r="AN88" s="28"/>
      <c r="AO88" s="29" t="s">
        <v>206</v>
      </c>
      <c r="AP88" s="23">
        <f>C84</f>
        <v>0</v>
      </c>
      <c r="AQ88" s="23">
        <f>C85</f>
        <v>0</v>
      </c>
      <c r="AR88" s="23">
        <f>C86</f>
        <v>0</v>
      </c>
      <c r="AS88" s="23">
        <f>C87</f>
        <v>1</v>
      </c>
      <c r="AT88" s="23">
        <f>C88</f>
        <v>0</v>
      </c>
      <c r="AU88" s="23">
        <f>C89</f>
        <v>0</v>
      </c>
      <c r="AV88" s="23">
        <f>C90</f>
        <v>0</v>
      </c>
      <c r="AW88" s="23">
        <f>C91</f>
        <v>0</v>
      </c>
    </row>
    <row r="89" spans="1:50" outlineLevel="1" x14ac:dyDescent="0.25">
      <c r="A89" s="26" t="s">
        <v>48</v>
      </c>
      <c r="B89" s="27">
        <v>25</v>
      </c>
      <c r="C89" s="23"/>
      <c r="D89" s="23"/>
      <c r="E89" s="23"/>
      <c r="F89" s="36">
        <v>3</v>
      </c>
      <c r="G89" s="23"/>
      <c r="H89" s="23"/>
      <c r="I89" s="36">
        <v>18</v>
      </c>
      <c r="J89" s="23"/>
      <c r="K89" s="23"/>
      <c r="L89" s="23"/>
      <c r="M89" s="23">
        <v>4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4">
        <f t="shared" si="60"/>
        <v>25</v>
      </c>
      <c r="AA89" s="25">
        <f t="shared" si="55"/>
        <v>0</v>
      </c>
      <c r="AC89" s="26" t="s">
        <v>63</v>
      </c>
      <c r="AD89" s="27">
        <f t="shared" ref="AD89:AD97" si="61">B89</f>
        <v>25</v>
      </c>
      <c r="AE89" s="23">
        <f t="shared" si="56"/>
        <v>0</v>
      </c>
      <c r="AF89" s="23">
        <f t="shared" si="56"/>
        <v>0</v>
      </c>
      <c r="AG89" s="23">
        <f t="shared" si="56"/>
        <v>0</v>
      </c>
      <c r="AH89" s="23">
        <f t="shared" ref="AH89:AH96" si="62">SUM(F89:K89)</f>
        <v>21</v>
      </c>
      <c r="AI89" s="23">
        <f t="shared" ref="AI89:AI97" si="63">L89</f>
        <v>0</v>
      </c>
      <c r="AJ89" s="23">
        <f t="shared" si="57"/>
        <v>4</v>
      </c>
      <c r="AK89" s="23">
        <f t="shared" si="58"/>
        <v>0</v>
      </c>
      <c r="AL89" s="23">
        <f t="shared" ref="AL89:AL97" si="64">Y89</f>
        <v>0</v>
      </c>
      <c r="AM89" s="24">
        <f t="shared" ref="AM89:AM97" si="65">SUM(AE89:AL89)</f>
        <v>25</v>
      </c>
      <c r="AN89" s="28">
        <f t="shared" si="59"/>
        <v>0</v>
      </c>
    </row>
    <row r="90" spans="1:50" outlineLevel="1" x14ac:dyDescent="0.25">
      <c r="A90" s="26" t="s">
        <v>49</v>
      </c>
      <c r="B90" s="27">
        <v>10</v>
      </c>
      <c r="C90" s="23"/>
      <c r="D90" s="23"/>
      <c r="E90" s="23"/>
      <c r="F90" s="36">
        <v>2</v>
      </c>
      <c r="G90" s="23"/>
      <c r="H90" s="23"/>
      <c r="I90" s="36">
        <v>8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4">
        <f t="shared" si="60"/>
        <v>10</v>
      </c>
      <c r="AA90" s="25">
        <f t="shared" si="55"/>
        <v>0</v>
      </c>
      <c r="AC90" s="26" t="s">
        <v>64</v>
      </c>
      <c r="AD90" s="27">
        <f t="shared" si="61"/>
        <v>10</v>
      </c>
      <c r="AE90" s="23">
        <f t="shared" si="56"/>
        <v>0</v>
      </c>
      <c r="AF90" s="23">
        <f t="shared" si="56"/>
        <v>0</v>
      </c>
      <c r="AG90" s="23">
        <f t="shared" si="56"/>
        <v>0</v>
      </c>
      <c r="AH90" s="23">
        <f t="shared" si="62"/>
        <v>10</v>
      </c>
      <c r="AI90" s="23">
        <f t="shared" si="63"/>
        <v>0</v>
      </c>
      <c r="AJ90" s="23">
        <f t="shared" si="57"/>
        <v>0</v>
      </c>
      <c r="AK90" s="23">
        <f t="shared" si="58"/>
        <v>0</v>
      </c>
      <c r="AL90" s="23">
        <f t="shared" si="64"/>
        <v>0</v>
      </c>
      <c r="AM90" s="24">
        <f t="shared" si="65"/>
        <v>10</v>
      </c>
      <c r="AN90" s="28">
        <f t="shared" si="59"/>
        <v>0</v>
      </c>
    </row>
    <row r="91" spans="1:50" outlineLevel="1" x14ac:dyDescent="0.25">
      <c r="A91" s="26" t="s">
        <v>50</v>
      </c>
      <c r="B91" s="27">
        <v>5</v>
      </c>
      <c r="C91" s="23"/>
      <c r="D91" s="23"/>
      <c r="E91" s="23"/>
      <c r="F91" s="36">
        <v>1</v>
      </c>
      <c r="G91" s="23"/>
      <c r="H91" s="23"/>
      <c r="I91" s="36">
        <v>4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4">
        <f t="shared" si="60"/>
        <v>5</v>
      </c>
      <c r="AA91" s="25">
        <f t="shared" si="55"/>
        <v>0</v>
      </c>
      <c r="AC91" s="26" t="s">
        <v>52</v>
      </c>
      <c r="AD91" s="27">
        <f t="shared" si="61"/>
        <v>5</v>
      </c>
      <c r="AE91" s="23">
        <f t="shared" si="56"/>
        <v>0</v>
      </c>
      <c r="AF91" s="23">
        <f t="shared" si="56"/>
        <v>0</v>
      </c>
      <c r="AG91" s="23">
        <f t="shared" si="56"/>
        <v>0</v>
      </c>
      <c r="AH91" s="23">
        <f t="shared" si="62"/>
        <v>5</v>
      </c>
      <c r="AI91" s="23">
        <f t="shared" si="63"/>
        <v>0</v>
      </c>
      <c r="AJ91" s="23">
        <f t="shared" si="57"/>
        <v>0</v>
      </c>
      <c r="AK91" s="23">
        <f t="shared" si="58"/>
        <v>0</v>
      </c>
      <c r="AL91" s="23">
        <f t="shared" si="64"/>
        <v>0</v>
      </c>
      <c r="AM91" s="24">
        <f t="shared" si="65"/>
        <v>5</v>
      </c>
      <c r="AN91" s="28">
        <f t="shared" si="59"/>
        <v>0</v>
      </c>
    </row>
    <row r="92" spans="1:50" outlineLevel="1" x14ac:dyDescent="0.25">
      <c r="A92" s="26" t="s">
        <v>51</v>
      </c>
      <c r="B92" s="31">
        <f>SUM(B82:B91)</f>
        <v>115</v>
      </c>
      <c r="C92" s="31">
        <f t="shared" ref="C92:Z92" si="66">SUM(C82:C91)</f>
        <v>1</v>
      </c>
      <c r="D92" s="31">
        <f t="shared" si="66"/>
        <v>2</v>
      </c>
      <c r="E92" s="31">
        <f t="shared" si="66"/>
        <v>0</v>
      </c>
      <c r="F92" s="31">
        <f t="shared" si="66"/>
        <v>12</v>
      </c>
      <c r="G92" s="31">
        <f t="shared" si="66"/>
        <v>0</v>
      </c>
      <c r="H92" s="31">
        <f t="shared" si="66"/>
        <v>0</v>
      </c>
      <c r="I92" s="31">
        <f t="shared" si="66"/>
        <v>78</v>
      </c>
      <c r="J92" s="31">
        <f t="shared" si="66"/>
        <v>0</v>
      </c>
      <c r="K92" s="31">
        <f t="shared" si="66"/>
        <v>0</v>
      </c>
      <c r="L92" s="31">
        <f t="shared" si="66"/>
        <v>2</v>
      </c>
      <c r="M92" s="31">
        <f t="shared" si="66"/>
        <v>20</v>
      </c>
      <c r="N92" s="31">
        <f t="shared" si="66"/>
        <v>0</v>
      </c>
      <c r="O92" s="31">
        <f t="shared" si="66"/>
        <v>0</v>
      </c>
      <c r="P92" s="31">
        <f t="shared" si="66"/>
        <v>0</v>
      </c>
      <c r="Q92" s="31">
        <f t="shared" si="66"/>
        <v>0</v>
      </c>
      <c r="R92" s="31">
        <f t="shared" si="66"/>
        <v>0</v>
      </c>
      <c r="S92" s="31">
        <f t="shared" si="66"/>
        <v>0</v>
      </c>
      <c r="T92" s="31">
        <f t="shared" si="66"/>
        <v>0</v>
      </c>
      <c r="U92" s="31">
        <f t="shared" si="66"/>
        <v>0</v>
      </c>
      <c r="V92" s="31">
        <f t="shared" si="66"/>
        <v>0</v>
      </c>
      <c r="W92" s="31">
        <f t="shared" si="66"/>
        <v>0</v>
      </c>
      <c r="X92" s="31">
        <f t="shared" si="66"/>
        <v>0</v>
      </c>
      <c r="Y92" s="31">
        <f t="shared" si="66"/>
        <v>0</v>
      </c>
      <c r="Z92" s="31">
        <f t="shared" si="66"/>
        <v>115</v>
      </c>
      <c r="AA92" s="27">
        <f>SUM(AA82:AA91)</f>
        <v>0</v>
      </c>
      <c r="AC92" s="26" t="s">
        <v>51</v>
      </c>
      <c r="AD92" s="31">
        <f>SUM(AD82:AD91)</f>
        <v>40</v>
      </c>
      <c r="AE92" s="31">
        <f t="shared" ref="AE92:AM92" si="67">SUM(AE82:AE91)</f>
        <v>0</v>
      </c>
      <c r="AF92" s="31">
        <f t="shared" si="67"/>
        <v>0</v>
      </c>
      <c r="AG92" s="31">
        <f t="shared" si="67"/>
        <v>0</v>
      </c>
      <c r="AH92" s="31">
        <f t="shared" si="67"/>
        <v>36</v>
      </c>
      <c r="AI92" s="31">
        <f t="shared" si="67"/>
        <v>0</v>
      </c>
      <c r="AJ92" s="31">
        <f t="shared" si="67"/>
        <v>4</v>
      </c>
      <c r="AK92" s="31">
        <f t="shared" si="67"/>
        <v>0</v>
      </c>
      <c r="AL92" s="31">
        <f t="shared" si="67"/>
        <v>0</v>
      </c>
      <c r="AM92" s="31">
        <f t="shared" si="67"/>
        <v>40</v>
      </c>
      <c r="AN92" s="27">
        <f>SUM(AN82:AN91)</f>
        <v>0</v>
      </c>
    </row>
    <row r="93" spans="1:50" outlineLevel="1" x14ac:dyDescent="0.25"/>
    <row r="94" spans="1:50" outlineLevel="1" x14ac:dyDescent="0.25">
      <c r="B94" s="33">
        <v>100</v>
      </c>
    </row>
    <row r="95" spans="1:50" s="3" customFormat="1" ht="56.25" outlineLevel="1" x14ac:dyDescent="0.25">
      <c r="A95" s="8" t="str">
        <f>$B$4</f>
        <v>NBA FLEECE ZIP JACKET</v>
      </c>
      <c r="B95" s="9" t="s">
        <v>101</v>
      </c>
      <c r="C95" s="10" t="s">
        <v>20</v>
      </c>
      <c r="D95" s="10" t="s">
        <v>21</v>
      </c>
      <c r="E95" s="10" t="s">
        <v>22</v>
      </c>
      <c r="F95" s="10" t="s">
        <v>141</v>
      </c>
      <c r="G95" s="10" t="s">
        <v>142</v>
      </c>
      <c r="H95" s="10" t="s">
        <v>143</v>
      </c>
      <c r="I95" s="10" t="s">
        <v>163</v>
      </c>
      <c r="J95" s="10" t="s">
        <v>24</v>
      </c>
      <c r="K95" s="10" t="s">
        <v>25</v>
      </c>
      <c r="L95" s="10" t="s">
        <v>26</v>
      </c>
      <c r="M95" s="11" t="s">
        <v>27</v>
      </c>
      <c r="N95" s="11" t="s">
        <v>28</v>
      </c>
      <c r="O95" s="11" t="s">
        <v>29</v>
      </c>
      <c r="P95" s="11" t="s">
        <v>30</v>
      </c>
      <c r="Q95" s="11" t="s">
        <v>31</v>
      </c>
      <c r="R95" s="11" t="s">
        <v>32</v>
      </c>
      <c r="S95" s="11" t="s">
        <v>33</v>
      </c>
      <c r="T95" s="11" t="s">
        <v>34</v>
      </c>
      <c r="U95" s="12" t="s">
        <v>35</v>
      </c>
      <c r="V95" s="12" t="s">
        <v>36</v>
      </c>
      <c r="W95" s="12" t="s">
        <v>37</v>
      </c>
      <c r="X95" s="12" t="s">
        <v>38</v>
      </c>
      <c r="Y95" s="13" t="s">
        <v>39</v>
      </c>
      <c r="Z95" s="14" t="s">
        <v>40</v>
      </c>
      <c r="AA95" s="15" t="s">
        <v>41</v>
      </c>
      <c r="AC95" s="16" t="str">
        <f>A95</f>
        <v>NBA FLEECE ZIP JACKET</v>
      </c>
      <c r="AD95" s="9" t="str">
        <f>B95</f>
        <v>TORONTO RAPTORS BLACK</v>
      </c>
      <c r="AE95" s="17" t="s">
        <v>20</v>
      </c>
      <c r="AF95" s="17" t="s">
        <v>21</v>
      </c>
      <c r="AG95" s="17" t="s">
        <v>22</v>
      </c>
      <c r="AH95" s="17" t="s">
        <v>53</v>
      </c>
      <c r="AI95" s="10" t="s">
        <v>26</v>
      </c>
      <c r="AJ95" s="18" t="s">
        <v>54</v>
      </c>
      <c r="AK95" s="19" t="s">
        <v>55</v>
      </c>
      <c r="AL95" s="20" t="s">
        <v>56</v>
      </c>
      <c r="AM95" s="14" t="s">
        <v>40</v>
      </c>
      <c r="AN95" s="15" t="s">
        <v>41</v>
      </c>
    </row>
    <row r="96" spans="1:50" outlineLevel="1" x14ac:dyDescent="0.25">
      <c r="A96" s="21" t="s">
        <v>106</v>
      </c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4">
        <f>SUM(C96:Y96)</f>
        <v>0</v>
      </c>
      <c r="AA96" s="25">
        <f t="shared" ref="AA96:AA105" si="68">B96-Z96</f>
        <v>0</v>
      </c>
      <c r="AC96" s="26" t="str">
        <f>A96</f>
        <v>C-0425-KT-6296-TRB</v>
      </c>
      <c r="AD96" s="27">
        <f>B96</f>
        <v>0</v>
      </c>
      <c r="AE96" s="23">
        <f t="shared" ref="AE96:AG102" si="69">C96</f>
        <v>0</v>
      </c>
      <c r="AF96" s="23">
        <f t="shared" si="69"/>
        <v>0</v>
      </c>
      <c r="AG96" s="23">
        <f t="shared" si="69"/>
        <v>0</v>
      </c>
      <c r="AH96" s="23">
        <f>SUM(F96:K96)</f>
        <v>0</v>
      </c>
      <c r="AI96" s="23">
        <f>L96</f>
        <v>0</v>
      </c>
      <c r="AJ96" s="23">
        <f t="shared" ref="AJ96:AJ102" si="70">SUM(M96:T96)</f>
        <v>0</v>
      </c>
      <c r="AK96" s="23">
        <f t="shared" ref="AK96:AK102" si="71">SUM(U96:X96)</f>
        <v>0</v>
      </c>
      <c r="AL96" s="23">
        <f>Y96</f>
        <v>0</v>
      </c>
      <c r="AM96" s="24">
        <f>SUM(AE96:AL96)</f>
        <v>0</v>
      </c>
      <c r="AN96" s="28">
        <f t="shared" ref="AN96:AN102" si="72">AD96-AM96</f>
        <v>0</v>
      </c>
    </row>
    <row r="97" spans="1:50" outlineLevel="1" x14ac:dyDescent="0.25">
      <c r="A97" s="26" t="s">
        <v>42</v>
      </c>
      <c r="B97" s="27"/>
      <c r="C97" s="23"/>
      <c r="D97" s="23"/>
      <c r="E97" s="23"/>
      <c r="F97" s="23"/>
      <c r="G97" s="23"/>
      <c r="H97" s="23"/>
      <c r="I97" s="36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4">
        <f t="shared" ref="Z97:Z105" si="73">SUM(C97:Y97)</f>
        <v>0</v>
      </c>
      <c r="AA97" s="25">
        <f t="shared" si="68"/>
        <v>0</v>
      </c>
      <c r="AC97" s="26"/>
      <c r="AD97" s="27"/>
      <c r="AE97" s="23"/>
      <c r="AF97" s="23"/>
      <c r="AG97" s="23"/>
      <c r="AH97" s="23"/>
      <c r="AI97" s="23"/>
      <c r="AJ97" s="23"/>
      <c r="AK97" s="23"/>
      <c r="AL97" s="23"/>
      <c r="AM97" s="24"/>
      <c r="AN97" s="28"/>
      <c r="AO97" s="2" t="str">
        <f>B95</f>
        <v>TORONTO RAPTORS BLACK</v>
      </c>
      <c r="AP97" s="26" t="s">
        <v>43</v>
      </c>
      <c r="AQ97" s="26" t="s">
        <v>44</v>
      </c>
      <c r="AR97" s="26" t="s">
        <v>45</v>
      </c>
      <c r="AS97" s="26" t="s">
        <v>46</v>
      </c>
      <c r="AT97" s="26" t="s">
        <v>47</v>
      </c>
      <c r="AU97" s="26" t="s">
        <v>48</v>
      </c>
      <c r="AV97" s="26" t="s">
        <v>49</v>
      </c>
      <c r="AW97" s="26" t="s">
        <v>50</v>
      </c>
    </row>
    <row r="98" spans="1:50" outlineLevel="1" x14ac:dyDescent="0.25">
      <c r="A98" s="26" t="s">
        <v>43</v>
      </c>
      <c r="B98" s="27"/>
      <c r="C98" s="23"/>
      <c r="D98" s="23"/>
      <c r="E98" s="23"/>
      <c r="F98" s="36"/>
      <c r="G98" s="23"/>
      <c r="H98" s="36"/>
      <c r="I98" s="36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4">
        <f t="shared" si="73"/>
        <v>0</v>
      </c>
      <c r="AA98" s="25">
        <f t="shared" si="68"/>
        <v>0</v>
      </c>
      <c r="AB98" s="30" t="str">
        <f>AO97</f>
        <v>TORONTO RAPTORS BLACK</v>
      </c>
      <c r="AC98" s="26"/>
      <c r="AD98" s="27"/>
      <c r="AE98" s="23"/>
      <c r="AF98" s="23"/>
      <c r="AG98" s="23"/>
      <c r="AH98" s="23"/>
      <c r="AI98" s="23"/>
      <c r="AJ98" s="23"/>
      <c r="AK98" s="23"/>
      <c r="AL98" s="23"/>
      <c r="AM98" s="24"/>
      <c r="AN98" s="28"/>
      <c r="AO98" s="30" t="s">
        <v>51</v>
      </c>
      <c r="AP98" s="24">
        <f>Z98</f>
        <v>0</v>
      </c>
      <c r="AQ98" s="24">
        <f>Z99</f>
        <v>9</v>
      </c>
      <c r="AR98" s="24">
        <f>Z100</f>
        <v>39</v>
      </c>
      <c r="AS98" s="24">
        <f>Z101</f>
        <v>67</v>
      </c>
      <c r="AT98" s="24">
        <f>Z102</f>
        <v>77</v>
      </c>
      <c r="AU98" s="24">
        <f>Z103</f>
        <v>55</v>
      </c>
      <c r="AV98" s="24">
        <f>Z104</f>
        <v>31</v>
      </c>
      <c r="AW98" s="24">
        <f>Z105</f>
        <v>8</v>
      </c>
      <c r="AX98" s="31">
        <f>Z106</f>
        <v>286</v>
      </c>
    </row>
    <row r="99" spans="1:50" outlineLevel="1" x14ac:dyDescent="0.25">
      <c r="A99" s="26" t="s">
        <v>44</v>
      </c>
      <c r="B99" s="27">
        <v>9</v>
      </c>
      <c r="C99" s="23"/>
      <c r="D99" s="23"/>
      <c r="E99" s="23"/>
      <c r="F99" s="36"/>
      <c r="G99" s="23"/>
      <c r="H99" s="36"/>
      <c r="I99" s="36">
        <v>5</v>
      </c>
      <c r="J99" s="23"/>
      <c r="K99" s="23"/>
      <c r="L99" s="23"/>
      <c r="M99" s="23">
        <v>4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4">
        <f t="shared" si="73"/>
        <v>9</v>
      </c>
      <c r="AA99" s="25">
        <f t="shared" si="68"/>
        <v>0</v>
      </c>
      <c r="AB99" s="30" t="str">
        <f>AO97</f>
        <v>TORONTO RAPTORS BLACK</v>
      </c>
      <c r="AC99" s="26"/>
      <c r="AD99" s="27"/>
      <c r="AE99" s="23"/>
      <c r="AF99" s="23"/>
      <c r="AG99" s="23"/>
      <c r="AH99" s="23"/>
      <c r="AI99" s="23"/>
      <c r="AJ99" s="23"/>
      <c r="AK99" s="23"/>
      <c r="AL99" s="23"/>
      <c r="AM99" s="24"/>
      <c r="AN99" s="28"/>
      <c r="AO99" s="29" t="s">
        <v>27</v>
      </c>
      <c r="AP99" s="23">
        <f>M98</f>
        <v>0</v>
      </c>
      <c r="AQ99" s="23">
        <f>M99</f>
        <v>4</v>
      </c>
      <c r="AR99" s="23">
        <f>M100</f>
        <v>16</v>
      </c>
      <c r="AS99" s="23">
        <f>M101</f>
        <v>27</v>
      </c>
      <c r="AT99" s="23">
        <f>M102</f>
        <v>24</v>
      </c>
      <c r="AU99" s="23">
        <f>M103</f>
        <v>16</v>
      </c>
      <c r="AV99" s="23">
        <f>M104</f>
        <v>6</v>
      </c>
      <c r="AW99" s="23">
        <f>M105</f>
        <v>2</v>
      </c>
      <c r="AX99" s="31">
        <f>M106</f>
        <v>95</v>
      </c>
    </row>
    <row r="100" spans="1:50" outlineLevel="1" x14ac:dyDescent="0.25">
      <c r="A100" s="26" t="s">
        <v>45</v>
      </c>
      <c r="B100" s="27">
        <v>39</v>
      </c>
      <c r="C100" s="23"/>
      <c r="D100" s="23"/>
      <c r="E100" s="23"/>
      <c r="F100" s="36">
        <v>1</v>
      </c>
      <c r="G100" s="23"/>
      <c r="H100" s="36">
        <v>2</v>
      </c>
      <c r="I100" s="36">
        <v>20</v>
      </c>
      <c r="J100" s="23"/>
      <c r="K100" s="23"/>
      <c r="L100" s="23"/>
      <c r="M100" s="23">
        <v>16</v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4">
        <f t="shared" si="73"/>
        <v>39</v>
      </c>
      <c r="AA100" s="25">
        <f t="shared" si="68"/>
        <v>0</v>
      </c>
      <c r="AB100" s="30" t="str">
        <f>AO97</f>
        <v>TORONTO RAPTORS BLACK</v>
      </c>
      <c r="AC100" s="26"/>
      <c r="AD100" s="27"/>
      <c r="AE100" s="23"/>
      <c r="AF100" s="23"/>
      <c r="AG100" s="23"/>
      <c r="AH100" s="23"/>
      <c r="AI100" s="23"/>
      <c r="AJ100" s="23"/>
      <c r="AK100" s="23"/>
      <c r="AL100" s="23"/>
      <c r="AM100" s="24"/>
      <c r="AN100" s="28"/>
      <c r="AO100" s="29" t="s">
        <v>204</v>
      </c>
      <c r="AP100" s="23">
        <f>D98</f>
        <v>0</v>
      </c>
      <c r="AQ100" s="23">
        <f>D99</f>
        <v>0</v>
      </c>
      <c r="AR100" s="23">
        <f>D100</f>
        <v>0</v>
      </c>
      <c r="AS100" s="23">
        <f>D101</f>
        <v>1</v>
      </c>
      <c r="AT100" s="23">
        <f>D102</f>
        <v>1</v>
      </c>
      <c r="AU100" s="23">
        <f>D103</f>
        <v>0</v>
      </c>
      <c r="AV100" s="23">
        <f>D104</f>
        <v>0</v>
      </c>
      <c r="AW100" s="23">
        <f>D105</f>
        <v>0</v>
      </c>
    </row>
    <row r="101" spans="1:50" outlineLevel="1" x14ac:dyDescent="0.25">
      <c r="A101" s="26" t="s">
        <v>46</v>
      </c>
      <c r="B101" s="27">
        <v>67</v>
      </c>
      <c r="C101" s="23">
        <v>1</v>
      </c>
      <c r="D101" s="23">
        <v>1</v>
      </c>
      <c r="E101" s="23"/>
      <c r="F101" s="36">
        <v>2</v>
      </c>
      <c r="G101" s="23"/>
      <c r="H101" s="36">
        <v>5</v>
      </c>
      <c r="I101" s="36">
        <v>30</v>
      </c>
      <c r="J101" s="23"/>
      <c r="K101" s="23"/>
      <c r="L101" s="37">
        <v>1</v>
      </c>
      <c r="M101" s="23">
        <v>27</v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4">
        <f t="shared" si="73"/>
        <v>67</v>
      </c>
      <c r="AA101" s="25">
        <f t="shared" si="68"/>
        <v>0</v>
      </c>
      <c r="AB101" s="30" t="str">
        <f>AO97</f>
        <v>TORONTO RAPTORS BLACK</v>
      </c>
      <c r="AC101" s="26"/>
      <c r="AD101" s="27"/>
      <c r="AE101" s="23"/>
      <c r="AF101" s="23"/>
      <c r="AG101" s="23"/>
      <c r="AH101" s="23"/>
      <c r="AI101" s="23"/>
      <c r="AJ101" s="23"/>
      <c r="AK101" s="23"/>
      <c r="AL101" s="23"/>
      <c r="AM101" s="24"/>
      <c r="AN101" s="28"/>
      <c r="AO101" s="29" t="s">
        <v>205</v>
      </c>
      <c r="AP101" s="23">
        <f>E98</f>
        <v>0</v>
      </c>
      <c r="AQ101" s="23">
        <f>E99</f>
        <v>0</v>
      </c>
      <c r="AR101" s="23">
        <f>E100</f>
        <v>0</v>
      </c>
      <c r="AS101" s="23">
        <f>E101</f>
        <v>0</v>
      </c>
      <c r="AT101" s="23">
        <f>E102</f>
        <v>0</v>
      </c>
      <c r="AU101" s="23">
        <f>E103</f>
        <v>0</v>
      </c>
      <c r="AV101" s="23">
        <f>E104</f>
        <v>0</v>
      </c>
      <c r="AW101" s="23">
        <f>E105</f>
        <v>0</v>
      </c>
    </row>
    <row r="102" spans="1:50" outlineLevel="1" x14ac:dyDescent="0.25">
      <c r="A102" s="26" t="s">
        <v>47</v>
      </c>
      <c r="B102" s="27">
        <v>77</v>
      </c>
      <c r="C102" s="23"/>
      <c r="D102" s="23">
        <v>1</v>
      </c>
      <c r="E102" s="23"/>
      <c r="F102" s="36">
        <v>3</v>
      </c>
      <c r="G102" s="23"/>
      <c r="H102" s="36">
        <v>8</v>
      </c>
      <c r="I102" s="36">
        <v>40</v>
      </c>
      <c r="J102" s="23"/>
      <c r="K102" s="23"/>
      <c r="L102" s="37">
        <v>1</v>
      </c>
      <c r="M102" s="23">
        <v>24</v>
      </c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4">
        <f t="shared" si="73"/>
        <v>77</v>
      </c>
      <c r="AA102" s="25">
        <f t="shared" si="68"/>
        <v>0</v>
      </c>
      <c r="AB102" s="30" t="str">
        <f>AO97</f>
        <v>TORONTO RAPTORS BLACK</v>
      </c>
      <c r="AC102" s="26"/>
      <c r="AD102" s="27"/>
      <c r="AE102" s="23"/>
      <c r="AF102" s="23"/>
      <c r="AG102" s="23"/>
      <c r="AH102" s="23"/>
      <c r="AI102" s="23"/>
      <c r="AJ102" s="23"/>
      <c r="AK102" s="23"/>
      <c r="AL102" s="23"/>
      <c r="AM102" s="24"/>
      <c r="AN102" s="28"/>
      <c r="AO102" s="29" t="s">
        <v>206</v>
      </c>
      <c r="AP102" s="23">
        <f>C98</f>
        <v>0</v>
      </c>
      <c r="AQ102" s="23">
        <f>C99</f>
        <v>0</v>
      </c>
      <c r="AR102" s="23">
        <f>C100</f>
        <v>0</v>
      </c>
      <c r="AS102" s="23">
        <f>C101</f>
        <v>1</v>
      </c>
      <c r="AT102" s="23">
        <f>C102</f>
        <v>0</v>
      </c>
      <c r="AU102" s="23">
        <f>C103</f>
        <v>0</v>
      </c>
      <c r="AV102" s="23">
        <f>C104</f>
        <v>0</v>
      </c>
      <c r="AW102" s="23">
        <f>C105</f>
        <v>0</v>
      </c>
    </row>
    <row r="103" spans="1:50" outlineLevel="1" x14ac:dyDescent="0.25">
      <c r="A103" s="26" t="s">
        <v>48</v>
      </c>
      <c r="B103" s="27">
        <v>55</v>
      </c>
      <c r="C103" s="23"/>
      <c r="D103" s="23"/>
      <c r="E103" s="23"/>
      <c r="F103" s="36">
        <v>3</v>
      </c>
      <c r="G103" s="23"/>
      <c r="H103" s="36">
        <v>6</v>
      </c>
      <c r="I103" s="36">
        <v>30</v>
      </c>
      <c r="J103" s="23"/>
      <c r="K103" s="23"/>
      <c r="L103" s="23"/>
      <c r="M103" s="23">
        <v>16</v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4">
        <f t="shared" si="73"/>
        <v>55</v>
      </c>
      <c r="AA103" s="25">
        <f t="shared" si="68"/>
        <v>0</v>
      </c>
      <c r="AC103" s="26" t="s">
        <v>63</v>
      </c>
      <c r="AD103" s="27">
        <f t="shared" ref="AD103:AG111" si="74">B103</f>
        <v>55</v>
      </c>
      <c r="AE103" s="23">
        <f t="shared" si="74"/>
        <v>0</v>
      </c>
      <c r="AF103" s="23">
        <f t="shared" si="74"/>
        <v>0</v>
      </c>
      <c r="AG103" s="23">
        <f t="shared" si="74"/>
        <v>0</v>
      </c>
      <c r="AH103" s="23">
        <f t="shared" ref="AH103:AH110" si="75">SUM(F103:K103)</f>
        <v>39</v>
      </c>
      <c r="AI103" s="23">
        <f t="shared" ref="AI103:AI111" si="76">L103</f>
        <v>0</v>
      </c>
      <c r="AJ103" s="23">
        <f t="shared" ref="AJ103:AJ112" si="77">SUM(M103:T103)</f>
        <v>16</v>
      </c>
      <c r="AK103" s="23">
        <f t="shared" ref="AK103:AK112" si="78">SUM(U103:X103)</f>
        <v>0</v>
      </c>
      <c r="AL103" s="23">
        <f t="shared" ref="AL103:AL111" si="79">Y103</f>
        <v>0</v>
      </c>
      <c r="AM103" s="24">
        <f t="shared" ref="AM103:AM111" si="80">SUM(AE103:AL103)</f>
        <v>55</v>
      </c>
      <c r="AN103" s="28">
        <f t="shared" ref="AN103:AN112" si="81">AD103-AM103</f>
        <v>0</v>
      </c>
    </row>
    <row r="104" spans="1:50" outlineLevel="1" x14ac:dyDescent="0.25">
      <c r="A104" s="26" t="s">
        <v>49</v>
      </c>
      <c r="B104" s="27">
        <v>31</v>
      </c>
      <c r="C104" s="23"/>
      <c r="D104" s="23"/>
      <c r="E104" s="23"/>
      <c r="F104" s="36">
        <v>2</v>
      </c>
      <c r="G104" s="23"/>
      <c r="H104" s="36">
        <v>3</v>
      </c>
      <c r="I104" s="36">
        <v>20</v>
      </c>
      <c r="J104" s="23"/>
      <c r="K104" s="23"/>
      <c r="L104" s="23"/>
      <c r="M104" s="23">
        <v>6</v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4">
        <f t="shared" si="73"/>
        <v>31</v>
      </c>
      <c r="AA104" s="25">
        <f t="shared" si="68"/>
        <v>0</v>
      </c>
      <c r="AC104" s="26" t="s">
        <v>64</v>
      </c>
      <c r="AD104" s="27">
        <f t="shared" si="74"/>
        <v>31</v>
      </c>
      <c r="AE104" s="23">
        <f t="shared" si="74"/>
        <v>0</v>
      </c>
      <c r="AF104" s="23">
        <f t="shared" si="74"/>
        <v>0</v>
      </c>
      <c r="AG104" s="23">
        <f t="shared" si="74"/>
        <v>0</v>
      </c>
      <c r="AH104" s="23">
        <f t="shared" si="75"/>
        <v>25</v>
      </c>
      <c r="AI104" s="23">
        <f t="shared" si="76"/>
        <v>0</v>
      </c>
      <c r="AJ104" s="23">
        <f t="shared" si="77"/>
        <v>6</v>
      </c>
      <c r="AK104" s="23">
        <f t="shared" si="78"/>
        <v>0</v>
      </c>
      <c r="AL104" s="23">
        <f t="shared" si="79"/>
        <v>0</v>
      </c>
      <c r="AM104" s="24">
        <f t="shared" si="80"/>
        <v>31</v>
      </c>
      <c r="AN104" s="28">
        <f t="shared" si="81"/>
        <v>0</v>
      </c>
    </row>
    <row r="105" spans="1:50" outlineLevel="1" x14ac:dyDescent="0.25">
      <c r="A105" s="26" t="s">
        <v>50</v>
      </c>
      <c r="B105" s="27">
        <v>8</v>
      </c>
      <c r="C105" s="23"/>
      <c r="D105" s="23"/>
      <c r="E105" s="23"/>
      <c r="F105" s="36">
        <v>1</v>
      </c>
      <c r="G105" s="23"/>
      <c r="H105" s="36"/>
      <c r="I105" s="36">
        <v>5</v>
      </c>
      <c r="J105" s="23"/>
      <c r="K105" s="23"/>
      <c r="L105" s="23"/>
      <c r="M105" s="23">
        <v>2</v>
      </c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4">
        <f t="shared" si="73"/>
        <v>8</v>
      </c>
      <c r="AA105" s="25">
        <f t="shared" si="68"/>
        <v>0</v>
      </c>
      <c r="AC105" s="26" t="s">
        <v>52</v>
      </c>
      <c r="AD105" s="27">
        <f t="shared" si="74"/>
        <v>8</v>
      </c>
      <c r="AE105" s="23">
        <f t="shared" si="74"/>
        <v>0</v>
      </c>
      <c r="AF105" s="23">
        <f t="shared" si="74"/>
        <v>0</v>
      </c>
      <c r="AG105" s="23">
        <f t="shared" si="74"/>
        <v>0</v>
      </c>
      <c r="AH105" s="23">
        <f t="shared" si="75"/>
        <v>6</v>
      </c>
      <c r="AI105" s="23">
        <f t="shared" si="76"/>
        <v>0</v>
      </c>
      <c r="AJ105" s="23">
        <f t="shared" si="77"/>
        <v>2</v>
      </c>
      <c r="AK105" s="23">
        <f t="shared" si="78"/>
        <v>0</v>
      </c>
      <c r="AL105" s="23">
        <f t="shared" si="79"/>
        <v>0</v>
      </c>
      <c r="AM105" s="24">
        <f t="shared" si="80"/>
        <v>8</v>
      </c>
      <c r="AN105" s="28">
        <f t="shared" si="81"/>
        <v>0</v>
      </c>
    </row>
    <row r="106" spans="1:50" outlineLevel="1" x14ac:dyDescent="0.25">
      <c r="A106" s="26" t="s">
        <v>51</v>
      </c>
      <c r="B106" s="31">
        <f>SUM(B96:B105)</f>
        <v>286</v>
      </c>
      <c r="C106" s="31">
        <f t="shared" ref="C106:Z106" si="82">SUM(C96:C105)</f>
        <v>1</v>
      </c>
      <c r="D106" s="31">
        <f t="shared" si="82"/>
        <v>2</v>
      </c>
      <c r="E106" s="31">
        <f t="shared" si="82"/>
        <v>0</v>
      </c>
      <c r="F106" s="31">
        <f t="shared" si="82"/>
        <v>12</v>
      </c>
      <c r="G106" s="31">
        <f t="shared" si="82"/>
        <v>0</v>
      </c>
      <c r="H106" s="31">
        <f t="shared" si="82"/>
        <v>24</v>
      </c>
      <c r="I106" s="31">
        <f t="shared" si="82"/>
        <v>150</v>
      </c>
      <c r="J106" s="31">
        <f t="shared" si="82"/>
        <v>0</v>
      </c>
      <c r="K106" s="31">
        <f t="shared" si="82"/>
        <v>0</v>
      </c>
      <c r="L106" s="31">
        <f t="shared" si="82"/>
        <v>2</v>
      </c>
      <c r="M106" s="31">
        <f t="shared" si="82"/>
        <v>95</v>
      </c>
      <c r="N106" s="31">
        <f t="shared" si="82"/>
        <v>0</v>
      </c>
      <c r="O106" s="31">
        <f t="shared" si="82"/>
        <v>0</v>
      </c>
      <c r="P106" s="31">
        <f t="shared" si="82"/>
        <v>0</v>
      </c>
      <c r="Q106" s="31">
        <f t="shared" si="82"/>
        <v>0</v>
      </c>
      <c r="R106" s="31">
        <f t="shared" si="82"/>
        <v>0</v>
      </c>
      <c r="S106" s="31">
        <f t="shared" si="82"/>
        <v>0</v>
      </c>
      <c r="T106" s="31">
        <f t="shared" si="82"/>
        <v>0</v>
      </c>
      <c r="U106" s="31">
        <f t="shared" si="82"/>
        <v>0</v>
      </c>
      <c r="V106" s="31">
        <f t="shared" si="82"/>
        <v>0</v>
      </c>
      <c r="W106" s="31">
        <f t="shared" si="82"/>
        <v>0</v>
      </c>
      <c r="X106" s="31">
        <f t="shared" si="82"/>
        <v>0</v>
      </c>
      <c r="Y106" s="31">
        <f t="shared" si="82"/>
        <v>0</v>
      </c>
      <c r="Z106" s="31">
        <f t="shared" si="82"/>
        <v>286</v>
      </c>
      <c r="AA106" s="27">
        <f>SUM(AA96:AA105)</f>
        <v>0</v>
      </c>
      <c r="AC106" s="26" t="s">
        <v>51</v>
      </c>
      <c r="AD106" s="31">
        <f>SUM(AD96:AD105)</f>
        <v>94</v>
      </c>
      <c r="AE106" s="31">
        <f t="shared" ref="AE106:AM106" si="83">SUM(AE96:AE105)</f>
        <v>0</v>
      </c>
      <c r="AF106" s="31">
        <f t="shared" si="83"/>
        <v>0</v>
      </c>
      <c r="AG106" s="31">
        <f t="shared" si="83"/>
        <v>0</v>
      </c>
      <c r="AH106" s="31">
        <f t="shared" si="83"/>
        <v>70</v>
      </c>
      <c r="AI106" s="31">
        <f t="shared" si="83"/>
        <v>0</v>
      </c>
      <c r="AJ106" s="31">
        <f t="shared" si="83"/>
        <v>24</v>
      </c>
      <c r="AK106" s="31">
        <f t="shared" si="83"/>
        <v>0</v>
      </c>
      <c r="AL106" s="31">
        <f t="shared" si="83"/>
        <v>0</v>
      </c>
      <c r="AM106" s="31">
        <f t="shared" si="83"/>
        <v>94</v>
      </c>
      <c r="AN106" s="27">
        <f>SUM(AN96:AN105)</f>
        <v>0</v>
      </c>
    </row>
    <row r="107" spans="1:50" outlineLevel="1" x14ac:dyDescent="0.25"/>
    <row r="108" spans="1:50" hidden="1" outlineLevel="1" x14ac:dyDescent="0.25">
      <c r="B108" s="33">
        <v>0</v>
      </c>
    </row>
    <row r="109" spans="1:50" s="3" customFormat="1" ht="56.25" hidden="1" outlineLevel="1" x14ac:dyDescent="0.25">
      <c r="A109" s="8" t="str">
        <f>$B$4</f>
        <v>NBA FLEECE ZIP JACKET</v>
      </c>
      <c r="B109" s="34" t="s">
        <v>103</v>
      </c>
      <c r="C109" s="10" t="s">
        <v>20</v>
      </c>
      <c r="D109" s="10" t="s">
        <v>21</v>
      </c>
      <c r="E109" s="10" t="s">
        <v>22</v>
      </c>
      <c r="F109" s="10" t="s">
        <v>141</v>
      </c>
      <c r="G109" s="10" t="s">
        <v>142</v>
      </c>
      <c r="H109" s="10" t="s">
        <v>143</v>
      </c>
      <c r="I109" s="10" t="s">
        <v>23</v>
      </c>
      <c r="J109" s="10" t="s">
        <v>24</v>
      </c>
      <c r="K109" s="10" t="s">
        <v>25</v>
      </c>
      <c r="L109" s="10" t="s">
        <v>26</v>
      </c>
      <c r="M109" s="11" t="s">
        <v>27</v>
      </c>
      <c r="N109" s="11" t="s">
        <v>28</v>
      </c>
      <c r="O109" s="11" t="s">
        <v>29</v>
      </c>
      <c r="P109" s="11" t="s">
        <v>30</v>
      </c>
      <c r="Q109" s="11" t="s">
        <v>31</v>
      </c>
      <c r="R109" s="11" t="s">
        <v>32</v>
      </c>
      <c r="S109" s="11" t="s">
        <v>33</v>
      </c>
      <c r="T109" s="11" t="s">
        <v>34</v>
      </c>
      <c r="U109" s="12" t="s">
        <v>35</v>
      </c>
      <c r="V109" s="12" t="s">
        <v>36</v>
      </c>
      <c r="W109" s="12" t="s">
        <v>37</v>
      </c>
      <c r="X109" s="12" t="s">
        <v>38</v>
      </c>
      <c r="Y109" s="13" t="s">
        <v>39</v>
      </c>
      <c r="Z109" s="14" t="s">
        <v>40</v>
      </c>
      <c r="AA109" s="15" t="s">
        <v>41</v>
      </c>
      <c r="AC109" s="16" t="str">
        <f>A109</f>
        <v>NBA FLEECE ZIP JACKET</v>
      </c>
      <c r="AD109" s="9" t="str">
        <f>B109</f>
        <v>MINNESOTA TIMBERWOLVES NAVY</v>
      </c>
      <c r="AE109" s="17" t="s">
        <v>20</v>
      </c>
      <c r="AF109" s="17" t="s">
        <v>21</v>
      </c>
      <c r="AG109" s="17" t="s">
        <v>22</v>
      </c>
      <c r="AH109" s="17" t="s">
        <v>53</v>
      </c>
      <c r="AI109" s="10" t="s">
        <v>26</v>
      </c>
      <c r="AJ109" s="18" t="s">
        <v>54</v>
      </c>
      <c r="AK109" s="19" t="s">
        <v>55</v>
      </c>
      <c r="AL109" s="20" t="s">
        <v>56</v>
      </c>
      <c r="AM109" s="14" t="s">
        <v>40</v>
      </c>
      <c r="AN109" s="15" t="s">
        <v>41</v>
      </c>
    </row>
    <row r="110" spans="1:50" hidden="1" outlineLevel="1" x14ac:dyDescent="0.25">
      <c r="A110" s="21" t="s">
        <v>107</v>
      </c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4">
        <f>SUM(C110:Y110)</f>
        <v>0</v>
      </c>
      <c r="AA110" s="25">
        <f t="shared" ref="AA110:AA119" si="84">B110-Z110</f>
        <v>0</v>
      </c>
      <c r="AC110" s="26" t="str">
        <f>A110</f>
        <v>C-0425-KT-6296-MTN</v>
      </c>
      <c r="AD110" s="27">
        <f>B110</f>
        <v>0</v>
      </c>
      <c r="AE110" s="23">
        <f t="shared" ref="AE110:AG119" si="85">C110</f>
        <v>0</v>
      </c>
      <c r="AF110" s="23">
        <f t="shared" si="85"/>
        <v>0</v>
      </c>
      <c r="AG110" s="23">
        <f t="shared" si="85"/>
        <v>0</v>
      </c>
      <c r="AH110" s="23">
        <f>SUM(F110:K110)</f>
        <v>0</v>
      </c>
      <c r="AI110" s="23">
        <f>L110</f>
        <v>0</v>
      </c>
      <c r="AJ110" s="23">
        <f t="shared" ref="AJ110:AJ119" si="86">SUM(M110:T110)</f>
        <v>0</v>
      </c>
      <c r="AK110" s="23">
        <f t="shared" ref="AK110:AK119" si="87">SUM(U110:X110)</f>
        <v>0</v>
      </c>
      <c r="AL110" s="23">
        <f>Y110</f>
        <v>0</v>
      </c>
      <c r="AM110" s="24">
        <f>SUM(AE110:AL110)</f>
        <v>0</v>
      </c>
      <c r="AN110" s="28">
        <f t="shared" ref="AN110:AN119" si="88">AD110-AM110</f>
        <v>0</v>
      </c>
    </row>
    <row r="111" spans="1:50" hidden="1" outlineLevel="1" x14ac:dyDescent="0.25">
      <c r="A111" s="26" t="s">
        <v>42</v>
      </c>
      <c r="B111" s="27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4">
        <f t="shared" ref="Z111:Z119" si="89">SUM(C111:Y111)</f>
        <v>0</v>
      </c>
      <c r="AA111" s="25">
        <f t="shared" si="84"/>
        <v>0</v>
      </c>
      <c r="AC111" s="26"/>
      <c r="AD111" s="27"/>
      <c r="AE111" s="23"/>
      <c r="AF111" s="23"/>
      <c r="AG111" s="23"/>
      <c r="AH111" s="23"/>
      <c r="AI111" s="23"/>
      <c r="AJ111" s="23"/>
      <c r="AK111" s="23"/>
      <c r="AL111" s="23"/>
      <c r="AM111" s="24"/>
      <c r="AN111" s="28"/>
      <c r="AO111" s="2" t="str">
        <f>B109</f>
        <v>MINNESOTA TIMBERWOLVES NAVY</v>
      </c>
      <c r="AP111" s="26" t="s">
        <v>43</v>
      </c>
      <c r="AQ111" s="26" t="s">
        <v>44</v>
      </c>
      <c r="AR111" s="26" t="s">
        <v>45</v>
      </c>
      <c r="AS111" s="26" t="s">
        <v>46</v>
      </c>
      <c r="AT111" s="26" t="s">
        <v>47</v>
      </c>
      <c r="AU111" s="26" t="s">
        <v>48</v>
      </c>
      <c r="AV111" s="26" t="s">
        <v>49</v>
      </c>
      <c r="AW111" s="26" t="s">
        <v>50</v>
      </c>
    </row>
    <row r="112" spans="1:50" hidden="1" outlineLevel="1" x14ac:dyDescent="0.25">
      <c r="A112" s="26" t="s">
        <v>43</v>
      </c>
      <c r="B112" s="27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4">
        <f t="shared" si="89"/>
        <v>0</v>
      </c>
      <c r="AA112" s="25">
        <f t="shared" si="84"/>
        <v>0</v>
      </c>
      <c r="AB112" s="30" t="str">
        <f>AO111</f>
        <v>MINNESOTA TIMBERWOLVES NAVY</v>
      </c>
      <c r="AC112" s="26"/>
      <c r="AD112" s="27"/>
      <c r="AE112" s="23"/>
      <c r="AF112" s="23"/>
      <c r="AG112" s="23"/>
      <c r="AH112" s="23"/>
      <c r="AI112" s="23"/>
      <c r="AJ112" s="23"/>
      <c r="AK112" s="23"/>
      <c r="AL112" s="23"/>
      <c r="AM112" s="24"/>
      <c r="AN112" s="28"/>
      <c r="AO112" s="30" t="s">
        <v>51</v>
      </c>
      <c r="AP112" s="24">
        <f>Z112</f>
        <v>0</v>
      </c>
      <c r="AQ112" s="24">
        <f>Z113</f>
        <v>0</v>
      </c>
      <c r="AR112" s="24">
        <f>Z114</f>
        <v>0</v>
      </c>
      <c r="AS112" s="24">
        <f>Z115</f>
        <v>0</v>
      </c>
      <c r="AT112" s="24">
        <f>Z116</f>
        <v>0</v>
      </c>
      <c r="AU112" s="24">
        <f>Z117</f>
        <v>0</v>
      </c>
      <c r="AV112" s="24">
        <f>Z118</f>
        <v>0</v>
      </c>
      <c r="AW112" s="24">
        <f>Z119</f>
        <v>0</v>
      </c>
      <c r="AX112" s="31">
        <f>Z120</f>
        <v>0</v>
      </c>
    </row>
    <row r="113" spans="1:50" hidden="1" outlineLevel="1" x14ac:dyDescent="0.25">
      <c r="A113" s="26" t="s">
        <v>44</v>
      </c>
      <c r="B113" s="27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4">
        <f t="shared" si="89"/>
        <v>0</v>
      </c>
      <c r="AA113" s="25">
        <f t="shared" si="84"/>
        <v>0</v>
      </c>
      <c r="AB113" s="30" t="str">
        <f>AO111</f>
        <v>MINNESOTA TIMBERWOLVES NAVY</v>
      </c>
      <c r="AC113" s="26"/>
      <c r="AD113" s="27"/>
      <c r="AE113" s="23"/>
      <c r="AF113" s="23"/>
      <c r="AG113" s="23"/>
      <c r="AH113" s="23"/>
      <c r="AI113" s="23"/>
      <c r="AJ113" s="23"/>
      <c r="AK113" s="23"/>
      <c r="AL113" s="23"/>
      <c r="AM113" s="24"/>
      <c r="AN113" s="28"/>
      <c r="AO113" s="29" t="s">
        <v>27</v>
      </c>
      <c r="AP113" s="23">
        <f>M112</f>
        <v>0</v>
      </c>
      <c r="AQ113" s="23">
        <f>M113</f>
        <v>0</v>
      </c>
      <c r="AR113" s="23">
        <f>M114</f>
        <v>0</v>
      </c>
      <c r="AS113" s="23">
        <f>M115</f>
        <v>0</v>
      </c>
      <c r="AT113" s="23">
        <f>M116</f>
        <v>0</v>
      </c>
      <c r="AU113" s="23">
        <f>M117</f>
        <v>0</v>
      </c>
      <c r="AV113" s="23">
        <f>M118</f>
        <v>0</v>
      </c>
      <c r="AW113" s="23">
        <f>M119</f>
        <v>0</v>
      </c>
      <c r="AX113" s="31">
        <f>M120</f>
        <v>0</v>
      </c>
    </row>
    <row r="114" spans="1:50" hidden="1" outlineLevel="1" x14ac:dyDescent="0.25">
      <c r="A114" s="26" t="s">
        <v>45</v>
      </c>
      <c r="B114" s="27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4">
        <f t="shared" si="89"/>
        <v>0</v>
      </c>
      <c r="AA114" s="25">
        <f t="shared" si="84"/>
        <v>0</v>
      </c>
      <c r="AB114" s="30" t="str">
        <f>AO111</f>
        <v>MINNESOTA TIMBERWOLVES NAVY</v>
      </c>
      <c r="AC114" s="26"/>
      <c r="AD114" s="27"/>
      <c r="AE114" s="23"/>
      <c r="AF114" s="23"/>
      <c r="AG114" s="23"/>
      <c r="AH114" s="23"/>
      <c r="AI114" s="23"/>
      <c r="AJ114" s="23"/>
      <c r="AK114" s="23"/>
      <c r="AL114" s="23"/>
      <c r="AM114" s="24"/>
      <c r="AN114" s="28"/>
      <c r="AO114" s="29" t="s">
        <v>204</v>
      </c>
      <c r="AP114" s="23">
        <f>D112</f>
        <v>0</v>
      </c>
      <c r="AQ114" s="23">
        <f>D113</f>
        <v>0</v>
      </c>
      <c r="AR114" s="23">
        <f>D114</f>
        <v>0</v>
      </c>
      <c r="AS114" s="23">
        <f>D115</f>
        <v>0</v>
      </c>
      <c r="AT114" s="23">
        <f>D116</f>
        <v>0</v>
      </c>
      <c r="AU114" s="23">
        <f>D117</f>
        <v>0</v>
      </c>
      <c r="AV114" s="23">
        <f>D118</f>
        <v>0</v>
      </c>
      <c r="AW114" s="23">
        <f>D119</f>
        <v>0</v>
      </c>
    </row>
    <row r="115" spans="1:50" hidden="1" outlineLevel="1" x14ac:dyDescent="0.25">
      <c r="A115" s="26" t="s">
        <v>46</v>
      </c>
      <c r="B115" s="27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4">
        <f t="shared" si="89"/>
        <v>0</v>
      </c>
      <c r="AA115" s="25">
        <f t="shared" si="84"/>
        <v>0</v>
      </c>
      <c r="AB115" s="30" t="str">
        <f>AO111</f>
        <v>MINNESOTA TIMBERWOLVES NAVY</v>
      </c>
      <c r="AC115" s="26"/>
      <c r="AD115" s="27"/>
      <c r="AE115" s="23"/>
      <c r="AF115" s="23"/>
      <c r="AG115" s="23"/>
      <c r="AH115" s="23"/>
      <c r="AI115" s="23"/>
      <c r="AJ115" s="23"/>
      <c r="AK115" s="23"/>
      <c r="AL115" s="23"/>
      <c r="AM115" s="24"/>
      <c r="AN115" s="28"/>
      <c r="AO115" s="29" t="s">
        <v>205</v>
      </c>
      <c r="AP115" s="23">
        <f>E112</f>
        <v>0</v>
      </c>
      <c r="AQ115" s="23">
        <f>E113</f>
        <v>0</v>
      </c>
      <c r="AR115" s="23">
        <f>E114</f>
        <v>0</v>
      </c>
      <c r="AS115" s="23">
        <f>E115</f>
        <v>0</v>
      </c>
      <c r="AT115" s="23">
        <f>E116</f>
        <v>0</v>
      </c>
      <c r="AU115" s="23">
        <f>E117</f>
        <v>0</v>
      </c>
      <c r="AV115" s="23">
        <f>E118</f>
        <v>0</v>
      </c>
      <c r="AW115" s="23">
        <f>E119</f>
        <v>0</v>
      </c>
    </row>
    <row r="116" spans="1:50" hidden="1" outlineLevel="1" x14ac:dyDescent="0.25">
      <c r="A116" s="26" t="s">
        <v>47</v>
      </c>
      <c r="B116" s="27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4">
        <f t="shared" si="89"/>
        <v>0</v>
      </c>
      <c r="AA116" s="25">
        <f t="shared" si="84"/>
        <v>0</v>
      </c>
      <c r="AB116" s="30" t="str">
        <f>AO111</f>
        <v>MINNESOTA TIMBERWOLVES NAVY</v>
      </c>
      <c r="AC116" s="26"/>
      <c r="AD116" s="27"/>
      <c r="AE116" s="23"/>
      <c r="AF116" s="23"/>
      <c r="AG116" s="23"/>
      <c r="AH116" s="23"/>
      <c r="AI116" s="23"/>
      <c r="AJ116" s="23"/>
      <c r="AK116" s="23"/>
      <c r="AL116" s="23"/>
      <c r="AM116" s="24"/>
      <c r="AN116" s="28"/>
      <c r="AO116" s="29" t="s">
        <v>206</v>
      </c>
      <c r="AP116" s="23">
        <f>C112</f>
        <v>0</v>
      </c>
      <c r="AQ116" s="23">
        <f>C113</f>
        <v>0</v>
      </c>
      <c r="AR116" s="23">
        <f>C114</f>
        <v>0</v>
      </c>
      <c r="AS116" s="23">
        <f>C115</f>
        <v>0</v>
      </c>
      <c r="AT116" s="23">
        <f>C116</f>
        <v>0</v>
      </c>
      <c r="AU116" s="23">
        <f>C117</f>
        <v>0</v>
      </c>
      <c r="AV116" s="23">
        <f>C118</f>
        <v>0</v>
      </c>
      <c r="AW116" s="23">
        <f>C119</f>
        <v>0</v>
      </c>
    </row>
    <row r="117" spans="1:50" hidden="1" outlineLevel="1" x14ac:dyDescent="0.25">
      <c r="A117" s="26" t="s">
        <v>48</v>
      </c>
      <c r="B117" s="27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4">
        <f t="shared" si="89"/>
        <v>0</v>
      </c>
      <c r="AA117" s="25">
        <f t="shared" si="84"/>
        <v>0</v>
      </c>
      <c r="AB117" s="29"/>
      <c r="AC117" s="26"/>
      <c r="AD117" s="27"/>
      <c r="AE117" s="23"/>
      <c r="AF117" s="23"/>
      <c r="AG117" s="23"/>
      <c r="AH117" s="23"/>
      <c r="AI117" s="23"/>
      <c r="AJ117" s="23"/>
      <c r="AK117" s="23"/>
      <c r="AL117" s="23"/>
      <c r="AM117" s="24"/>
      <c r="AN117" s="28"/>
      <c r="AO117" s="30"/>
    </row>
    <row r="118" spans="1:50" hidden="1" outlineLevel="1" x14ac:dyDescent="0.25">
      <c r="A118" s="26" t="s">
        <v>49</v>
      </c>
      <c r="B118" s="27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4">
        <f t="shared" si="89"/>
        <v>0</v>
      </c>
      <c r="AA118" s="25">
        <f t="shared" si="84"/>
        <v>0</v>
      </c>
      <c r="AB118" s="29"/>
      <c r="AC118" s="26"/>
      <c r="AD118" s="27"/>
      <c r="AE118" s="23"/>
      <c r="AF118" s="23"/>
      <c r="AG118" s="23"/>
      <c r="AH118" s="23"/>
      <c r="AI118" s="23"/>
      <c r="AJ118" s="23"/>
      <c r="AK118" s="23"/>
      <c r="AL118" s="23"/>
      <c r="AM118" s="24"/>
      <c r="AN118" s="28"/>
      <c r="AO118" s="30"/>
    </row>
    <row r="119" spans="1:50" hidden="1" outlineLevel="1" x14ac:dyDescent="0.25">
      <c r="A119" s="26" t="s">
        <v>50</v>
      </c>
      <c r="B119" s="27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4">
        <f t="shared" si="89"/>
        <v>0</v>
      </c>
      <c r="AA119" s="25">
        <f t="shared" si="84"/>
        <v>0</v>
      </c>
      <c r="AB119" s="29"/>
      <c r="AC119" s="26"/>
      <c r="AD119" s="27"/>
      <c r="AE119" s="23"/>
      <c r="AF119" s="23"/>
      <c r="AG119" s="23"/>
      <c r="AH119" s="23"/>
      <c r="AI119" s="23"/>
      <c r="AJ119" s="23"/>
      <c r="AK119" s="23"/>
      <c r="AL119" s="23"/>
      <c r="AM119" s="24"/>
      <c r="AN119" s="28"/>
      <c r="AO119" s="30"/>
    </row>
    <row r="120" spans="1:50" hidden="1" outlineLevel="1" x14ac:dyDescent="0.25">
      <c r="A120" s="26" t="s">
        <v>51</v>
      </c>
      <c r="B120" s="31">
        <f>SUM(B110:B119)</f>
        <v>0</v>
      </c>
      <c r="C120" s="31">
        <f t="shared" ref="C120:Z120" si="90">SUM(C110:C119)</f>
        <v>0</v>
      </c>
      <c r="D120" s="31">
        <f t="shared" si="90"/>
        <v>0</v>
      </c>
      <c r="E120" s="31">
        <f t="shared" si="90"/>
        <v>0</v>
      </c>
      <c r="F120" s="31">
        <f t="shared" si="90"/>
        <v>0</v>
      </c>
      <c r="G120" s="31">
        <f t="shared" si="90"/>
        <v>0</v>
      </c>
      <c r="H120" s="31">
        <f t="shared" si="90"/>
        <v>0</v>
      </c>
      <c r="I120" s="31">
        <f t="shared" si="90"/>
        <v>0</v>
      </c>
      <c r="J120" s="31">
        <f t="shared" si="90"/>
        <v>0</v>
      </c>
      <c r="K120" s="31">
        <f t="shared" si="90"/>
        <v>0</v>
      </c>
      <c r="L120" s="31">
        <f t="shared" si="90"/>
        <v>0</v>
      </c>
      <c r="M120" s="31">
        <f t="shared" si="90"/>
        <v>0</v>
      </c>
      <c r="N120" s="31">
        <f t="shared" si="90"/>
        <v>0</v>
      </c>
      <c r="O120" s="31">
        <f t="shared" si="90"/>
        <v>0</v>
      </c>
      <c r="P120" s="31">
        <f t="shared" si="90"/>
        <v>0</v>
      </c>
      <c r="Q120" s="31">
        <f t="shared" si="90"/>
        <v>0</v>
      </c>
      <c r="R120" s="31">
        <f t="shared" si="90"/>
        <v>0</v>
      </c>
      <c r="S120" s="31">
        <f t="shared" si="90"/>
        <v>0</v>
      </c>
      <c r="T120" s="31">
        <f t="shared" si="90"/>
        <v>0</v>
      </c>
      <c r="U120" s="31">
        <f t="shared" si="90"/>
        <v>0</v>
      </c>
      <c r="V120" s="31">
        <f t="shared" si="90"/>
        <v>0</v>
      </c>
      <c r="W120" s="31">
        <f t="shared" si="90"/>
        <v>0</v>
      </c>
      <c r="X120" s="31">
        <f t="shared" si="90"/>
        <v>0</v>
      </c>
      <c r="Y120" s="31">
        <f t="shared" si="90"/>
        <v>0</v>
      </c>
      <c r="Z120" s="31">
        <f t="shared" si="90"/>
        <v>0</v>
      </c>
      <c r="AA120" s="27">
        <f>SUM(AA110:AA119)</f>
        <v>0</v>
      </c>
      <c r="AB120" s="30"/>
      <c r="AC120" s="26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27"/>
    </row>
    <row r="121" spans="1:50" hidden="1" outlineLevel="1" x14ac:dyDescent="0.25"/>
    <row r="122" spans="1:50" outlineLevel="1" x14ac:dyDescent="0.25"/>
    <row r="123" spans="1:50" s="3" customFormat="1" ht="56.25" x14ac:dyDescent="0.25">
      <c r="A123" s="8" t="str">
        <f>$B$4</f>
        <v>NBA FLEECE ZIP JACKET</v>
      </c>
      <c r="B123" s="9" t="s">
        <v>65</v>
      </c>
      <c r="C123" s="10" t="s">
        <v>20</v>
      </c>
      <c r="D123" s="10" t="s">
        <v>21</v>
      </c>
      <c r="E123" s="10" t="s">
        <v>22</v>
      </c>
      <c r="F123" s="10" t="s">
        <v>141</v>
      </c>
      <c r="G123" s="10" t="s">
        <v>142</v>
      </c>
      <c r="H123" s="10" t="s">
        <v>143</v>
      </c>
      <c r="I123" s="10" t="s">
        <v>23</v>
      </c>
      <c r="J123" s="10" t="s">
        <v>24</v>
      </c>
      <c r="K123" s="10" t="s">
        <v>25</v>
      </c>
      <c r="L123" s="10" t="s">
        <v>26</v>
      </c>
      <c r="M123" s="11" t="s">
        <v>27</v>
      </c>
      <c r="N123" s="11" t="s">
        <v>28</v>
      </c>
      <c r="O123" s="11" t="s">
        <v>29</v>
      </c>
      <c r="P123" s="11" t="s">
        <v>30</v>
      </c>
      <c r="Q123" s="11" t="s">
        <v>31</v>
      </c>
      <c r="R123" s="11" t="s">
        <v>32</v>
      </c>
      <c r="S123" s="11" t="s">
        <v>33</v>
      </c>
      <c r="T123" s="11" t="s">
        <v>34</v>
      </c>
      <c r="U123" s="12" t="s">
        <v>35</v>
      </c>
      <c r="V123" s="12" t="s">
        <v>36</v>
      </c>
      <c r="W123" s="12" t="s">
        <v>37</v>
      </c>
      <c r="X123" s="12" t="s">
        <v>38</v>
      </c>
      <c r="Y123" s="13" t="s">
        <v>39</v>
      </c>
      <c r="Z123" s="14" t="s">
        <v>40</v>
      </c>
      <c r="AA123" s="15" t="s">
        <v>41</v>
      </c>
      <c r="AC123" s="16"/>
      <c r="AD123" s="9"/>
      <c r="AE123" s="17"/>
      <c r="AF123" s="17"/>
      <c r="AG123" s="17"/>
      <c r="AH123" s="17"/>
      <c r="AI123" s="10"/>
      <c r="AJ123" s="18"/>
      <c r="AK123" s="19"/>
      <c r="AL123" s="20"/>
      <c r="AM123" s="14"/>
      <c r="AN123" s="15"/>
    </row>
    <row r="124" spans="1:50" x14ac:dyDescent="0.25">
      <c r="A124" s="21" t="s">
        <v>108</v>
      </c>
      <c r="B124" s="22">
        <f>B12+B26+B40+B54+B68+B82+B96+B110</f>
        <v>0</v>
      </c>
      <c r="C124" s="23">
        <f>C12+C26+C40+C54+C68+C82+C96+C110</f>
        <v>0</v>
      </c>
      <c r="D124" s="23">
        <f t="shared" ref="D124:Y133" si="91">D12+D26+D40+D54+D68+D82+D96+D110</f>
        <v>0</v>
      </c>
      <c r="E124" s="23">
        <f t="shared" si="91"/>
        <v>0</v>
      </c>
      <c r="F124" s="23">
        <f t="shared" si="91"/>
        <v>0</v>
      </c>
      <c r="G124" s="23">
        <f t="shared" si="91"/>
        <v>0</v>
      </c>
      <c r="H124" s="23">
        <f t="shared" si="91"/>
        <v>0</v>
      </c>
      <c r="I124" s="23">
        <f t="shared" si="91"/>
        <v>0</v>
      </c>
      <c r="J124" s="23">
        <f t="shared" si="91"/>
        <v>0</v>
      </c>
      <c r="K124" s="23">
        <f t="shared" si="91"/>
        <v>0</v>
      </c>
      <c r="L124" s="23">
        <f t="shared" si="91"/>
        <v>0</v>
      </c>
      <c r="M124" s="23">
        <f t="shared" si="91"/>
        <v>0</v>
      </c>
      <c r="N124" s="23">
        <f t="shared" si="91"/>
        <v>0</v>
      </c>
      <c r="O124" s="23">
        <f t="shared" si="91"/>
        <v>0</v>
      </c>
      <c r="P124" s="23">
        <f t="shared" si="91"/>
        <v>0</v>
      </c>
      <c r="Q124" s="23">
        <f t="shared" si="91"/>
        <v>0</v>
      </c>
      <c r="R124" s="23">
        <f t="shared" si="91"/>
        <v>0</v>
      </c>
      <c r="S124" s="23">
        <f t="shared" si="91"/>
        <v>0</v>
      </c>
      <c r="T124" s="23">
        <f t="shared" si="91"/>
        <v>0</v>
      </c>
      <c r="U124" s="23">
        <f t="shared" si="91"/>
        <v>0</v>
      </c>
      <c r="V124" s="23">
        <f t="shared" si="91"/>
        <v>0</v>
      </c>
      <c r="W124" s="23">
        <f t="shared" si="91"/>
        <v>0</v>
      </c>
      <c r="X124" s="23">
        <f t="shared" si="91"/>
        <v>0</v>
      </c>
      <c r="Y124" s="23">
        <f t="shared" si="91"/>
        <v>0</v>
      </c>
      <c r="Z124" s="24">
        <f>SUM(C124:Y124)</f>
        <v>0</v>
      </c>
      <c r="AA124" s="25">
        <f t="shared" ref="AA124:AA133" si="92">B124-Z124</f>
        <v>0</v>
      </c>
      <c r="AC124" s="26" t="str">
        <f>A124</f>
        <v>C-0425-KT-6296</v>
      </c>
      <c r="AD124" s="27">
        <f>B124</f>
        <v>0</v>
      </c>
      <c r="AE124" s="23">
        <f t="shared" ref="AE124:AG130" si="93">C124</f>
        <v>0</v>
      </c>
      <c r="AF124" s="23">
        <f t="shared" si="93"/>
        <v>0</v>
      </c>
      <c r="AG124" s="23">
        <f t="shared" si="93"/>
        <v>0</v>
      </c>
      <c r="AH124" s="23">
        <f>SUM(F124:K124)</f>
        <v>0</v>
      </c>
      <c r="AI124" s="23">
        <f>L124</f>
        <v>0</v>
      </c>
      <c r="AJ124" s="23">
        <f t="shared" ref="AJ124:AJ130" si="94">SUM(M124:T124)</f>
        <v>0</v>
      </c>
      <c r="AK124" s="23">
        <f t="shared" ref="AK124:AK130" si="95">SUM(U124:X124)</f>
        <v>0</v>
      </c>
      <c r="AL124" s="23">
        <f>Y124</f>
        <v>0</v>
      </c>
      <c r="AM124" s="24">
        <f>SUM(AE124:AL124)</f>
        <v>0</v>
      </c>
      <c r="AN124" s="28">
        <f t="shared" ref="AN124:AN130" si="96">AD124-AM124</f>
        <v>0</v>
      </c>
    </row>
    <row r="125" spans="1:50" ht="15" x14ac:dyDescent="0.25">
      <c r="A125" s="26" t="s">
        <v>42</v>
      </c>
      <c r="B125" s="27">
        <f t="shared" ref="B125:V133" si="97">B13+B27+B41+B55+B69+B83+B97+B111</f>
        <v>0</v>
      </c>
      <c r="C125" s="23">
        <f t="shared" si="97"/>
        <v>0</v>
      </c>
      <c r="D125" s="23">
        <f t="shared" si="97"/>
        <v>0</v>
      </c>
      <c r="E125" s="23">
        <f t="shared" si="97"/>
        <v>0</v>
      </c>
      <c r="F125" s="23">
        <f t="shared" si="97"/>
        <v>0</v>
      </c>
      <c r="G125" s="23">
        <f t="shared" si="97"/>
        <v>0</v>
      </c>
      <c r="H125" s="23">
        <f t="shared" si="91"/>
        <v>0</v>
      </c>
      <c r="I125" s="23">
        <f t="shared" si="91"/>
        <v>0</v>
      </c>
      <c r="J125" s="23">
        <f t="shared" si="91"/>
        <v>0</v>
      </c>
      <c r="K125" s="23">
        <f t="shared" si="91"/>
        <v>0</v>
      </c>
      <c r="L125" s="23">
        <f t="shared" si="97"/>
        <v>0</v>
      </c>
      <c r="M125" s="23">
        <f t="shared" si="97"/>
        <v>0</v>
      </c>
      <c r="N125" s="23">
        <f t="shared" si="97"/>
        <v>0</v>
      </c>
      <c r="O125" s="23">
        <f t="shared" si="97"/>
        <v>0</v>
      </c>
      <c r="P125" s="23">
        <f t="shared" si="97"/>
        <v>0</v>
      </c>
      <c r="Q125" s="23">
        <f t="shared" si="97"/>
        <v>0</v>
      </c>
      <c r="R125" s="23">
        <f t="shared" si="97"/>
        <v>0</v>
      </c>
      <c r="S125" s="23">
        <f t="shared" si="97"/>
        <v>0</v>
      </c>
      <c r="T125" s="23">
        <f t="shared" si="97"/>
        <v>0</v>
      </c>
      <c r="U125" s="23">
        <f t="shared" si="97"/>
        <v>0</v>
      </c>
      <c r="V125" s="23">
        <f t="shared" si="97"/>
        <v>0</v>
      </c>
      <c r="W125" s="23">
        <f t="shared" si="91"/>
        <v>0</v>
      </c>
      <c r="X125" s="23">
        <f t="shared" si="91"/>
        <v>0</v>
      </c>
      <c r="Y125" s="23">
        <f t="shared" si="91"/>
        <v>0</v>
      </c>
      <c r="Z125" s="24">
        <f t="shared" ref="Z125:Z133" si="98">SUM(C125:Y125)</f>
        <v>0</v>
      </c>
      <c r="AA125" s="25">
        <f t="shared" si="92"/>
        <v>0</v>
      </c>
      <c r="AB125" t="s">
        <v>91</v>
      </c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R125"/>
      <c r="AS125"/>
      <c r="AT125"/>
      <c r="AU125"/>
      <c r="AV125"/>
      <c r="AW125"/>
      <c r="AX125"/>
    </row>
    <row r="126" spans="1:50" ht="15" x14ac:dyDescent="0.25">
      <c r="A126" s="26" t="s">
        <v>43</v>
      </c>
      <c r="B126" s="27">
        <f t="shared" si="97"/>
        <v>0</v>
      </c>
      <c r="C126" s="23">
        <f t="shared" si="97"/>
        <v>0</v>
      </c>
      <c r="D126" s="23">
        <f t="shared" si="91"/>
        <v>0</v>
      </c>
      <c r="E126" s="23">
        <f t="shared" si="91"/>
        <v>0</v>
      </c>
      <c r="F126" s="23">
        <f t="shared" si="91"/>
        <v>0</v>
      </c>
      <c r="G126" s="23">
        <f t="shared" si="91"/>
        <v>0</v>
      </c>
      <c r="H126" s="23">
        <f t="shared" si="91"/>
        <v>0</v>
      </c>
      <c r="I126" s="23">
        <f t="shared" si="91"/>
        <v>0</v>
      </c>
      <c r="J126" s="23">
        <f t="shared" si="91"/>
        <v>0</v>
      </c>
      <c r="K126" s="23">
        <f t="shared" si="91"/>
        <v>0</v>
      </c>
      <c r="L126" s="23">
        <f t="shared" si="91"/>
        <v>0</v>
      </c>
      <c r="M126" s="23">
        <f t="shared" si="91"/>
        <v>0</v>
      </c>
      <c r="N126" s="23">
        <f t="shared" si="91"/>
        <v>0</v>
      </c>
      <c r="O126" s="23">
        <f t="shared" si="91"/>
        <v>0</v>
      </c>
      <c r="P126" s="23">
        <f t="shared" si="91"/>
        <v>0</v>
      </c>
      <c r="Q126" s="23">
        <f t="shared" si="91"/>
        <v>0</v>
      </c>
      <c r="R126" s="23">
        <f t="shared" si="91"/>
        <v>0</v>
      </c>
      <c r="S126" s="23">
        <f t="shared" si="91"/>
        <v>0</v>
      </c>
      <c r="T126" s="23">
        <f t="shared" si="91"/>
        <v>0</v>
      </c>
      <c r="U126" s="23">
        <f t="shared" si="91"/>
        <v>0</v>
      </c>
      <c r="V126" s="23">
        <f t="shared" si="91"/>
        <v>0</v>
      </c>
      <c r="W126" s="23">
        <f t="shared" si="91"/>
        <v>0</v>
      </c>
      <c r="X126" s="23">
        <f t="shared" si="91"/>
        <v>0</v>
      </c>
      <c r="Y126" s="23">
        <f t="shared" si="91"/>
        <v>0</v>
      </c>
      <c r="Z126" s="24">
        <f t="shared" si="98"/>
        <v>0</v>
      </c>
      <c r="AA126" s="25">
        <f t="shared" si="92"/>
        <v>0</v>
      </c>
      <c r="AB126" t="s">
        <v>207</v>
      </c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R126"/>
      <c r="AS126"/>
      <c r="AT126"/>
      <c r="AU126"/>
      <c r="AV126"/>
      <c r="AW126"/>
      <c r="AX126"/>
    </row>
    <row r="127" spans="1:50" ht="15" x14ac:dyDescent="0.25">
      <c r="A127" s="26" t="s">
        <v>44</v>
      </c>
      <c r="B127" s="27">
        <f t="shared" si="97"/>
        <v>25</v>
      </c>
      <c r="C127" s="23">
        <f t="shared" si="97"/>
        <v>0</v>
      </c>
      <c r="D127" s="23">
        <f t="shared" si="91"/>
        <v>0</v>
      </c>
      <c r="E127" s="23">
        <f t="shared" si="91"/>
        <v>0</v>
      </c>
      <c r="F127" s="23">
        <f t="shared" si="91"/>
        <v>0</v>
      </c>
      <c r="G127" s="23">
        <f t="shared" si="91"/>
        <v>0</v>
      </c>
      <c r="H127" s="23">
        <f t="shared" si="91"/>
        <v>0</v>
      </c>
      <c r="I127" s="23">
        <f t="shared" si="91"/>
        <v>5</v>
      </c>
      <c r="J127" s="23">
        <f t="shared" si="91"/>
        <v>0</v>
      </c>
      <c r="K127" s="23">
        <f t="shared" si="91"/>
        <v>0</v>
      </c>
      <c r="L127" s="23">
        <f t="shared" si="91"/>
        <v>0</v>
      </c>
      <c r="M127" s="23">
        <f t="shared" si="91"/>
        <v>20</v>
      </c>
      <c r="N127" s="23">
        <f t="shared" si="91"/>
        <v>0</v>
      </c>
      <c r="O127" s="23">
        <f t="shared" si="91"/>
        <v>0</v>
      </c>
      <c r="P127" s="23">
        <f t="shared" si="91"/>
        <v>0</v>
      </c>
      <c r="Q127" s="23">
        <f t="shared" si="91"/>
        <v>0</v>
      </c>
      <c r="R127" s="23">
        <f t="shared" si="91"/>
        <v>0</v>
      </c>
      <c r="S127" s="23">
        <f t="shared" si="91"/>
        <v>0</v>
      </c>
      <c r="T127" s="23">
        <f t="shared" si="91"/>
        <v>0</v>
      </c>
      <c r="U127" s="23">
        <f t="shared" si="91"/>
        <v>0</v>
      </c>
      <c r="V127" s="23">
        <f t="shared" si="91"/>
        <v>0</v>
      </c>
      <c r="W127" s="23">
        <f t="shared" si="91"/>
        <v>0</v>
      </c>
      <c r="X127" s="23">
        <f t="shared" si="91"/>
        <v>0</v>
      </c>
      <c r="Y127" s="23">
        <f t="shared" si="91"/>
        <v>0</v>
      </c>
      <c r="Z127" s="24">
        <f t="shared" si="98"/>
        <v>25</v>
      </c>
      <c r="AA127" s="25">
        <f t="shared" si="92"/>
        <v>0</v>
      </c>
      <c r="AB127" t="s">
        <v>164</v>
      </c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R127"/>
      <c r="AS127"/>
      <c r="AT127"/>
      <c r="AU127"/>
      <c r="AV127"/>
      <c r="AW127"/>
      <c r="AX127"/>
    </row>
    <row r="128" spans="1:50" ht="15" x14ac:dyDescent="0.25">
      <c r="A128" s="26" t="s">
        <v>45</v>
      </c>
      <c r="B128" s="27">
        <f t="shared" si="97"/>
        <v>151</v>
      </c>
      <c r="C128" s="23">
        <f t="shared" si="97"/>
        <v>0</v>
      </c>
      <c r="D128" s="23">
        <f t="shared" si="91"/>
        <v>0</v>
      </c>
      <c r="E128" s="23">
        <f t="shared" si="91"/>
        <v>0</v>
      </c>
      <c r="F128" s="23">
        <f t="shared" si="91"/>
        <v>22</v>
      </c>
      <c r="G128" s="23">
        <f t="shared" si="91"/>
        <v>15</v>
      </c>
      <c r="H128" s="23">
        <f t="shared" si="91"/>
        <v>2</v>
      </c>
      <c r="I128" s="23">
        <f t="shared" si="91"/>
        <v>28</v>
      </c>
      <c r="J128" s="23">
        <f t="shared" si="91"/>
        <v>0</v>
      </c>
      <c r="K128" s="23">
        <f t="shared" si="91"/>
        <v>0</v>
      </c>
      <c r="L128" s="23">
        <f t="shared" si="91"/>
        <v>0</v>
      </c>
      <c r="M128" s="23">
        <f t="shared" si="91"/>
        <v>84</v>
      </c>
      <c r="N128" s="23">
        <f t="shared" si="91"/>
        <v>0</v>
      </c>
      <c r="O128" s="23">
        <f t="shared" si="91"/>
        <v>0</v>
      </c>
      <c r="P128" s="23">
        <f t="shared" si="91"/>
        <v>0</v>
      </c>
      <c r="Q128" s="23">
        <f t="shared" si="91"/>
        <v>0</v>
      </c>
      <c r="R128" s="23">
        <f t="shared" si="91"/>
        <v>0</v>
      </c>
      <c r="S128" s="23">
        <f t="shared" si="91"/>
        <v>0</v>
      </c>
      <c r="T128" s="23">
        <f t="shared" si="91"/>
        <v>0</v>
      </c>
      <c r="U128" s="23">
        <f t="shared" si="91"/>
        <v>0</v>
      </c>
      <c r="V128" s="23">
        <f t="shared" si="91"/>
        <v>0</v>
      </c>
      <c r="W128" s="23">
        <f t="shared" si="91"/>
        <v>0</v>
      </c>
      <c r="X128" s="23">
        <f t="shared" si="91"/>
        <v>0</v>
      </c>
      <c r="Y128" s="23">
        <f t="shared" si="91"/>
        <v>0</v>
      </c>
      <c r="Z128" s="24">
        <f t="shared" si="98"/>
        <v>151</v>
      </c>
      <c r="AA128" s="25">
        <f t="shared" si="92"/>
        <v>0</v>
      </c>
      <c r="AB128" t="s">
        <v>110</v>
      </c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R128"/>
      <c r="AS128"/>
      <c r="AT128"/>
      <c r="AU128"/>
      <c r="AV128"/>
      <c r="AW128"/>
      <c r="AX128"/>
    </row>
    <row r="129" spans="1:50" ht="15" x14ac:dyDescent="0.25">
      <c r="A129" s="26" t="s">
        <v>46</v>
      </c>
      <c r="B129" s="27">
        <f t="shared" si="97"/>
        <v>300</v>
      </c>
      <c r="C129" s="23">
        <f>C17+C31+C45+C59+C73+C87+C101+C115</f>
        <v>7</v>
      </c>
      <c r="D129" s="23">
        <f t="shared" si="91"/>
        <v>7</v>
      </c>
      <c r="E129" s="23">
        <f t="shared" si="91"/>
        <v>0</v>
      </c>
      <c r="F129" s="23">
        <f t="shared" si="91"/>
        <v>57</v>
      </c>
      <c r="G129" s="23">
        <f t="shared" si="91"/>
        <v>30</v>
      </c>
      <c r="H129" s="23">
        <f t="shared" si="91"/>
        <v>5</v>
      </c>
      <c r="I129" s="23">
        <f t="shared" si="91"/>
        <v>46</v>
      </c>
      <c r="J129" s="23">
        <f t="shared" si="91"/>
        <v>0</v>
      </c>
      <c r="K129" s="23">
        <f t="shared" si="91"/>
        <v>0</v>
      </c>
      <c r="L129" s="23">
        <f t="shared" si="91"/>
        <v>7</v>
      </c>
      <c r="M129" s="23">
        <f t="shared" si="91"/>
        <v>141</v>
      </c>
      <c r="N129" s="23">
        <f t="shared" si="91"/>
        <v>0</v>
      </c>
      <c r="O129" s="23">
        <f t="shared" si="91"/>
        <v>0</v>
      </c>
      <c r="P129" s="23">
        <f t="shared" si="91"/>
        <v>0</v>
      </c>
      <c r="Q129" s="23">
        <f t="shared" si="91"/>
        <v>0</v>
      </c>
      <c r="R129" s="23">
        <f t="shared" si="91"/>
        <v>0</v>
      </c>
      <c r="S129" s="23">
        <f t="shared" si="91"/>
        <v>0</v>
      </c>
      <c r="T129" s="23">
        <f t="shared" si="91"/>
        <v>0</v>
      </c>
      <c r="U129" s="23">
        <f t="shared" si="91"/>
        <v>0</v>
      </c>
      <c r="V129" s="23">
        <f t="shared" si="91"/>
        <v>0</v>
      </c>
      <c r="W129" s="23">
        <f t="shared" si="91"/>
        <v>0</v>
      </c>
      <c r="X129" s="23">
        <f t="shared" si="91"/>
        <v>0</v>
      </c>
      <c r="Y129" s="23">
        <f t="shared" si="91"/>
        <v>0</v>
      </c>
      <c r="Z129" s="24">
        <f t="shared" si="98"/>
        <v>300</v>
      </c>
      <c r="AA129" s="25">
        <f t="shared" si="92"/>
        <v>0</v>
      </c>
      <c r="AB129" t="s">
        <v>112</v>
      </c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R129"/>
      <c r="AS129"/>
      <c r="AT129"/>
      <c r="AU129"/>
      <c r="AV129"/>
      <c r="AW129"/>
      <c r="AX129"/>
    </row>
    <row r="130" spans="1:50" ht="15" x14ac:dyDescent="0.25">
      <c r="A130" s="26" t="s">
        <v>47</v>
      </c>
      <c r="B130" s="27">
        <f t="shared" si="97"/>
        <v>344</v>
      </c>
      <c r="C130" s="23">
        <f t="shared" si="97"/>
        <v>0</v>
      </c>
      <c r="D130" s="23">
        <f t="shared" si="91"/>
        <v>7</v>
      </c>
      <c r="E130" s="23">
        <f t="shared" si="91"/>
        <v>0</v>
      </c>
      <c r="F130" s="23">
        <f t="shared" si="91"/>
        <v>98</v>
      </c>
      <c r="G130" s="23">
        <f t="shared" si="91"/>
        <v>40</v>
      </c>
      <c r="H130" s="23">
        <f t="shared" si="91"/>
        <v>8</v>
      </c>
      <c r="I130" s="23">
        <f t="shared" si="91"/>
        <v>64</v>
      </c>
      <c r="J130" s="23">
        <f t="shared" si="91"/>
        <v>0</v>
      </c>
      <c r="K130" s="23">
        <f t="shared" si="91"/>
        <v>0</v>
      </c>
      <c r="L130" s="23">
        <f t="shared" si="91"/>
        <v>7</v>
      </c>
      <c r="M130" s="23">
        <f t="shared" si="91"/>
        <v>120</v>
      </c>
      <c r="N130" s="23">
        <f t="shared" si="91"/>
        <v>0</v>
      </c>
      <c r="O130" s="23">
        <f t="shared" si="91"/>
        <v>0</v>
      </c>
      <c r="P130" s="23">
        <f t="shared" si="91"/>
        <v>0</v>
      </c>
      <c r="Q130" s="23">
        <f t="shared" si="91"/>
        <v>0</v>
      </c>
      <c r="R130" s="23">
        <f t="shared" si="91"/>
        <v>0</v>
      </c>
      <c r="S130" s="23">
        <f t="shared" si="91"/>
        <v>0</v>
      </c>
      <c r="T130" s="23">
        <f t="shared" si="91"/>
        <v>0</v>
      </c>
      <c r="U130" s="23">
        <f t="shared" si="91"/>
        <v>0</v>
      </c>
      <c r="V130" s="23">
        <f t="shared" si="91"/>
        <v>0</v>
      </c>
      <c r="W130" s="23">
        <f t="shared" si="91"/>
        <v>0</v>
      </c>
      <c r="X130" s="23">
        <f t="shared" si="91"/>
        <v>0</v>
      </c>
      <c r="Y130" s="23">
        <f t="shared" si="91"/>
        <v>0</v>
      </c>
      <c r="Z130" s="24">
        <f t="shared" si="98"/>
        <v>344</v>
      </c>
      <c r="AA130" s="25">
        <f t="shared" si="92"/>
        <v>0</v>
      </c>
      <c r="AB130" t="s">
        <v>208</v>
      </c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R130"/>
      <c r="AS130"/>
      <c r="AT130"/>
      <c r="AU130"/>
      <c r="AV130"/>
      <c r="AW130"/>
      <c r="AX130"/>
    </row>
    <row r="131" spans="1:50" ht="15" x14ac:dyDescent="0.25">
      <c r="A131" s="26" t="s">
        <v>48</v>
      </c>
      <c r="B131" s="27">
        <f t="shared" si="97"/>
        <v>246</v>
      </c>
      <c r="C131" s="23">
        <f t="shared" si="97"/>
        <v>0</v>
      </c>
      <c r="D131" s="23">
        <f t="shared" si="91"/>
        <v>0</v>
      </c>
      <c r="E131" s="23">
        <f t="shared" si="91"/>
        <v>0</v>
      </c>
      <c r="F131" s="23">
        <f t="shared" si="91"/>
        <v>76</v>
      </c>
      <c r="G131" s="23">
        <f t="shared" si="91"/>
        <v>30</v>
      </c>
      <c r="H131" s="23">
        <f t="shared" si="91"/>
        <v>6</v>
      </c>
      <c r="I131" s="23">
        <f t="shared" si="91"/>
        <v>48</v>
      </c>
      <c r="J131" s="23">
        <f t="shared" si="91"/>
        <v>0</v>
      </c>
      <c r="K131" s="23">
        <f t="shared" si="91"/>
        <v>0</v>
      </c>
      <c r="L131" s="23">
        <f t="shared" si="91"/>
        <v>0</v>
      </c>
      <c r="M131" s="23">
        <f t="shared" si="91"/>
        <v>86</v>
      </c>
      <c r="N131" s="23">
        <f t="shared" si="91"/>
        <v>0</v>
      </c>
      <c r="O131" s="23">
        <f t="shared" si="91"/>
        <v>0</v>
      </c>
      <c r="P131" s="23">
        <f t="shared" si="91"/>
        <v>0</v>
      </c>
      <c r="Q131" s="23">
        <f t="shared" si="91"/>
        <v>0</v>
      </c>
      <c r="R131" s="23">
        <f t="shared" si="91"/>
        <v>0</v>
      </c>
      <c r="S131" s="23">
        <f t="shared" si="91"/>
        <v>0</v>
      </c>
      <c r="T131" s="23">
        <f t="shared" si="91"/>
        <v>0</v>
      </c>
      <c r="U131" s="23">
        <f t="shared" si="91"/>
        <v>0</v>
      </c>
      <c r="V131" s="23">
        <f t="shared" si="91"/>
        <v>0</v>
      </c>
      <c r="W131" s="23">
        <f t="shared" si="91"/>
        <v>0</v>
      </c>
      <c r="X131" s="23">
        <f t="shared" si="91"/>
        <v>0</v>
      </c>
      <c r="Y131" s="23">
        <f t="shared" si="91"/>
        <v>0</v>
      </c>
      <c r="Z131" s="24">
        <f t="shared" si="98"/>
        <v>246</v>
      </c>
      <c r="AA131" s="25">
        <f t="shared" si="92"/>
        <v>0</v>
      </c>
      <c r="AB131" t="s">
        <v>101</v>
      </c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R131"/>
      <c r="AS131"/>
      <c r="AT131"/>
      <c r="AU131"/>
      <c r="AV131"/>
      <c r="AW131"/>
      <c r="AX131"/>
    </row>
    <row r="132" spans="1:50" x14ac:dyDescent="0.25">
      <c r="A132" s="26" t="s">
        <v>49</v>
      </c>
      <c r="B132" s="27">
        <f t="shared" si="97"/>
        <v>116</v>
      </c>
      <c r="C132" s="23">
        <f t="shared" si="97"/>
        <v>0</v>
      </c>
      <c r="D132" s="23">
        <f t="shared" si="91"/>
        <v>0</v>
      </c>
      <c r="E132" s="23">
        <f t="shared" si="91"/>
        <v>0</v>
      </c>
      <c r="F132" s="23">
        <f t="shared" si="91"/>
        <v>43</v>
      </c>
      <c r="G132" s="23">
        <f t="shared" si="91"/>
        <v>10</v>
      </c>
      <c r="H132" s="23">
        <f t="shared" si="91"/>
        <v>3</v>
      </c>
      <c r="I132" s="23">
        <f t="shared" si="91"/>
        <v>28</v>
      </c>
      <c r="J132" s="23">
        <f t="shared" si="91"/>
        <v>0</v>
      </c>
      <c r="K132" s="23">
        <f t="shared" si="91"/>
        <v>0</v>
      </c>
      <c r="L132" s="23">
        <f t="shared" si="91"/>
        <v>0</v>
      </c>
      <c r="M132" s="23">
        <f t="shared" si="91"/>
        <v>32</v>
      </c>
      <c r="N132" s="23">
        <f t="shared" si="91"/>
        <v>0</v>
      </c>
      <c r="O132" s="23">
        <f t="shared" si="91"/>
        <v>0</v>
      </c>
      <c r="P132" s="23">
        <f t="shared" si="91"/>
        <v>0</v>
      </c>
      <c r="Q132" s="23">
        <f t="shared" si="91"/>
        <v>0</v>
      </c>
      <c r="R132" s="23">
        <f t="shared" si="91"/>
        <v>0</v>
      </c>
      <c r="S132" s="23">
        <f t="shared" si="91"/>
        <v>0</v>
      </c>
      <c r="T132" s="23">
        <f t="shared" si="91"/>
        <v>0</v>
      </c>
      <c r="U132" s="23">
        <f t="shared" si="91"/>
        <v>0</v>
      </c>
      <c r="V132" s="23">
        <f t="shared" si="91"/>
        <v>0</v>
      </c>
      <c r="W132" s="23">
        <f t="shared" si="91"/>
        <v>0</v>
      </c>
      <c r="X132" s="23">
        <f t="shared" si="91"/>
        <v>0</v>
      </c>
      <c r="Y132" s="23">
        <f t="shared" si="91"/>
        <v>0</v>
      </c>
      <c r="Z132" s="24">
        <f t="shared" si="98"/>
        <v>116</v>
      </c>
      <c r="AA132" s="25">
        <f t="shared" si="92"/>
        <v>0</v>
      </c>
      <c r="AC132" s="26" t="s">
        <v>64</v>
      </c>
      <c r="AD132" s="27">
        <f t="shared" ref="AD125:AD133" si="99">B132</f>
        <v>116</v>
      </c>
      <c r="AE132" s="23">
        <f t="shared" ref="AE124:AG133" si="100">C132</f>
        <v>0</v>
      </c>
      <c r="AF132" s="23">
        <f t="shared" si="100"/>
        <v>0</v>
      </c>
      <c r="AG132" s="23">
        <f t="shared" si="100"/>
        <v>0</v>
      </c>
      <c r="AH132" s="23">
        <f t="shared" ref="AH126:AH133" si="101">SUM(F132:K132)</f>
        <v>84</v>
      </c>
      <c r="AI132" s="23">
        <f t="shared" ref="AI125:AI133" si="102">L132</f>
        <v>0</v>
      </c>
      <c r="AJ132" s="23">
        <f t="shared" ref="AJ124:AJ133" si="103">SUM(M132:T132)</f>
        <v>32</v>
      </c>
      <c r="AK132" s="23">
        <f t="shared" ref="AK124:AK133" si="104">SUM(U132:X132)</f>
        <v>0</v>
      </c>
      <c r="AL132" s="23">
        <f t="shared" ref="AL125:AL133" si="105">Y132</f>
        <v>0</v>
      </c>
      <c r="AM132" s="24">
        <f t="shared" ref="AM125:AM133" si="106">SUM(AE132:AL132)</f>
        <v>116</v>
      </c>
      <c r="AN132" s="28">
        <f t="shared" ref="AN124:AN133" si="107">AD132-AM132</f>
        <v>0</v>
      </c>
    </row>
    <row r="133" spans="1:50" x14ac:dyDescent="0.25">
      <c r="A133" s="26" t="s">
        <v>50</v>
      </c>
      <c r="B133" s="27">
        <f t="shared" si="97"/>
        <v>34</v>
      </c>
      <c r="C133" s="23">
        <f t="shared" si="97"/>
        <v>0</v>
      </c>
      <c r="D133" s="23">
        <f t="shared" si="91"/>
        <v>0</v>
      </c>
      <c r="E133" s="23">
        <f t="shared" si="91"/>
        <v>0</v>
      </c>
      <c r="F133" s="23">
        <f t="shared" si="91"/>
        <v>17</v>
      </c>
      <c r="G133" s="23">
        <f t="shared" si="91"/>
        <v>0</v>
      </c>
      <c r="H133" s="23">
        <f t="shared" si="91"/>
        <v>0</v>
      </c>
      <c r="I133" s="23">
        <f t="shared" si="91"/>
        <v>9</v>
      </c>
      <c r="J133" s="23">
        <f t="shared" si="91"/>
        <v>0</v>
      </c>
      <c r="K133" s="23">
        <f t="shared" si="91"/>
        <v>0</v>
      </c>
      <c r="L133" s="23">
        <f t="shared" si="91"/>
        <v>0</v>
      </c>
      <c r="M133" s="23">
        <f t="shared" si="91"/>
        <v>8</v>
      </c>
      <c r="N133" s="23">
        <f t="shared" si="91"/>
        <v>0</v>
      </c>
      <c r="O133" s="23">
        <f t="shared" si="91"/>
        <v>0</v>
      </c>
      <c r="P133" s="23">
        <f t="shared" si="91"/>
        <v>0</v>
      </c>
      <c r="Q133" s="23">
        <f t="shared" si="91"/>
        <v>0</v>
      </c>
      <c r="R133" s="23">
        <f t="shared" si="91"/>
        <v>0</v>
      </c>
      <c r="S133" s="23">
        <f t="shared" si="91"/>
        <v>0</v>
      </c>
      <c r="T133" s="23">
        <f t="shared" si="91"/>
        <v>0</v>
      </c>
      <c r="U133" s="23">
        <f t="shared" si="91"/>
        <v>0</v>
      </c>
      <c r="V133" s="23">
        <f t="shared" si="91"/>
        <v>0</v>
      </c>
      <c r="W133" s="23">
        <f t="shared" si="91"/>
        <v>0</v>
      </c>
      <c r="X133" s="23">
        <f t="shared" si="91"/>
        <v>0</v>
      </c>
      <c r="Y133" s="23">
        <f t="shared" si="91"/>
        <v>0</v>
      </c>
      <c r="Z133" s="24">
        <f t="shared" si="98"/>
        <v>34</v>
      </c>
      <c r="AA133" s="25">
        <f t="shared" si="92"/>
        <v>0</v>
      </c>
      <c r="AC133" s="26" t="s">
        <v>52</v>
      </c>
      <c r="AD133" s="27">
        <f t="shared" si="99"/>
        <v>34</v>
      </c>
      <c r="AE133" s="23">
        <f t="shared" si="100"/>
        <v>0</v>
      </c>
      <c r="AF133" s="23">
        <f t="shared" si="100"/>
        <v>0</v>
      </c>
      <c r="AG133" s="23">
        <f t="shared" si="100"/>
        <v>0</v>
      </c>
      <c r="AH133" s="23">
        <f t="shared" si="101"/>
        <v>26</v>
      </c>
      <c r="AI133" s="23">
        <f t="shared" si="102"/>
        <v>0</v>
      </c>
      <c r="AJ133" s="23">
        <f t="shared" si="103"/>
        <v>8</v>
      </c>
      <c r="AK133" s="23">
        <f t="shared" si="104"/>
        <v>0</v>
      </c>
      <c r="AL133" s="23">
        <f t="shared" si="105"/>
        <v>0</v>
      </c>
      <c r="AM133" s="24">
        <f t="shared" si="106"/>
        <v>34</v>
      </c>
      <c r="AN133" s="28">
        <f t="shared" si="107"/>
        <v>0</v>
      </c>
    </row>
    <row r="134" spans="1:50" x14ac:dyDescent="0.25">
      <c r="A134" s="26" t="s">
        <v>51</v>
      </c>
      <c r="B134" s="31">
        <f>SUM(B124:B133)</f>
        <v>1216</v>
      </c>
      <c r="C134" s="31">
        <f t="shared" ref="C134:Z134" si="108">SUM(C124:C133)</f>
        <v>7</v>
      </c>
      <c r="D134" s="31">
        <f t="shared" si="108"/>
        <v>14</v>
      </c>
      <c r="E134" s="31">
        <f t="shared" si="108"/>
        <v>0</v>
      </c>
      <c r="F134" s="31">
        <f t="shared" si="108"/>
        <v>313</v>
      </c>
      <c r="G134" s="31">
        <f t="shared" si="108"/>
        <v>125</v>
      </c>
      <c r="H134" s="31">
        <f t="shared" si="108"/>
        <v>24</v>
      </c>
      <c r="I134" s="31">
        <f t="shared" si="108"/>
        <v>228</v>
      </c>
      <c r="J134" s="31">
        <f t="shared" si="108"/>
        <v>0</v>
      </c>
      <c r="K134" s="31">
        <f t="shared" si="108"/>
        <v>0</v>
      </c>
      <c r="L134" s="31">
        <f t="shared" si="108"/>
        <v>14</v>
      </c>
      <c r="M134" s="31">
        <f t="shared" si="108"/>
        <v>491</v>
      </c>
      <c r="N134" s="31">
        <f t="shared" si="108"/>
        <v>0</v>
      </c>
      <c r="O134" s="31">
        <f t="shared" si="108"/>
        <v>0</v>
      </c>
      <c r="P134" s="31">
        <f t="shared" si="108"/>
        <v>0</v>
      </c>
      <c r="Q134" s="31">
        <f t="shared" si="108"/>
        <v>0</v>
      </c>
      <c r="R134" s="31">
        <f t="shared" si="108"/>
        <v>0</v>
      </c>
      <c r="S134" s="31">
        <f t="shared" si="108"/>
        <v>0</v>
      </c>
      <c r="T134" s="31">
        <f t="shared" si="108"/>
        <v>0</v>
      </c>
      <c r="U134" s="31">
        <f t="shared" si="108"/>
        <v>0</v>
      </c>
      <c r="V134" s="31">
        <f t="shared" si="108"/>
        <v>0</v>
      </c>
      <c r="W134" s="31">
        <f t="shared" si="108"/>
        <v>0</v>
      </c>
      <c r="X134" s="31">
        <f t="shared" si="108"/>
        <v>0</v>
      </c>
      <c r="Y134" s="31">
        <f t="shared" si="108"/>
        <v>0</v>
      </c>
      <c r="Z134" s="31">
        <f t="shared" si="108"/>
        <v>1216</v>
      </c>
      <c r="AA134" s="27">
        <f>SUM(AA124:AA133)</f>
        <v>0</v>
      </c>
      <c r="AC134" s="26" t="s">
        <v>51</v>
      </c>
      <c r="AD134" s="31">
        <f>SUM(AD124:AD133)</f>
        <v>150</v>
      </c>
      <c r="AE134" s="31">
        <f t="shared" ref="AE134:AM134" si="109">SUM(AE124:AE133)</f>
        <v>0</v>
      </c>
      <c r="AF134" s="31">
        <f t="shared" si="109"/>
        <v>0</v>
      </c>
      <c r="AG134" s="31">
        <f t="shared" si="109"/>
        <v>0</v>
      </c>
      <c r="AH134" s="31">
        <f t="shared" si="109"/>
        <v>110</v>
      </c>
      <c r="AI134" s="31">
        <f t="shared" si="109"/>
        <v>0</v>
      </c>
      <c r="AJ134" s="31">
        <f t="shared" si="109"/>
        <v>40</v>
      </c>
      <c r="AK134" s="31">
        <f t="shared" si="109"/>
        <v>0</v>
      </c>
      <c r="AL134" s="31">
        <f t="shared" si="109"/>
        <v>0</v>
      </c>
      <c r="AM134" s="31">
        <f t="shared" si="109"/>
        <v>150</v>
      </c>
      <c r="AN134" s="27">
        <f>SUM(AN124:AN133)</f>
        <v>0</v>
      </c>
    </row>
    <row r="135" spans="1:50" x14ac:dyDescent="0.25">
      <c r="B135" s="2" t="s">
        <v>67</v>
      </c>
      <c r="C135" s="29">
        <f>C134/$Z$134</f>
        <v>5.7565789473684207E-3</v>
      </c>
      <c r="D135" s="29">
        <f t="shared" ref="D135:Z135" si="110">D134/$Z$134</f>
        <v>1.1513157894736841E-2</v>
      </c>
      <c r="E135" s="29">
        <f t="shared" si="110"/>
        <v>0</v>
      </c>
      <c r="F135" s="29">
        <f t="shared" si="110"/>
        <v>0.25740131578947367</v>
      </c>
      <c r="G135" s="29">
        <f t="shared" si="110"/>
        <v>0.10279605263157894</v>
      </c>
      <c r="H135" s="29">
        <f t="shared" si="110"/>
        <v>1.9736842105263157E-2</v>
      </c>
      <c r="I135" s="29">
        <f t="shared" si="110"/>
        <v>0.1875</v>
      </c>
      <c r="J135" s="29">
        <f t="shared" si="110"/>
        <v>0</v>
      </c>
      <c r="K135" s="29">
        <f t="shared" si="110"/>
        <v>0</v>
      </c>
      <c r="L135" s="29">
        <f t="shared" si="110"/>
        <v>1.1513157894736841E-2</v>
      </c>
      <c r="M135" s="29">
        <f t="shared" si="110"/>
        <v>0.40378289473684209</v>
      </c>
      <c r="N135" s="29">
        <f t="shared" si="110"/>
        <v>0</v>
      </c>
      <c r="O135" s="29">
        <f t="shared" si="110"/>
        <v>0</v>
      </c>
      <c r="P135" s="29">
        <f t="shared" si="110"/>
        <v>0</v>
      </c>
      <c r="Q135" s="29">
        <f t="shared" si="110"/>
        <v>0</v>
      </c>
      <c r="R135" s="29">
        <f t="shared" si="110"/>
        <v>0</v>
      </c>
      <c r="S135" s="29">
        <f t="shared" si="110"/>
        <v>0</v>
      </c>
      <c r="T135" s="29">
        <f t="shared" si="110"/>
        <v>0</v>
      </c>
      <c r="U135" s="29">
        <f t="shared" si="110"/>
        <v>0</v>
      </c>
      <c r="V135" s="29">
        <f t="shared" si="110"/>
        <v>0</v>
      </c>
      <c r="W135" s="29">
        <f t="shared" si="110"/>
        <v>0</v>
      </c>
      <c r="X135" s="29">
        <f t="shared" si="110"/>
        <v>0</v>
      </c>
      <c r="Y135" s="29">
        <f t="shared" si="110"/>
        <v>0</v>
      </c>
      <c r="Z135" s="29">
        <f t="shared" si="110"/>
        <v>1</v>
      </c>
      <c r="AD135" s="2" t="s">
        <v>67</v>
      </c>
      <c r="AE135" s="29">
        <f>AE134/$AM$134</f>
        <v>0</v>
      </c>
      <c r="AF135" s="29">
        <f t="shared" ref="AF135:AM135" si="111">AF134/$AM$134</f>
        <v>0</v>
      </c>
      <c r="AG135" s="29">
        <f t="shared" si="111"/>
        <v>0</v>
      </c>
      <c r="AH135" s="29">
        <f t="shared" si="111"/>
        <v>0.73333333333333328</v>
      </c>
      <c r="AI135" s="29">
        <f t="shared" si="111"/>
        <v>0</v>
      </c>
      <c r="AJ135" s="29">
        <f t="shared" si="111"/>
        <v>0.26666666666666666</v>
      </c>
      <c r="AK135" s="29">
        <f t="shared" si="111"/>
        <v>0</v>
      </c>
      <c r="AL135" s="29">
        <f t="shared" si="111"/>
        <v>0</v>
      </c>
      <c r="AM135" s="29">
        <f t="shared" si="111"/>
        <v>1</v>
      </c>
    </row>
    <row r="136" spans="1:50" s="32" customFormat="1" x14ac:dyDescent="0.25">
      <c r="B136" s="32" t="s">
        <v>68</v>
      </c>
      <c r="C136" s="32">
        <f>C134*$B$6</f>
        <v>0</v>
      </c>
      <c r="D136" s="32">
        <f t="shared" ref="D136:Z136" si="112">D134*$B$6</f>
        <v>0</v>
      </c>
      <c r="E136" s="32">
        <f t="shared" si="112"/>
        <v>0</v>
      </c>
      <c r="F136" s="32">
        <f t="shared" si="112"/>
        <v>0</v>
      </c>
      <c r="G136" s="32">
        <f t="shared" si="112"/>
        <v>0</v>
      </c>
      <c r="H136" s="32">
        <f t="shared" si="112"/>
        <v>0</v>
      </c>
      <c r="I136" s="32">
        <f t="shared" si="112"/>
        <v>0</v>
      </c>
      <c r="J136" s="32">
        <f t="shared" si="112"/>
        <v>0</v>
      </c>
      <c r="K136" s="32">
        <f t="shared" si="112"/>
        <v>0</v>
      </c>
      <c r="L136" s="32">
        <f t="shared" si="112"/>
        <v>0</v>
      </c>
      <c r="M136" s="32">
        <f t="shared" si="112"/>
        <v>0</v>
      </c>
      <c r="N136" s="32">
        <f t="shared" si="112"/>
        <v>0</v>
      </c>
      <c r="O136" s="32">
        <f t="shared" si="112"/>
        <v>0</v>
      </c>
      <c r="P136" s="32">
        <f t="shared" si="112"/>
        <v>0</v>
      </c>
      <c r="Q136" s="32">
        <f t="shared" si="112"/>
        <v>0</v>
      </c>
      <c r="R136" s="32">
        <f t="shared" si="112"/>
        <v>0</v>
      </c>
      <c r="S136" s="32">
        <f t="shared" si="112"/>
        <v>0</v>
      </c>
      <c r="T136" s="32">
        <f t="shared" si="112"/>
        <v>0</v>
      </c>
      <c r="U136" s="32">
        <f t="shared" si="112"/>
        <v>0</v>
      </c>
      <c r="V136" s="32">
        <f t="shared" si="112"/>
        <v>0</v>
      </c>
      <c r="W136" s="32">
        <f t="shared" si="112"/>
        <v>0</v>
      </c>
      <c r="X136" s="32">
        <f t="shared" si="112"/>
        <v>0</v>
      </c>
      <c r="Y136" s="32">
        <f t="shared" si="112"/>
        <v>0</v>
      </c>
      <c r="Z136" s="32">
        <f t="shared" si="112"/>
        <v>0</v>
      </c>
      <c r="AD136" s="32" t="s">
        <v>68</v>
      </c>
      <c r="AE136" s="32">
        <f>AE134*$B$6</f>
        <v>0</v>
      </c>
      <c r="AF136" s="32">
        <f t="shared" ref="AF136:AM136" si="113">AF134*$B$6</f>
        <v>0</v>
      </c>
      <c r="AG136" s="32">
        <f t="shared" si="113"/>
        <v>0</v>
      </c>
      <c r="AH136" s="32">
        <f t="shared" si="113"/>
        <v>0</v>
      </c>
      <c r="AI136" s="32">
        <f t="shared" si="113"/>
        <v>0</v>
      </c>
      <c r="AJ136" s="32">
        <f t="shared" si="113"/>
        <v>0</v>
      </c>
      <c r="AK136" s="32">
        <f t="shared" si="113"/>
        <v>0</v>
      </c>
      <c r="AL136" s="32">
        <f t="shared" si="113"/>
        <v>0</v>
      </c>
      <c r="AM136" s="32">
        <f t="shared" si="113"/>
        <v>0</v>
      </c>
    </row>
    <row r="137" spans="1:50" x14ac:dyDescent="0.25">
      <c r="B137" s="2" t="s">
        <v>69</v>
      </c>
      <c r="C137" s="2" t="e">
        <f>C136/$Z$136</f>
        <v>#DIV/0!</v>
      </c>
      <c r="D137" s="2" t="e">
        <f t="shared" ref="D137:Z137" si="114">D136/$Z$136</f>
        <v>#DIV/0!</v>
      </c>
      <c r="E137" s="2" t="e">
        <f t="shared" si="114"/>
        <v>#DIV/0!</v>
      </c>
      <c r="F137" s="2" t="e">
        <f t="shared" si="114"/>
        <v>#DIV/0!</v>
      </c>
      <c r="G137" s="2" t="e">
        <f t="shared" si="114"/>
        <v>#DIV/0!</v>
      </c>
      <c r="H137" s="2" t="e">
        <f t="shared" si="114"/>
        <v>#DIV/0!</v>
      </c>
      <c r="I137" s="2" t="e">
        <f t="shared" si="114"/>
        <v>#DIV/0!</v>
      </c>
      <c r="J137" s="2" t="e">
        <f t="shared" si="114"/>
        <v>#DIV/0!</v>
      </c>
      <c r="K137" s="2" t="e">
        <f t="shared" si="114"/>
        <v>#DIV/0!</v>
      </c>
      <c r="L137" s="2" t="e">
        <f t="shared" si="114"/>
        <v>#DIV/0!</v>
      </c>
      <c r="M137" s="2" t="e">
        <f t="shared" si="114"/>
        <v>#DIV/0!</v>
      </c>
      <c r="N137" s="2" t="e">
        <f t="shared" si="114"/>
        <v>#DIV/0!</v>
      </c>
      <c r="O137" s="2" t="e">
        <f t="shared" si="114"/>
        <v>#DIV/0!</v>
      </c>
      <c r="P137" s="2" t="e">
        <f t="shared" si="114"/>
        <v>#DIV/0!</v>
      </c>
      <c r="Q137" s="2" t="e">
        <f t="shared" si="114"/>
        <v>#DIV/0!</v>
      </c>
      <c r="R137" s="2" t="e">
        <f t="shared" si="114"/>
        <v>#DIV/0!</v>
      </c>
      <c r="S137" s="2" t="e">
        <f t="shared" si="114"/>
        <v>#DIV/0!</v>
      </c>
      <c r="T137" s="2" t="e">
        <f t="shared" si="114"/>
        <v>#DIV/0!</v>
      </c>
      <c r="U137" s="2" t="e">
        <f t="shared" si="114"/>
        <v>#DIV/0!</v>
      </c>
      <c r="V137" s="2" t="e">
        <f t="shared" si="114"/>
        <v>#DIV/0!</v>
      </c>
      <c r="W137" s="2" t="e">
        <f t="shared" si="114"/>
        <v>#DIV/0!</v>
      </c>
      <c r="X137" s="2" t="e">
        <f t="shared" si="114"/>
        <v>#DIV/0!</v>
      </c>
      <c r="Y137" s="2" t="e">
        <f t="shared" si="114"/>
        <v>#DIV/0!</v>
      </c>
      <c r="Z137" s="2" t="e">
        <f t="shared" si="114"/>
        <v>#DIV/0!</v>
      </c>
      <c r="AD137" s="2" t="s">
        <v>69</v>
      </c>
      <c r="AE137" s="29" t="e">
        <f>AE136/$AM$136</f>
        <v>#DIV/0!</v>
      </c>
      <c r="AF137" s="29" t="e">
        <f t="shared" ref="AF137:AM137" si="115">AF136/$AM$136</f>
        <v>#DIV/0!</v>
      </c>
      <c r="AG137" s="29" t="e">
        <f t="shared" si="115"/>
        <v>#DIV/0!</v>
      </c>
      <c r="AH137" s="29" t="e">
        <f t="shared" si="115"/>
        <v>#DIV/0!</v>
      </c>
      <c r="AI137" s="29" t="e">
        <f t="shared" si="115"/>
        <v>#DIV/0!</v>
      </c>
      <c r="AJ137" s="29" t="e">
        <f t="shared" si="115"/>
        <v>#DIV/0!</v>
      </c>
      <c r="AK137" s="29" t="e">
        <f t="shared" si="115"/>
        <v>#DIV/0!</v>
      </c>
      <c r="AL137" s="29" t="e">
        <f t="shared" si="115"/>
        <v>#DIV/0!</v>
      </c>
      <c r="AM137" s="29" t="e">
        <f t="shared" si="115"/>
        <v>#DIV/0!</v>
      </c>
    </row>
  </sheetData>
  <autoFilter ref="AB13:AX106" xr:uid="{EB15A47B-9E68-4189-8E9B-299C0CEFAB85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687C7-A929-4A21-B84C-E816D936BD9D}">
  <sheetPr>
    <tabColor rgb="FF92D050"/>
  </sheetPr>
  <dimension ref="A1:AX237"/>
  <sheetViews>
    <sheetView topLeftCell="A11" zoomScaleNormal="100" workbookViewId="0">
      <selection activeCell="AB39" sqref="AB39"/>
    </sheetView>
  </sheetViews>
  <sheetFormatPr defaultColWidth="9.140625" defaultRowHeight="12" outlineLevelRow="1" outlineLevelCol="1" x14ac:dyDescent="0.25"/>
  <cols>
    <col min="1" max="1" width="20.42578125" style="2" customWidth="1"/>
    <col min="2" max="2" width="18.42578125" style="2" bestFit="1" customWidth="1"/>
    <col min="3" max="4" width="8.7109375" style="2" customWidth="1"/>
    <col min="5" max="5" width="8.7109375" style="2" hidden="1" customWidth="1"/>
    <col min="6" max="6" width="7.42578125" style="2" customWidth="1"/>
    <col min="7" max="8" width="6.42578125" style="2" customWidth="1"/>
    <col min="9" max="9" width="7.5703125" style="2" customWidth="1"/>
    <col min="10" max="10" width="9.140625" style="2" customWidth="1"/>
    <col min="11" max="11" width="6.42578125" style="2" customWidth="1"/>
    <col min="12" max="12" width="8.42578125" style="2" customWidth="1"/>
    <col min="13" max="13" width="6.42578125" style="2" customWidth="1"/>
    <col min="14" max="14" width="7.7109375" style="2" hidden="1" customWidth="1" outlineLevel="1"/>
    <col min="15" max="15" width="6.42578125" style="2" hidden="1" customWidth="1" outlineLevel="1"/>
    <col min="16" max="16" width="7" style="2" hidden="1" customWidth="1" outlineLevel="1"/>
    <col min="17" max="19" width="6.42578125" style="2" hidden="1" customWidth="1" outlineLevel="1"/>
    <col min="20" max="20" width="7.140625" style="2" hidden="1" customWidth="1" outlineLevel="1"/>
    <col min="21" max="25" width="6.42578125" style="2" hidden="1" customWidth="1" outlineLevel="1"/>
    <col min="26" max="26" width="6.42578125" style="2" customWidth="1" collapsed="1"/>
    <col min="27" max="27" width="8.140625" style="2" customWidth="1"/>
    <col min="28" max="28" width="26.140625" style="2" bestFit="1" customWidth="1"/>
    <col min="29" max="29" width="15.140625" style="2" hidden="1" customWidth="1" outlineLevel="1"/>
    <col min="30" max="30" width="18.42578125" style="2" hidden="1" customWidth="1" outlineLevel="1"/>
    <col min="31" max="33" width="8.42578125" style="2" hidden="1" customWidth="1" outlineLevel="1"/>
    <col min="34" max="34" width="6.7109375" style="2" hidden="1" customWidth="1" outlineLevel="1"/>
    <col min="35" max="35" width="8.140625" style="2" hidden="1" customWidth="1" outlineLevel="1"/>
    <col min="36" max="39" width="6.42578125" style="2" hidden="1" customWidth="1" outlineLevel="1"/>
    <col min="40" max="40" width="8.140625" style="2" hidden="1" customWidth="1" outlineLevel="1"/>
    <col min="41" max="41" width="9.140625" style="2" collapsed="1"/>
    <col min="42" max="16384" width="9.140625" style="2"/>
  </cols>
  <sheetData>
    <row r="1" spans="1:50" x14ac:dyDescent="0.25">
      <c r="A1" s="1" t="s">
        <v>0</v>
      </c>
    </row>
    <row r="3" spans="1:50" x14ac:dyDescent="0.25">
      <c r="A3" s="3" t="s">
        <v>1</v>
      </c>
      <c r="B3" s="4" t="s">
        <v>89</v>
      </c>
    </row>
    <row r="4" spans="1:50" x14ac:dyDescent="0.25">
      <c r="A4" s="3" t="s">
        <v>2</v>
      </c>
      <c r="B4" s="4" t="s">
        <v>90</v>
      </c>
    </row>
    <row r="5" spans="1:50" x14ac:dyDescent="0.25">
      <c r="A5" s="3" t="s">
        <v>3</v>
      </c>
      <c r="B5" s="4" t="s">
        <v>70</v>
      </c>
    </row>
    <row r="6" spans="1:50" x14ac:dyDescent="0.25">
      <c r="A6" s="3"/>
      <c r="B6" s="5"/>
    </row>
    <row r="7" spans="1:50" x14ac:dyDescent="0.25">
      <c r="A7" s="3"/>
      <c r="B7" s="6"/>
    </row>
    <row r="8" spans="1:50" x14ac:dyDescent="0.25">
      <c r="A8" s="3"/>
      <c r="B8" s="4"/>
    </row>
    <row r="9" spans="1:50" x14ac:dyDescent="0.25">
      <c r="A9" s="3"/>
      <c r="B9" s="4"/>
    </row>
    <row r="10" spans="1:50" s="3" customFormat="1" ht="45" x14ac:dyDescent="0.25">
      <c r="B10" s="33">
        <v>200</v>
      </c>
      <c r="C10" s="7" t="s">
        <v>4</v>
      </c>
      <c r="D10" s="7" t="s">
        <v>4</v>
      </c>
      <c r="E10" s="7" t="s">
        <v>4</v>
      </c>
      <c r="F10" s="7" t="s">
        <v>5</v>
      </c>
      <c r="G10" s="7" t="s">
        <v>5</v>
      </c>
      <c r="H10" s="7" t="s">
        <v>5</v>
      </c>
      <c r="I10" s="7" t="s">
        <v>5</v>
      </c>
      <c r="J10" s="7" t="s">
        <v>5</v>
      </c>
      <c r="K10" s="7" t="s">
        <v>5</v>
      </c>
      <c r="L10" s="7" t="s">
        <v>6</v>
      </c>
      <c r="M10" s="7" t="s">
        <v>7</v>
      </c>
      <c r="N10" s="7" t="s">
        <v>8</v>
      </c>
      <c r="O10" s="7" t="s">
        <v>9</v>
      </c>
      <c r="P10" s="7" t="s">
        <v>10</v>
      </c>
      <c r="Q10" s="7" t="s">
        <v>11</v>
      </c>
      <c r="R10" s="7" t="s">
        <v>12</v>
      </c>
      <c r="S10" s="7" t="s">
        <v>13</v>
      </c>
      <c r="T10" s="7" t="s">
        <v>14</v>
      </c>
      <c r="U10" s="7" t="s">
        <v>15</v>
      </c>
      <c r="V10" s="7" t="s">
        <v>16</v>
      </c>
      <c r="W10" s="7" t="s">
        <v>17</v>
      </c>
      <c r="X10" s="7" t="s">
        <v>18</v>
      </c>
      <c r="Y10" s="7" t="s">
        <v>19</v>
      </c>
      <c r="AE10" s="7" t="s">
        <v>4</v>
      </c>
      <c r="AF10" s="7" t="s">
        <v>4</v>
      </c>
      <c r="AG10" s="7" t="s">
        <v>4</v>
      </c>
      <c r="AH10" s="7" t="s">
        <v>5</v>
      </c>
      <c r="AI10" s="7" t="s">
        <v>5</v>
      </c>
      <c r="AJ10" s="7" t="s">
        <v>7</v>
      </c>
      <c r="AK10" s="7" t="s">
        <v>15</v>
      </c>
      <c r="AL10" s="7" t="s">
        <v>19</v>
      </c>
    </row>
    <row r="11" spans="1:50" s="3" customFormat="1" ht="81" customHeight="1" x14ac:dyDescent="0.25">
      <c r="A11" s="8" t="str">
        <f>$B$4</f>
        <v>NBA HOODIE</v>
      </c>
      <c r="B11" s="9" t="s">
        <v>91</v>
      </c>
      <c r="C11" s="10" t="s">
        <v>20</v>
      </c>
      <c r="D11" s="10" t="s">
        <v>21</v>
      </c>
      <c r="E11" s="10" t="s">
        <v>22</v>
      </c>
      <c r="F11" s="10" t="s">
        <v>141</v>
      </c>
      <c r="G11" s="10" t="s">
        <v>142</v>
      </c>
      <c r="H11" s="10" t="s">
        <v>143</v>
      </c>
      <c r="I11" s="10" t="s">
        <v>23</v>
      </c>
      <c r="J11" s="10" t="s">
        <v>24</v>
      </c>
      <c r="K11" s="10" t="s">
        <v>25</v>
      </c>
      <c r="L11" s="10" t="s">
        <v>26</v>
      </c>
      <c r="M11" s="11" t="s">
        <v>27</v>
      </c>
      <c r="N11" s="11" t="s">
        <v>28</v>
      </c>
      <c r="O11" s="11" t="s">
        <v>29</v>
      </c>
      <c r="P11" s="11" t="s">
        <v>30</v>
      </c>
      <c r="Q11" s="11" t="s">
        <v>31</v>
      </c>
      <c r="R11" s="11" t="s">
        <v>32</v>
      </c>
      <c r="S11" s="11" t="s">
        <v>33</v>
      </c>
      <c r="T11" s="11" t="s">
        <v>34</v>
      </c>
      <c r="U11" s="12" t="s">
        <v>35</v>
      </c>
      <c r="V11" s="12" t="s">
        <v>36</v>
      </c>
      <c r="W11" s="12" t="s">
        <v>37</v>
      </c>
      <c r="X11" s="12" t="s">
        <v>38</v>
      </c>
      <c r="Y11" s="13" t="s">
        <v>39</v>
      </c>
      <c r="Z11" s="14" t="s">
        <v>40</v>
      </c>
      <c r="AA11" s="15" t="s">
        <v>41</v>
      </c>
      <c r="AC11" s="16"/>
      <c r="AD11" s="9"/>
      <c r="AE11" s="17"/>
      <c r="AF11" s="17"/>
      <c r="AG11" s="17"/>
      <c r="AH11" s="17"/>
      <c r="AI11" s="10"/>
      <c r="AJ11" s="18"/>
      <c r="AK11" s="19"/>
      <c r="AL11" s="20"/>
      <c r="AM11" s="14"/>
      <c r="AN11" s="15"/>
    </row>
    <row r="12" spans="1:50" x14ac:dyDescent="0.25">
      <c r="A12" s="21" t="s">
        <v>92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>
        <f>SUM(C12:Y12)</f>
        <v>0</v>
      </c>
      <c r="AA12" s="25">
        <f t="shared" ref="AA12:AA21" si="0">B12-Z12</f>
        <v>0</v>
      </c>
      <c r="AC12" s="26"/>
      <c r="AD12" s="27"/>
      <c r="AE12" s="23"/>
      <c r="AF12" s="23"/>
      <c r="AG12" s="23"/>
      <c r="AH12" s="23"/>
      <c r="AI12" s="23"/>
      <c r="AJ12" s="23"/>
      <c r="AK12" s="23"/>
      <c r="AL12" s="23"/>
      <c r="AM12" s="24"/>
      <c r="AN12" s="28"/>
    </row>
    <row r="13" spans="1:50" x14ac:dyDescent="0.25">
      <c r="A13" s="26" t="s">
        <v>42</v>
      </c>
      <c r="B13" s="27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>
        <f t="shared" ref="Z13:Z21" si="1">SUM(C13:Y13)</f>
        <v>0</v>
      </c>
      <c r="AA13" s="25">
        <f t="shared" si="0"/>
        <v>0</v>
      </c>
      <c r="AC13" s="26"/>
      <c r="AD13" s="27"/>
      <c r="AE13" s="23"/>
      <c r="AF13" s="23"/>
      <c r="AG13" s="23"/>
      <c r="AH13" s="23"/>
      <c r="AI13" s="23"/>
      <c r="AJ13" s="23"/>
      <c r="AK13" s="23"/>
      <c r="AL13" s="23"/>
      <c r="AM13" s="24"/>
      <c r="AN13" s="28"/>
      <c r="AO13" s="2" t="str">
        <f>B11</f>
        <v>BOSTON CELTICS BLACK</v>
      </c>
      <c r="AP13" s="26" t="s">
        <v>43</v>
      </c>
      <c r="AQ13" s="26" t="s">
        <v>44</v>
      </c>
      <c r="AR13" s="26" t="s">
        <v>45</v>
      </c>
      <c r="AS13" s="26" t="s">
        <v>46</v>
      </c>
      <c r="AT13" s="26" t="s">
        <v>47</v>
      </c>
      <c r="AU13" s="26" t="s">
        <v>48</v>
      </c>
      <c r="AV13" s="26" t="s">
        <v>49</v>
      </c>
      <c r="AW13" s="26" t="s">
        <v>50</v>
      </c>
    </row>
    <row r="14" spans="1:50" x14ac:dyDescent="0.25">
      <c r="A14" s="26" t="s">
        <v>43</v>
      </c>
      <c r="B14" s="27"/>
      <c r="C14" s="23"/>
      <c r="D14" s="23"/>
      <c r="E14" s="23"/>
      <c r="F14" s="36"/>
      <c r="G14" s="36"/>
      <c r="H14" s="36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>
        <f t="shared" si="1"/>
        <v>0</v>
      </c>
      <c r="AA14" s="25">
        <f t="shared" si="0"/>
        <v>0</v>
      </c>
      <c r="AB14" s="30" t="str">
        <f>AO13</f>
        <v>BOSTON CELTICS BLACK</v>
      </c>
      <c r="AC14" s="26"/>
      <c r="AD14" s="27"/>
      <c r="AE14" s="23"/>
      <c r="AF14" s="23"/>
      <c r="AG14" s="23"/>
      <c r="AH14" s="23"/>
      <c r="AI14" s="23"/>
      <c r="AJ14" s="23"/>
      <c r="AK14" s="23"/>
      <c r="AL14" s="23"/>
      <c r="AM14" s="24"/>
      <c r="AN14" s="28"/>
      <c r="AO14" s="30" t="s">
        <v>51</v>
      </c>
      <c r="AP14" s="24">
        <f>Z14</f>
        <v>0</v>
      </c>
      <c r="AQ14" s="24">
        <f>Z15</f>
        <v>10</v>
      </c>
      <c r="AR14" s="24">
        <f>Z16</f>
        <v>53</v>
      </c>
      <c r="AS14" s="24">
        <f>Z17</f>
        <v>115</v>
      </c>
      <c r="AT14" s="24">
        <f>Z18</f>
        <v>115</v>
      </c>
      <c r="AU14" s="24">
        <f>Z19</f>
        <v>74</v>
      </c>
      <c r="AV14" s="24">
        <f>Z20</f>
        <v>36</v>
      </c>
      <c r="AW14" s="24">
        <f>Z21</f>
        <v>9</v>
      </c>
      <c r="AX14" s="31">
        <f>Z22</f>
        <v>412</v>
      </c>
    </row>
    <row r="15" spans="1:50" x14ac:dyDescent="0.25">
      <c r="A15" s="26" t="s">
        <v>44</v>
      </c>
      <c r="B15" s="27">
        <v>10</v>
      </c>
      <c r="C15" s="23"/>
      <c r="D15" s="23"/>
      <c r="E15" s="23"/>
      <c r="F15" s="36"/>
      <c r="G15" s="36"/>
      <c r="H15" s="36"/>
      <c r="I15" s="23"/>
      <c r="J15" s="23"/>
      <c r="K15" s="23"/>
      <c r="L15" s="23"/>
      <c r="M15" s="23">
        <v>10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>
        <f t="shared" si="1"/>
        <v>10</v>
      </c>
      <c r="AA15" s="25">
        <f t="shared" si="0"/>
        <v>0</v>
      </c>
      <c r="AB15" s="30" t="str">
        <f>AO13</f>
        <v>BOSTON CELTICS BLACK</v>
      </c>
      <c r="AC15" s="26"/>
      <c r="AD15" s="27"/>
      <c r="AE15" s="23"/>
      <c r="AF15" s="23"/>
      <c r="AG15" s="23"/>
      <c r="AH15" s="23"/>
      <c r="AI15" s="23"/>
      <c r="AJ15" s="23"/>
      <c r="AK15" s="23"/>
      <c r="AL15" s="23"/>
      <c r="AM15" s="24"/>
      <c r="AN15" s="28"/>
      <c r="AO15" s="29" t="s">
        <v>27</v>
      </c>
      <c r="AP15" s="23">
        <f>M14</f>
        <v>0</v>
      </c>
      <c r="AQ15" s="23">
        <f>M15</f>
        <v>10</v>
      </c>
      <c r="AR15" s="23">
        <f>M16</f>
        <v>30</v>
      </c>
      <c r="AS15" s="23">
        <f>M17</f>
        <v>61</v>
      </c>
      <c r="AT15" s="23">
        <f>M18</f>
        <v>48</v>
      </c>
      <c r="AU15" s="23">
        <f>M19</f>
        <v>30</v>
      </c>
      <c r="AV15" s="23">
        <f>M20</f>
        <v>12</v>
      </c>
      <c r="AW15" s="23">
        <f>M21</f>
        <v>4</v>
      </c>
      <c r="AX15" s="31">
        <f>M22</f>
        <v>195</v>
      </c>
    </row>
    <row r="16" spans="1:50" x14ac:dyDescent="0.25">
      <c r="A16" s="26" t="s">
        <v>45</v>
      </c>
      <c r="B16" s="27">
        <v>53</v>
      </c>
      <c r="C16" s="23"/>
      <c r="D16" s="23"/>
      <c r="E16" s="23"/>
      <c r="F16" s="36">
        <v>9</v>
      </c>
      <c r="G16" s="36">
        <v>13</v>
      </c>
      <c r="H16" s="36">
        <v>1</v>
      </c>
      <c r="I16" s="23"/>
      <c r="J16" s="23"/>
      <c r="K16" s="23"/>
      <c r="L16" s="23"/>
      <c r="M16" s="23">
        <v>30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4">
        <f t="shared" si="1"/>
        <v>53</v>
      </c>
      <c r="AA16" s="25">
        <f t="shared" si="0"/>
        <v>0</v>
      </c>
      <c r="AB16" s="30" t="str">
        <f>AO13</f>
        <v>BOSTON CELTICS BLACK</v>
      </c>
      <c r="AC16" s="26"/>
      <c r="AD16" s="27"/>
      <c r="AE16" s="23"/>
      <c r="AF16" s="23"/>
      <c r="AG16" s="23"/>
      <c r="AH16" s="23"/>
      <c r="AI16" s="23"/>
      <c r="AJ16" s="23"/>
      <c r="AK16" s="23"/>
      <c r="AL16" s="23"/>
      <c r="AM16" s="24"/>
      <c r="AN16" s="28"/>
      <c r="AO16" s="29" t="s">
        <v>204</v>
      </c>
      <c r="AP16" s="23">
        <f>D14</f>
        <v>0</v>
      </c>
      <c r="AQ16" s="23">
        <f>D15</f>
        <v>0</v>
      </c>
      <c r="AR16" s="23">
        <f>D16</f>
        <v>0</v>
      </c>
      <c r="AS16" s="23">
        <f>D17</f>
        <v>1</v>
      </c>
      <c r="AT16" s="23">
        <f>D18</f>
        <v>1</v>
      </c>
      <c r="AU16" s="23">
        <f>D19</f>
        <v>0</v>
      </c>
      <c r="AV16" s="23">
        <f>D20</f>
        <v>0</v>
      </c>
      <c r="AW16" s="23">
        <f>D21</f>
        <v>0</v>
      </c>
    </row>
    <row r="17" spans="1:50" x14ac:dyDescent="0.25">
      <c r="A17" s="26" t="s">
        <v>46</v>
      </c>
      <c r="B17" s="27">
        <v>115</v>
      </c>
      <c r="C17" s="23">
        <v>1</v>
      </c>
      <c r="D17" s="23">
        <v>1</v>
      </c>
      <c r="E17" s="23"/>
      <c r="F17" s="36">
        <v>25</v>
      </c>
      <c r="G17" s="36">
        <v>24</v>
      </c>
      <c r="H17" s="36">
        <v>2</v>
      </c>
      <c r="I17" s="23"/>
      <c r="J17" s="23"/>
      <c r="K17" s="23"/>
      <c r="L17" s="37">
        <v>1</v>
      </c>
      <c r="M17" s="23">
        <v>61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>
        <f t="shared" si="1"/>
        <v>115</v>
      </c>
      <c r="AA17" s="25">
        <f t="shared" si="0"/>
        <v>0</v>
      </c>
      <c r="AB17" s="30" t="str">
        <f>AO13</f>
        <v>BOSTON CELTICS BLACK</v>
      </c>
      <c r="AC17" s="26"/>
      <c r="AD17" s="27"/>
      <c r="AE17" s="23"/>
      <c r="AF17" s="23"/>
      <c r="AG17" s="23"/>
      <c r="AH17" s="23"/>
      <c r="AI17" s="23"/>
      <c r="AJ17" s="23"/>
      <c r="AK17" s="23"/>
      <c r="AL17" s="23"/>
      <c r="AM17" s="24"/>
      <c r="AN17" s="28"/>
      <c r="AO17" s="29" t="s">
        <v>205</v>
      </c>
      <c r="AP17" s="23">
        <f>E14</f>
        <v>0</v>
      </c>
      <c r="AQ17" s="23">
        <f>E15</f>
        <v>0</v>
      </c>
      <c r="AR17" s="23">
        <f>E16</f>
        <v>0</v>
      </c>
      <c r="AS17" s="23">
        <f>E17</f>
        <v>0</v>
      </c>
      <c r="AT17" s="23">
        <f>E18</f>
        <v>0</v>
      </c>
      <c r="AU17" s="23">
        <f>E19</f>
        <v>0</v>
      </c>
      <c r="AV17" s="23">
        <f>E20</f>
        <v>0</v>
      </c>
      <c r="AW17" s="23">
        <f>E21</f>
        <v>0</v>
      </c>
    </row>
    <row r="18" spans="1:50" x14ac:dyDescent="0.25">
      <c r="A18" s="26" t="s">
        <v>47</v>
      </c>
      <c r="B18" s="27">
        <v>115</v>
      </c>
      <c r="C18" s="23"/>
      <c r="D18" s="23">
        <v>1</v>
      </c>
      <c r="E18" s="23"/>
      <c r="F18" s="36">
        <v>38</v>
      </c>
      <c r="G18" s="36">
        <v>23</v>
      </c>
      <c r="H18" s="36">
        <v>4</v>
      </c>
      <c r="I18" s="23"/>
      <c r="J18" s="23"/>
      <c r="K18" s="23"/>
      <c r="L18" s="37">
        <v>1</v>
      </c>
      <c r="M18" s="23">
        <v>48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>
        <f t="shared" si="1"/>
        <v>115</v>
      </c>
      <c r="AA18" s="25">
        <f t="shared" si="0"/>
        <v>0</v>
      </c>
      <c r="AB18" s="30" t="str">
        <f>AO13</f>
        <v>BOSTON CELTICS BLACK</v>
      </c>
      <c r="AC18" s="26"/>
      <c r="AD18" s="27"/>
      <c r="AE18" s="23"/>
      <c r="AF18" s="23"/>
      <c r="AG18" s="23"/>
      <c r="AH18" s="23"/>
      <c r="AI18" s="23"/>
      <c r="AJ18" s="23"/>
      <c r="AK18" s="23"/>
      <c r="AL18" s="23"/>
      <c r="AM18" s="24"/>
      <c r="AN18" s="28"/>
      <c r="AO18" s="29" t="s">
        <v>206</v>
      </c>
      <c r="AP18" s="23">
        <f>C14</f>
        <v>0</v>
      </c>
      <c r="AQ18" s="23">
        <f>C15</f>
        <v>0</v>
      </c>
      <c r="AR18" s="23">
        <f>C16</f>
        <v>0</v>
      </c>
      <c r="AS18" s="23">
        <f>C17</f>
        <v>1</v>
      </c>
      <c r="AT18" s="23">
        <f>C18</f>
        <v>0</v>
      </c>
      <c r="AU18" s="23">
        <f>C19</f>
        <v>0</v>
      </c>
      <c r="AV18" s="23">
        <f>C20</f>
        <v>0</v>
      </c>
      <c r="AW18" s="23">
        <f>C21</f>
        <v>0</v>
      </c>
    </row>
    <row r="19" spans="1:50" x14ac:dyDescent="0.25">
      <c r="A19" s="26" t="s">
        <v>48</v>
      </c>
      <c r="B19" s="27">
        <v>74</v>
      </c>
      <c r="C19" s="23"/>
      <c r="D19" s="23"/>
      <c r="E19" s="23"/>
      <c r="F19" s="36">
        <v>29</v>
      </c>
      <c r="G19" s="36">
        <v>12</v>
      </c>
      <c r="H19" s="36">
        <v>3</v>
      </c>
      <c r="I19" s="23"/>
      <c r="J19" s="23"/>
      <c r="K19" s="23"/>
      <c r="L19" s="23"/>
      <c r="M19" s="23">
        <v>30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4">
        <f t="shared" si="1"/>
        <v>74</v>
      </c>
      <c r="AA19" s="25">
        <f t="shared" si="0"/>
        <v>0</v>
      </c>
      <c r="AB19" s="29"/>
      <c r="AC19" s="26"/>
      <c r="AD19" s="27"/>
      <c r="AE19" s="23"/>
      <c r="AF19" s="23"/>
      <c r="AG19" s="23"/>
      <c r="AH19" s="23"/>
      <c r="AI19" s="23"/>
      <c r="AJ19" s="23"/>
      <c r="AK19" s="23"/>
      <c r="AL19" s="23"/>
      <c r="AM19" s="24"/>
      <c r="AN19" s="28"/>
      <c r="AO19" s="30"/>
    </row>
    <row r="20" spans="1:50" x14ac:dyDescent="0.25">
      <c r="A20" s="26" t="s">
        <v>49</v>
      </c>
      <c r="B20" s="27">
        <v>36</v>
      </c>
      <c r="C20" s="23"/>
      <c r="D20" s="23"/>
      <c r="E20" s="23"/>
      <c r="F20" s="36">
        <v>14</v>
      </c>
      <c r="G20" s="36">
        <v>8</v>
      </c>
      <c r="H20" s="36">
        <v>2</v>
      </c>
      <c r="I20" s="23"/>
      <c r="J20" s="23"/>
      <c r="K20" s="23"/>
      <c r="L20" s="23"/>
      <c r="M20" s="23">
        <v>12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4">
        <f t="shared" si="1"/>
        <v>36</v>
      </c>
      <c r="AA20" s="25">
        <f t="shared" si="0"/>
        <v>0</v>
      </c>
      <c r="AB20" s="29"/>
      <c r="AC20" s="26"/>
      <c r="AD20" s="27"/>
      <c r="AE20" s="23"/>
      <c r="AF20" s="23"/>
      <c r="AG20" s="23"/>
      <c r="AH20" s="23"/>
      <c r="AI20" s="23"/>
      <c r="AJ20" s="23"/>
      <c r="AK20" s="23"/>
      <c r="AL20" s="23"/>
      <c r="AM20" s="24"/>
      <c r="AN20" s="28"/>
      <c r="AO20" s="30"/>
    </row>
    <row r="21" spans="1:50" x14ac:dyDescent="0.25">
      <c r="A21" s="26" t="s">
        <v>50</v>
      </c>
      <c r="B21" s="27">
        <v>9</v>
      </c>
      <c r="C21" s="23"/>
      <c r="D21" s="23"/>
      <c r="E21" s="23"/>
      <c r="F21" s="36">
        <v>5</v>
      </c>
      <c r="G21" s="36"/>
      <c r="H21" s="36"/>
      <c r="I21" s="23"/>
      <c r="J21" s="23"/>
      <c r="K21" s="23"/>
      <c r="L21" s="23"/>
      <c r="M21" s="23">
        <v>4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>
        <f t="shared" si="1"/>
        <v>9</v>
      </c>
      <c r="AA21" s="25">
        <f t="shared" si="0"/>
        <v>0</v>
      </c>
      <c r="AB21" s="29"/>
      <c r="AC21" s="26"/>
      <c r="AD21" s="27"/>
      <c r="AE21" s="23"/>
      <c r="AF21" s="23"/>
      <c r="AG21" s="23"/>
      <c r="AH21" s="23"/>
      <c r="AI21" s="23"/>
      <c r="AJ21" s="23"/>
      <c r="AK21" s="23"/>
      <c r="AL21" s="23"/>
      <c r="AM21" s="24"/>
      <c r="AN21" s="28"/>
      <c r="AO21" s="30"/>
    </row>
    <row r="22" spans="1:50" x14ac:dyDescent="0.25">
      <c r="A22" s="26" t="s">
        <v>51</v>
      </c>
      <c r="B22" s="31">
        <f>SUM(B12:B21)</f>
        <v>412</v>
      </c>
      <c r="C22" s="31">
        <f t="shared" ref="C22:Y22" si="2">SUM(C12:C21)</f>
        <v>1</v>
      </c>
      <c r="D22" s="31">
        <f t="shared" si="2"/>
        <v>2</v>
      </c>
      <c r="E22" s="31">
        <f t="shared" si="2"/>
        <v>0</v>
      </c>
      <c r="F22" s="31">
        <f t="shared" si="2"/>
        <v>120</v>
      </c>
      <c r="G22" s="31">
        <f t="shared" si="2"/>
        <v>80</v>
      </c>
      <c r="H22" s="31">
        <f t="shared" si="2"/>
        <v>12</v>
      </c>
      <c r="I22" s="31">
        <f t="shared" si="2"/>
        <v>0</v>
      </c>
      <c r="J22" s="31">
        <f t="shared" si="2"/>
        <v>0</v>
      </c>
      <c r="K22" s="31">
        <f t="shared" si="2"/>
        <v>0</v>
      </c>
      <c r="L22" s="31">
        <f t="shared" si="2"/>
        <v>2</v>
      </c>
      <c r="M22" s="31">
        <f t="shared" si="2"/>
        <v>195</v>
      </c>
      <c r="N22" s="31">
        <f t="shared" si="2"/>
        <v>0</v>
      </c>
      <c r="O22" s="31">
        <f t="shared" si="2"/>
        <v>0</v>
      </c>
      <c r="P22" s="31">
        <f t="shared" si="2"/>
        <v>0</v>
      </c>
      <c r="Q22" s="31">
        <f t="shared" si="2"/>
        <v>0</v>
      </c>
      <c r="R22" s="31">
        <f t="shared" si="2"/>
        <v>0</v>
      </c>
      <c r="S22" s="31">
        <f t="shared" si="2"/>
        <v>0</v>
      </c>
      <c r="T22" s="31">
        <f t="shared" si="2"/>
        <v>0</v>
      </c>
      <c r="U22" s="31">
        <f t="shared" si="2"/>
        <v>0</v>
      </c>
      <c r="V22" s="31">
        <f t="shared" si="2"/>
        <v>0</v>
      </c>
      <c r="W22" s="31">
        <f t="shared" si="2"/>
        <v>0</v>
      </c>
      <c r="X22" s="31">
        <f t="shared" si="2"/>
        <v>0</v>
      </c>
      <c r="Y22" s="31">
        <f t="shared" si="2"/>
        <v>0</v>
      </c>
      <c r="Z22" s="31">
        <f>SUM(Z12:Z21)</f>
        <v>412</v>
      </c>
      <c r="AA22" s="27">
        <f>SUM(AA12:AA21)</f>
        <v>0</v>
      </c>
      <c r="AB22" s="30"/>
      <c r="AC22" s="26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27"/>
    </row>
    <row r="24" spans="1:50" x14ac:dyDescent="0.25">
      <c r="A24" s="3"/>
      <c r="B24" s="33">
        <v>50</v>
      </c>
    </row>
    <row r="25" spans="1:50" s="3" customFormat="1" ht="56.25" x14ac:dyDescent="0.25">
      <c r="A25" s="8" t="str">
        <f>$B$4</f>
        <v>NBA HOODIE</v>
      </c>
      <c r="B25" s="34" t="s">
        <v>159</v>
      </c>
      <c r="C25" s="10" t="s">
        <v>20</v>
      </c>
      <c r="D25" s="10" t="s">
        <v>21</v>
      </c>
      <c r="E25" s="10" t="s">
        <v>22</v>
      </c>
      <c r="F25" s="10" t="s">
        <v>141</v>
      </c>
      <c r="G25" s="10" t="s">
        <v>142</v>
      </c>
      <c r="H25" s="10" t="s">
        <v>143</v>
      </c>
      <c r="I25" s="10" t="s">
        <v>23</v>
      </c>
      <c r="J25" s="10" t="s">
        <v>24</v>
      </c>
      <c r="K25" s="10" t="s">
        <v>25</v>
      </c>
      <c r="L25" s="10" t="s">
        <v>26</v>
      </c>
      <c r="M25" s="11" t="s">
        <v>27</v>
      </c>
      <c r="N25" s="11" t="s">
        <v>28</v>
      </c>
      <c r="O25" s="11" t="s">
        <v>29</v>
      </c>
      <c r="P25" s="11" t="s">
        <v>30</v>
      </c>
      <c r="Q25" s="11" t="s">
        <v>31</v>
      </c>
      <c r="R25" s="11" t="s">
        <v>32</v>
      </c>
      <c r="S25" s="11" t="s">
        <v>33</v>
      </c>
      <c r="T25" s="11" t="s">
        <v>34</v>
      </c>
      <c r="U25" s="12" t="s">
        <v>35</v>
      </c>
      <c r="V25" s="12" t="s">
        <v>36</v>
      </c>
      <c r="W25" s="12" t="s">
        <v>37</v>
      </c>
      <c r="X25" s="12" t="s">
        <v>38</v>
      </c>
      <c r="Y25" s="13" t="s">
        <v>39</v>
      </c>
      <c r="Z25" s="14" t="s">
        <v>40</v>
      </c>
      <c r="AA25" s="15" t="s">
        <v>41</v>
      </c>
      <c r="AC25" s="16"/>
      <c r="AD25" s="9"/>
      <c r="AE25" s="17"/>
      <c r="AF25" s="17"/>
      <c r="AG25" s="17"/>
      <c r="AH25" s="17"/>
      <c r="AI25" s="10"/>
      <c r="AJ25" s="18"/>
      <c r="AK25" s="19"/>
      <c r="AL25" s="20"/>
      <c r="AM25" s="14"/>
      <c r="AN25" s="15"/>
    </row>
    <row r="26" spans="1:50" x14ac:dyDescent="0.25">
      <c r="A26" s="21" t="s">
        <v>169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>
        <f>SUM(C26:Y26)</f>
        <v>0</v>
      </c>
      <c r="AA26" s="25">
        <f t="shared" ref="AA26:AA35" si="3">B26-Z26</f>
        <v>0</v>
      </c>
      <c r="AC26" s="26" t="str">
        <f>A26</f>
        <v>C-0425-KT-6295-CBR</v>
      </c>
      <c r="AD26" s="27">
        <f>B26</f>
        <v>0</v>
      </c>
      <c r="AE26" s="23">
        <f t="shared" ref="AE26:AG35" si="4">C26</f>
        <v>0</v>
      </c>
      <c r="AF26" s="23">
        <f t="shared" si="4"/>
        <v>0</v>
      </c>
      <c r="AG26" s="23">
        <f t="shared" si="4"/>
        <v>0</v>
      </c>
      <c r="AH26" s="23">
        <f>SUM(F26:K26)</f>
        <v>0</v>
      </c>
      <c r="AI26" s="23">
        <f>L26</f>
        <v>0</v>
      </c>
      <c r="AJ26" s="23">
        <f t="shared" ref="AJ26:AJ35" si="5">SUM(M26:T26)</f>
        <v>0</v>
      </c>
      <c r="AK26" s="23">
        <f t="shared" ref="AK26:AK35" si="6">SUM(U26:X26)</f>
        <v>0</v>
      </c>
      <c r="AL26" s="23">
        <f>Y26</f>
        <v>0</v>
      </c>
      <c r="AM26" s="24">
        <f>SUM(AE26:AL26)</f>
        <v>0</v>
      </c>
      <c r="AN26" s="28">
        <f t="shared" ref="AN26:AN35" si="7">AD26-AM26</f>
        <v>0</v>
      </c>
    </row>
    <row r="27" spans="1:50" x14ac:dyDescent="0.25">
      <c r="A27" s="26" t="s">
        <v>42</v>
      </c>
      <c r="B27" s="2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>
        <f t="shared" ref="Z27:Z35" si="8">SUM(C27:Y27)</f>
        <v>0</v>
      </c>
      <c r="AA27" s="25">
        <f t="shared" si="3"/>
        <v>0</v>
      </c>
      <c r="AC27" s="26"/>
      <c r="AD27" s="27"/>
      <c r="AE27" s="23"/>
      <c r="AF27" s="23"/>
      <c r="AG27" s="23"/>
      <c r="AH27" s="23"/>
      <c r="AI27" s="23"/>
      <c r="AJ27" s="23"/>
      <c r="AK27" s="23"/>
      <c r="AL27" s="23"/>
      <c r="AM27" s="24"/>
      <c r="AN27" s="28"/>
      <c r="AO27" s="2" t="str">
        <f>B25</f>
        <v xml:space="preserve">	CHICAGO BULLS RED</v>
      </c>
      <c r="AP27" s="26" t="s">
        <v>43</v>
      </c>
      <c r="AQ27" s="26" t="s">
        <v>44</v>
      </c>
      <c r="AR27" s="26" t="s">
        <v>45</v>
      </c>
      <c r="AS27" s="26" t="s">
        <v>46</v>
      </c>
      <c r="AT27" s="26" t="s">
        <v>47</v>
      </c>
      <c r="AU27" s="26" t="s">
        <v>48</v>
      </c>
      <c r="AV27" s="26" t="s">
        <v>49</v>
      </c>
      <c r="AW27" s="26" t="s">
        <v>50</v>
      </c>
    </row>
    <row r="28" spans="1:50" x14ac:dyDescent="0.25">
      <c r="A28" s="26" t="s">
        <v>43</v>
      </c>
      <c r="B28" s="27"/>
      <c r="C28" s="23"/>
      <c r="D28" s="23"/>
      <c r="E28" s="23"/>
      <c r="F28" s="36"/>
      <c r="G28" s="36"/>
      <c r="H28" s="36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4">
        <f t="shared" si="8"/>
        <v>0</v>
      </c>
      <c r="AA28" s="25">
        <f t="shared" si="3"/>
        <v>0</v>
      </c>
      <c r="AB28" s="30" t="str">
        <f>AO27</f>
        <v xml:space="preserve">	CHICAGO BULLS RED</v>
      </c>
      <c r="AC28" s="26"/>
      <c r="AD28" s="27"/>
      <c r="AE28" s="23"/>
      <c r="AF28" s="23"/>
      <c r="AG28" s="23"/>
      <c r="AH28" s="23"/>
      <c r="AI28" s="23"/>
      <c r="AJ28" s="23"/>
      <c r="AK28" s="23"/>
      <c r="AL28" s="23"/>
      <c r="AM28" s="24"/>
      <c r="AN28" s="28"/>
      <c r="AO28" s="30" t="s">
        <v>51</v>
      </c>
      <c r="AP28" s="24">
        <f>Z28</f>
        <v>0</v>
      </c>
      <c r="AQ28" s="24">
        <f>Z29</f>
        <v>2</v>
      </c>
      <c r="AR28" s="24">
        <f>Z30</f>
        <v>17</v>
      </c>
      <c r="AS28" s="24">
        <f>Z31</f>
        <v>35</v>
      </c>
      <c r="AT28" s="24">
        <f>Z32</f>
        <v>39</v>
      </c>
      <c r="AU28" s="24">
        <f>Z33</f>
        <v>27</v>
      </c>
      <c r="AV28" s="24">
        <f>Z34</f>
        <v>15</v>
      </c>
      <c r="AW28" s="24">
        <f>Z35</f>
        <v>2</v>
      </c>
      <c r="AX28" s="31">
        <f>Z36</f>
        <v>137</v>
      </c>
    </row>
    <row r="29" spans="1:50" x14ac:dyDescent="0.25">
      <c r="A29" s="26" t="s">
        <v>44</v>
      </c>
      <c r="B29" s="27">
        <v>2</v>
      </c>
      <c r="C29" s="23"/>
      <c r="D29" s="23"/>
      <c r="E29" s="23"/>
      <c r="F29" s="36"/>
      <c r="G29" s="36"/>
      <c r="H29" s="36"/>
      <c r="I29" s="23"/>
      <c r="J29" s="23"/>
      <c r="K29" s="23"/>
      <c r="L29" s="23"/>
      <c r="M29" s="23">
        <v>2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4">
        <f t="shared" si="8"/>
        <v>2</v>
      </c>
      <c r="AA29" s="25">
        <f t="shared" si="3"/>
        <v>0</v>
      </c>
      <c r="AB29" s="30" t="str">
        <f>AO27</f>
        <v xml:space="preserve">	CHICAGO BULLS RED</v>
      </c>
      <c r="AC29" s="26"/>
      <c r="AD29" s="27"/>
      <c r="AE29" s="23"/>
      <c r="AF29" s="23"/>
      <c r="AG29" s="23"/>
      <c r="AH29" s="23"/>
      <c r="AI29" s="23"/>
      <c r="AJ29" s="23"/>
      <c r="AK29" s="23"/>
      <c r="AL29" s="23"/>
      <c r="AM29" s="24"/>
      <c r="AN29" s="28"/>
      <c r="AO29" s="29" t="s">
        <v>27</v>
      </c>
      <c r="AP29" s="23">
        <f>M28</f>
        <v>0</v>
      </c>
      <c r="AQ29" s="23">
        <f>M29</f>
        <v>2</v>
      </c>
      <c r="AR29" s="23">
        <f>M30</f>
        <v>8</v>
      </c>
      <c r="AS29" s="23">
        <f>M31</f>
        <v>13</v>
      </c>
      <c r="AT29" s="23">
        <f>M32</f>
        <v>10</v>
      </c>
      <c r="AU29" s="23">
        <f>M33</f>
        <v>8</v>
      </c>
      <c r="AV29" s="23">
        <f>M34</f>
        <v>4</v>
      </c>
      <c r="AW29" s="23">
        <f>M35</f>
        <v>0</v>
      </c>
      <c r="AX29" s="31">
        <f>M36</f>
        <v>45</v>
      </c>
    </row>
    <row r="30" spans="1:50" x14ac:dyDescent="0.25">
      <c r="A30" s="26" t="s">
        <v>45</v>
      </c>
      <c r="B30" s="27">
        <v>17</v>
      </c>
      <c r="C30" s="23"/>
      <c r="D30" s="23"/>
      <c r="E30" s="23"/>
      <c r="F30" s="36">
        <v>4</v>
      </c>
      <c r="G30" s="36">
        <v>4</v>
      </c>
      <c r="H30" s="36">
        <v>1</v>
      </c>
      <c r="I30" s="23"/>
      <c r="J30" s="23"/>
      <c r="K30" s="23"/>
      <c r="L30" s="23"/>
      <c r="M30" s="23">
        <v>8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4">
        <f t="shared" si="8"/>
        <v>17</v>
      </c>
      <c r="AA30" s="25">
        <f t="shared" si="3"/>
        <v>0</v>
      </c>
      <c r="AB30" s="30" t="str">
        <f>AO27</f>
        <v xml:space="preserve">	CHICAGO BULLS RED</v>
      </c>
      <c r="AC30" s="26"/>
      <c r="AD30" s="27"/>
      <c r="AE30" s="23"/>
      <c r="AF30" s="23"/>
      <c r="AG30" s="23"/>
      <c r="AH30" s="23"/>
      <c r="AI30" s="23"/>
      <c r="AJ30" s="23"/>
      <c r="AK30" s="23"/>
      <c r="AL30" s="23"/>
      <c r="AM30" s="24"/>
      <c r="AN30" s="28"/>
      <c r="AO30" s="29" t="s">
        <v>204</v>
      </c>
      <c r="AP30" s="23">
        <f>D28</f>
        <v>0</v>
      </c>
      <c r="AQ30" s="23">
        <f>D29</f>
        <v>0</v>
      </c>
      <c r="AR30" s="23">
        <f>D30</f>
        <v>0</v>
      </c>
      <c r="AS30" s="23">
        <f>D31</f>
        <v>1</v>
      </c>
      <c r="AT30" s="23">
        <f>D32</f>
        <v>1</v>
      </c>
      <c r="AU30" s="23">
        <f>D33</f>
        <v>0</v>
      </c>
      <c r="AV30" s="23">
        <f>D34</f>
        <v>0</v>
      </c>
      <c r="AW30" s="23">
        <f>D35</f>
        <v>0</v>
      </c>
    </row>
    <row r="31" spans="1:50" x14ac:dyDescent="0.25">
      <c r="A31" s="26" t="s">
        <v>46</v>
      </c>
      <c r="B31" s="27">
        <v>35</v>
      </c>
      <c r="C31" s="23">
        <v>1</v>
      </c>
      <c r="D31" s="23">
        <v>1</v>
      </c>
      <c r="E31" s="23"/>
      <c r="F31" s="36">
        <v>10</v>
      </c>
      <c r="G31" s="36">
        <v>7</v>
      </c>
      <c r="H31" s="36">
        <v>2</v>
      </c>
      <c r="I31" s="23"/>
      <c r="J31" s="23"/>
      <c r="K31" s="23"/>
      <c r="L31" s="37">
        <v>1</v>
      </c>
      <c r="M31" s="23">
        <v>13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4">
        <f t="shared" si="8"/>
        <v>35</v>
      </c>
      <c r="AA31" s="25">
        <f t="shared" si="3"/>
        <v>0</v>
      </c>
      <c r="AB31" s="30" t="str">
        <f>AO27</f>
        <v xml:space="preserve">	CHICAGO BULLS RED</v>
      </c>
      <c r="AC31" s="26"/>
      <c r="AD31" s="27"/>
      <c r="AE31" s="23"/>
      <c r="AF31" s="23"/>
      <c r="AG31" s="23"/>
      <c r="AH31" s="23"/>
      <c r="AI31" s="23"/>
      <c r="AJ31" s="23"/>
      <c r="AK31" s="23"/>
      <c r="AL31" s="23"/>
      <c r="AM31" s="24"/>
      <c r="AN31" s="28"/>
      <c r="AO31" s="29" t="s">
        <v>205</v>
      </c>
      <c r="AP31" s="23">
        <f>E28</f>
        <v>0</v>
      </c>
      <c r="AQ31" s="23">
        <f>E29</f>
        <v>0</v>
      </c>
      <c r="AR31" s="23">
        <f>E30</f>
        <v>0</v>
      </c>
      <c r="AS31" s="23">
        <f>E31</f>
        <v>0</v>
      </c>
      <c r="AT31" s="23">
        <f>E32</f>
        <v>0</v>
      </c>
      <c r="AU31" s="23">
        <f>E33</f>
        <v>0</v>
      </c>
      <c r="AV31" s="23">
        <f>E34</f>
        <v>0</v>
      </c>
      <c r="AW31" s="23">
        <f>E35</f>
        <v>0</v>
      </c>
    </row>
    <row r="32" spans="1:50" x14ac:dyDescent="0.25">
      <c r="A32" s="26" t="s">
        <v>47</v>
      </c>
      <c r="B32" s="27">
        <v>39</v>
      </c>
      <c r="C32" s="23"/>
      <c r="D32" s="23">
        <v>1</v>
      </c>
      <c r="E32" s="23"/>
      <c r="F32" s="36">
        <v>16</v>
      </c>
      <c r="G32" s="36">
        <v>7</v>
      </c>
      <c r="H32" s="36">
        <v>4</v>
      </c>
      <c r="I32" s="23"/>
      <c r="J32" s="23"/>
      <c r="K32" s="23"/>
      <c r="L32" s="37">
        <v>1</v>
      </c>
      <c r="M32" s="23">
        <v>10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>
        <f t="shared" si="8"/>
        <v>39</v>
      </c>
      <c r="AA32" s="25">
        <f t="shared" si="3"/>
        <v>0</v>
      </c>
      <c r="AB32" s="30" t="str">
        <f>AO27</f>
        <v xml:space="preserve">	CHICAGO BULLS RED</v>
      </c>
      <c r="AC32" s="26"/>
      <c r="AD32" s="27"/>
      <c r="AE32" s="23"/>
      <c r="AF32" s="23"/>
      <c r="AG32" s="23"/>
      <c r="AH32" s="23"/>
      <c r="AI32" s="23"/>
      <c r="AJ32" s="23"/>
      <c r="AK32" s="23"/>
      <c r="AL32" s="23"/>
      <c r="AM32" s="24"/>
      <c r="AN32" s="28"/>
      <c r="AO32" s="29" t="s">
        <v>206</v>
      </c>
      <c r="AP32" s="23">
        <f>C28</f>
        <v>0</v>
      </c>
      <c r="AQ32" s="23">
        <f>C29</f>
        <v>0</v>
      </c>
      <c r="AR32" s="23">
        <f>C30</f>
        <v>0</v>
      </c>
      <c r="AS32" s="23">
        <f>C31</f>
        <v>1</v>
      </c>
      <c r="AT32" s="23">
        <f>C32</f>
        <v>0</v>
      </c>
      <c r="AU32" s="23">
        <f>C33</f>
        <v>0</v>
      </c>
      <c r="AV32" s="23">
        <f>C34</f>
        <v>0</v>
      </c>
      <c r="AW32" s="23">
        <f>C35</f>
        <v>0</v>
      </c>
    </row>
    <row r="33" spans="1:50" x14ac:dyDescent="0.25">
      <c r="A33" s="26" t="s">
        <v>48</v>
      </c>
      <c r="B33" s="27">
        <v>27</v>
      </c>
      <c r="C33" s="23"/>
      <c r="D33" s="23"/>
      <c r="E33" s="23"/>
      <c r="F33" s="36">
        <v>12</v>
      </c>
      <c r="G33" s="36">
        <v>4</v>
      </c>
      <c r="H33" s="36">
        <v>3</v>
      </c>
      <c r="I33" s="23"/>
      <c r="J33" s="23"/>
      <c r="K33" s="23"/>
      <c r="L33" s="23"/>
      <c r="M33" s="23">
        <v>8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>
        <f t="shared" si="8"/>
        <v>27</v>
      </c>
      <c r="AA33" s="25">
        <f t="shared" si="3"/>
        <v>0</v>
      </c>
      <c r="AB33" s="30"/>
      <c r="AC33" s="26"/>
      <c r="AD33" s="27"/>
      <c r="AE33" s="23"/>
      <c r="AF33" s="23"/>
      <c r="AG33" s="23"/>
      <c r="AH33" s="23"/>
      <c r="AI33" s="23"/>
      <c r="AJ33" s="23"/>
      <c r="AK33" s="23"/>
      <c r="AL33" s="23"/>
      <c r="AM33" s="24"/>
      <c r="AN33" s="28"/>
    </row>
    <row r="34" spans="1:50" x14ac:dyDescent="0.25">
      <c r="A34" s="26" t="s">
        <v>49</v>
      </c>
      <c r="B34" s="27">
        <v>15</v>
      </c>
      <c r="C34" s="23"/>
      <c r="D34" s="23"/>
      <c r="E34" s="23"/>
      <c r="F34" s="36">
        <v>6</v>
      </c>
      <c r="G34" s="36">
        <v>3</v>
      </c>
      <c r="H34" s="36">
        <v>2</v>
      </c>
      <c r="I34" s="23"/>
      <c r="J34" s="23"/>
      <c r="K34" s="23"/>
      <c r="L34" s="23"/>
      <c r="M34" s="23">
        <v>4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4">
        <f t="shared" si="8"/>
        <v>15</v>
      </c>
      <c r="AA34" s="25">
        <f t="shared" si="3"/>
        <v>0</v>
      </c>
      <c r="AC34" s="26"/>
      <c r="AD34" s="27"/>
      <c r="AE34" s="23"/>
      <c r="AF34" s="23"/>
      <c r="AG34" s="23"/>
      <c r="AH34" s="23"/>
      <c r="AI34" s="23"/>
      <c r="AJ34" s="23"/>
      <c r="AK34" s="23"/>
      <c r="AL34" s="23"/>
      <c r="AM34" s="24"/>
      <c r="AN34" s="28"/>
    </row>
    <row r="35" spans="1:50" x14ac:dyDescent="0.25">
      <c r="A35" s="26" t="s">
        <v>50</v>
      </c>
      <c r="B35" s="27">
        <v>2</v>
      </c>
      <c r="C35" s="23"/>
      <c r="D35" s="23"/>
      <c r="E35" s="23"/>
      <c r="F35" s="36">
        <v>2</v>
      </c>
      <c r="G35" s="36"/>
      <c r="H35" s="36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4">
        <f t="shared" si="8"/>
        <v>2</v>
      </c>
      <c r="AA35" s="25">
        <f t="shared" si="3"/>
        <v>0</v>
      </c>
      <c r="AC35" s="26" t="s">
        <v>52</v>
      </c>
      <c r="AD35" s="27">
        <f t="shared" ref="AD35" si="9">B35</f>
        <v>2</v>
      </c>
      <c r="AE35" s="23">
        <f t="shared" si="4"/>
        <v>0</v>
      </c>
      <c r="AF35" s="23">
        <f t="shared" si="4"/>
        <v>0</v>
      </c>
      <c r="AG35" s="23">
        <f t="shared" si="4"/>
        <v>0</v>
      </c>
      <c r="AH35" s="23">
        <f t="shared" ref="AH35" si="10">SUM(F35:K35)</f>
        <v>2</v>
      </c>
      <c r="AI35" s="23">
        <f t="shared" ref="AI35" si="11">L35</f>
        <v>0</v>
      </c>
      <c r="AJ35" s="23">
        <f t="shared" si="5"/>
        <v>0</v>
      </c>
      <c r="AK35" s="23">
        <f t="shared" si="6"/>
        <v>0</v>
      </c>
      <c r="AL35" s="23">
        <f t="shared" ref="AL35" si="12">Y35</f>
        <v>0</v>
      </c>
      <c r="AM35" s="24">
        <f t="shared" ref="AM35" si="13">SUM(AE35:AL35)</f>
        <v>2</v>
      </c>
      <c r="AN35" s="28">
        <f t="shared" si="7"/>
        <v>0</v>
      </c>
    </row>
    <row r="36" spans="1:50" x14ac:dyDescent="0.25">
      <c r="A36" s="26" t="s">
        <v>51</v>
      </c>
      <c r="B36" s="31">
        <f>SUM(B26:B35)</f>
        <v>137</v>
      </c>
      <c r="C36" s="31">
        <f t="shared" ref="C36:Z36" si="14">SUM(C26:C35)</f>
        <v>1</v>
      </c>
      <c r="D36" s="31">
        <f t="shared" si="14"/>
        <v>2</v>
      </c>
      <c r="E36" s="31">
        <f t="shared" si="14"/>
        <v>0</v>
      </c>
      <c r="F36" s="31">
        <f t="shared" si="14"/>
        <v>50</v>
      </c>
      <c r="G36" s="31">
        <f t="shared" si="14"/>
        <v>25</v>
      </c>
      <c r="H36" s="31">
        <f t="shared" si="14"/>
        <v>12</v>
      </c>
      <c r="I36" s="31">
        <f t="shared" si="14"/>
        <v>0</v>
      </c>
      <c r="J36" s="31">
        <f t="shared" si="14"/>
        <v>0</v>
      </c>
      <c r="K36" s="31">
        <f t="shared" si="14"/>
        <v>0</v>
      </c>
      <c r="L36" s="31">
        <f t="shared" si="14"/>
        <v>2</v>
      </c>
      <c r="M36" s="31">
        <f t="shared" si="14"/>
        <v>45</v>
      </c>
      <c r="N36" s="31">
        <f t="shared" si="14"/>
        <v>0</v>
      </c>
      <c r="O36" s="31">
        <f t="shared" si="14"/>
        <v>0</v>
      </c>
      <c r="P36" s="31">
        <f t="shared" si="14"/>
        <v>0</v>
      </c>
      <c r="Q36" s="31">
        <f t="shared" si="14"/>
        <v>0</v>
      </c>
      <c r="R36" s="31">
        <f t="shared" si="14"/>
        <v>0</v>
      </c>
      <c r="S36" s="31">
        <f t="shared" si="14"/>
        <v>0</v>
      </c>
      <c r="T36" s="31">
        <f t="shared" si="14"/>
        <v>0</v>
      </c>
      <c r="U36" s="31">
        <f t="shared" si="14"/>
        <v>0</v>
      </c>
      <c r="V36" s="31">
        <f t="shared" si="14"/>
        <v>0</v>
      </c>
      <c r="W36" s="31">
        <f t="shared" si="14"/>
        <v>0</v>
      </c>
      <c r="X36" s="31">
        <f t="shared" si="14"/>
        <v>0</v>
      </c>
      <c r="Y36" s="31">
        <f t="shared" si="14"/>
        <v>0</v>
      </c>
      <c r="Z36" s="31">
        <f t="shared" si="14"/>
        <v>137</v>
      </c>
      <c r="AA36" s="27">
        <f>SUM(AA26:AA35)</f>
        <v>0</v>
      </c>
      <c r="AC36" s="26" t="s">
        <v>51</v>
      </c>
      <c r="AD36" s="31">
        <f>SUM(AD26:AD35)</f>
        <v>2</v>
      </c>
      <c r="AE36" s="31">
        <f t="shared" ref="AE36:AM36" si="15">SUM(AE26:AE35)</f>
        <v>0</v>
      </c>
      <c r="AF36" s="31">
        <f t="shared" si="15"/>
        <v>0</v>
      </c>
      <c r="AG36" s="31">
        <f t="shared" si="15"/>
        <v>0</v>
      </c>
      <c r="AH36" s="31">
        <f t="shared" si="15"/>
        <v>2</v>
      </c>
      <c r="AI36" s="31">
        <f t="shared" si="15"/>
        <v>0</v>
      </c>
      <c r="AJ36" s="31">
        <f t="shared" si="15"/>
        <v>0</v>
      </c>
      <c r="AK36" s="31">
        <f t="shared" si="15"/>
        <v>0</v>
      </c>
      <c r="AL36" s="31">
        <f t="shared" si="15"/>
        <v>0</v>
      </c>
      <c r="AM36" s="31">
        <f t="shared" si="15"/>
        <v>2</v>
      </c>
      <c r="AN36" s="27">
        <f>SUM(AN26:AN35)</f>
        <v>0</v>
      </c>
    </row>
    <row r="38" spans="1:50" x14ac:dyDescent="0.25">
      <c r="A38" s="3"/>
      <c r="B38" s="33">
        <v>200</v>
      </c>
    </row>
    <row r="39" spans="1:50" s="3" customFormat="1" ht="56.25" x14ac:dyDescent="0.25">
      <c r="A39" s="8" t="str">
        <f>$B$4</f>
        <v>NBA HOODIE</v>
      </c>
      <c r="B39" s="9" t="s">
        <v>93</v>
      </c>
      <c r="C39" s="10" t="s">
        <v>20</v>
      </c>
      <c r="D39" s="10" t="s">
        <v>21</v>
      </c>
      <c r="E39" s="10" t="s">
        <v>22</v>
      </c>
      <c r="F39" s="10" t="s">
        <v>141</v>
      </c>
      <c r="G39" s="10" t="s">
        <v>142</v>
      </c>
      <c r="H39" s="10" t="s">
        <v>143</v>
      </c>
      <c r="I39" s="10" t="s">
        <v>23</v>
      </c>
      <c r="J39" s="10" t="s">
        <v>24</v>
      </c>
      <c r="K39" s="10" t="s">
        <v>25</v>
      </c>
      <c r="L39" s="10" t="s">
        <v>26</v>
      </c>
      <c r="M39" s="11" t="s">
        <v>27</v>
      </c>
      <c r="N39" s="11" t="s">
        <v>28</v>
      </c>
      <c r="O39" s="11" t="s">
        <v>29</v>
      </c>
      <c r="P39" s="11" t="s">
        <v>30</v>
      </c>
      <c r="Q39" s="11" t="s">
        <v>31</v>
      </c>
      <c r="R39" s="11" t="s">
        <v>32</v>
      </c>
      <c r="S39" s="11" t="s">
        <v>33</v>
      </c>
      <c r="T39" s="11" t="s">
        <v>34</v>
      </c>
      <c r="U39" s="12" t="s">
        <v>35</v>
      </c>
      <c r="V39" s="12" t="s">
        <v>36</v>
      </c>
      <c r="W39" s="12" t="s">
        <v>37</v>
      </c>
      <c r="X39" s="12" t="s">
        <v>38</v>
      </c>
      <c r="Y39" s="13" t="s">
        <v>39</v>
      </c>
      <c r="Z39" s="14" t="s">
        <v>40</v>
      </c>
      <c r="AA39" s="15" t="s">
        <v>41</v>
      </c>
      <c r="AC39" s="16" t="str">
        <f>A39</f>
        <v>NBA HOODIE</v>
      </c>
      <c r="AD39" s="9" t="str">
        <f>B39</f>
        <v>HOUSTON ROCKETS RED</v>
      </c>
      <c r="AE39" s="17" t="s">
        <v>20</v>
      </c>
      <c r="AF39" s="17" t="s">
        <v>21</v>
      </c>
      <c r="AG39" s="17" t="s">
        <v>22</v>
      </c>
      <c r="AH39" s="17" t="s">
        <v>53</v>
      </c>
      <c r="AI39" s="10" t="s">
        <v>26</v>
      </c>
      <c r="AJ39" s="18" t="s">
        <v>54</v>
      </c>
      <c r="AK39" s="19" t="s">
        <v>55</v>
      </c>
      <c r="AL39" s="20" t="s">
        <v>56</v>
      </c>
      <c r="AM39" s="14" t="s">
        <v>40</v>
      </c>
      <c r="AN39" s="15" t="s">
        <v>41</v>
      </c>
    </row>
    <row r="40" spans="1:50" x14ac:dyDescent="0.25">
      <c r="A40" s="21" t="s">
        <v>94</v>
      </c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4">
        <f>SUM(C40:Y40)</f>
        <v>0</v>
      </c>
      <c r="AA40" s="25">
        <f t="shared" ref="AA40:AA49" si="16">B40-Z40</f>
        <v>0</v>
      </c>
      <c r="AC40" s="26" t="str">
        <f>A40</f>
        <v>C-0425-KT-6295-HRR</v>
      </c>
      <c r="AD40" s="27">
        <f>B40</f>
        <v>0</v>
      </c>
      <c r="AE40" s="23">
        <f t="shared" ref="AE40:AG49" si="17">C40</f>
        <v>0</v>
      </c>
      <c r="AF40" s="23">
        <f t="shared" si="17"/>
        <v>0</v>
      </c>
      <c r="AG40" s="23">
        <f t="shared" si="17"/>
        <v>0</v>
      </c>
      <c r="AH40" s="23">
        <f>SUM(F40:K40)</f>
        <v>0</v>
      </c>
      <c r="AI40" s="23">
        <f>L40</f>
        <v>0</v>
      </c>
      <c r="AJ40" s="23">
        <f t="shared" ref="AJ40:AJ49" si="18">SUM(M40:T40)</f>
        <v>0</v>
      </c>
      <c r="AK40" s="23">
        <f t="shared" ref="AK40:AK49" si="19">SUM(U40:X40)</f>
        <v>0</v>
      </c>
      <c r="AL40" s="23">
        <f>Y40</f>
        <v>0</v>
      </c>
      <c r="AM40" s="24">
        <f>SUM(AE40:AL40)</f>
        <v>0</v>
      </c>
      <c r="AN40" s="28">
        <f t="shared" ref="AN40:AN49" si="20">AD40-AM40</f>
        <v>0</v>
      </c>
    </row>
    <row r="41" spans="1:50" x14ac:dyDescent="0.25">
      <c r="A41" s="26" t="s">
        <v>42</v>
      </c>
      <c r="B41" s="27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>
        <f t="shared" ref="Z41:Z49" si="21">SUM(C41:Y41)</f>
        <v>0</v>
      </c>
      <c r="AA41" s="25">
        <f t="shared" si="16"/>
        <v>0</v>
      </c>
      <c r="AC41" s="26"/>
      <c r="AD41" s="27"/>
      <c r="AE41" s="23"/>
      <c r="AF41" s="23"/>
      <c r="AG41" s="23"/>
      <c r="AH41" s="23"/>
      <c r="AI41" s="23"/>
      <c r="AJ41" s="23"/>
      <c r="AK41" s="23"/>
      <c r="AL41" s="23"/>
      <c r="AM41" s="24"/>
      <c r="AN41" s="28"/>
      <c r="AO41" s="2" t="str">
        <f>B39</f>
        <v>HOUSTON ROCKETS RED</v>
      </c>
      <c r="AP41" s="26" t="s">
        <v>43</v>
      </c>
      <c r="AQ41" s="26" t="s">
        <v>44</v>
      </c>
      <c r="AR41" s="26" t="s">
        <v>45</v>
      </c>
      <c r="AS41" s="26" t="s">
        <v>46</v>
      </c>
      <c r="AT41" s="26" t="s">
        <v>47</v>
      </c>
      <c r="AU41" s="26" t="s">
        <v>48</v>
      </c>
      <c r="AV41" s="26" t="s">
        <v>49</v>
      </c>
      <c r="AW41" s="26" t="s">
        <v>50</v>
      </c>
    </row>
    <row r="42" spans="1:50" x14ac:dyDescent="0.25">
      <c r="A42" s="26" t="s">
        <v>43</v>
      </c>
      <c r="B42" s="27"/>
      <c r="C42" s="23"/>
      <c r="D42" s="23"/>
      <c r="E42" s="23"/>
      <c r="F42" s="36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>
        <f t="shared" si="21"/>
        <v>0</v>
      </c>
      <c r="AA42" s="25">
        <f t="shared" si="16"/>
        <v>0</v>
      </c>
      <c r="AB42" s="30" t="str">
        <f>AO41</f>
        <v>HOUSTON ROCKETS RED</v>
      </c>
      <c r="AC42" s="26"/>
      <c r="AD42" s="27"/>
      <c r="AE42" s="23"/>
      <c r="AF42" s="23"/>
      <c r="AG42" s="23"/>
      <c r="AH42" s="23"/>
      <c r="AI42" s="23"/>
      <c r="AJ42" s="23"/>
      <c r="AK42" s="23"/>
      <c r="AL42" s="23"/>
      <c r="AM42" s="24"/>
      <c r="AN42" s="28"/>
      <c r="AO42" s="30" t="s">
        <v>51</v>
      </c>
      <c r="AP42" s="24">
        <f>Z42</f>
        <v>0</v>
      </c>
      <c r="AQ42" s="24">
        <f>Z43</f>
        <v>10</v>
      </c>
      <c r="AR42" s="24">
        <f>Z44</f>
        <v>34</v>
      </c>
      <c r="AS42" s="24">
        <f>Z45</f>
        <v>74</v>
      </c>
      <c r="AT42" s="24">
        <f>Z46</f>
        <v>66</v>
      </c>
      <c r="AU42" s="24">
        <f>Z47</f>
        <v>42</v>
      </c>
      <c r="AV42" s="24">
        <f>Z48</f>
        <v>18</v>
      </c>
      <c r="AW42" s="24">
        <f>Z49</f>
        <v>6</v>
      </c>
      <c r="AX42" s="31">
        <f>Z50</f>
        <v>250</v>
      </c>
    </row>
    <row r="43" spans="1:50" x14ac:dyDescent="0.25">
      <c r="A43" s="26" t="s">
        <v>44</v>
      </c>
      <c r="B43" s="27">
        <v>10</v>
      </c>
      <c r="C43" s="23"/>
      <c r="D43" s="23"/>
      <c r="E43" s="23"/>
      <c r="F43" s="36"/>
      <c r="G43" s="23"/>
      <c r="H43" s="23"/>
      <c r="I43" s="23"/>
      <c r="J43" s="23"/>
      <c r="K43" s="23"/>
      <c r="L43" s="23"/>
      <c r="M43" s="23">
        <v>10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>
        <f t="shared" si="21"/>
        <v>10</v>
      </c>
      <c r="AA43" s="25">
        <f t="shared" si="16"/>
        <v>0</v>
      </c>
      <c r="AB43" s="30" t="str">
        <f>AO41</f>
        <v>HOUSTON ROCKETS RED</v>
      </c>
      <c r="AC43" s="26"/>
      <c r="AD43" s="27"/>
      <c r="AE43" s="23"/>
      <c r="AF43" s="23"/>
      <c r="AG43" s="23"/>
      <c r="AH43" s="23"/>
      <c r="AI43" s="23"/>
      <c r="AJ43" s="23"/>
      <c r="AK43" s="23"/>
      <c r="AL43" s="23"/>
      <c r="AM43" s="24"/>
      <c r="AN43" s="28"/>
      <c r="AO43" s="29" t="s">
        <v>27</v>
      </c>
      <c r="AP43" s="23">
        <f>M42</f>
        <v>0</v>
      </c>
      <c r="AQ43" s="23">
        <f>M43</f>
        <v>10</v>
      </c>
      <c r="AR43" s="23">
        <f>M44</f>
        <v>30</v>
      </c>
      <c r="AS43" s="23">
        <f>M45</f>
        <v>61</v>
      </c>
      <c r="AT43" s="23">
        <f>M46</f>
        <v>48</v>
      </c>
      <c r="AU43" s="23">
        <f>M47</f>
        <v>30</v>
      </c>
      <c r="AV43" s="23">
        <f>M48</f>
        <v>12</v>
      </c>
      <c r="AW43" s="23">
        <f>M49</f>
        <v>4</v>
      </c>
      <c r="AX43" s="31">
        <f>M50</f>
        <v>195</v>
      </c>
    </row>
    <row r="44" spans="1:50" x14ac:dyDescent="0.25">
      <c r="A44" s="26" t="s">
        <v>45</v>
      </c>
      <c r="B44" s="27">
        <v>34</v>
      </c>
      <c r="C44" s="23"/>
      <c r="D44" s="23"/>
      <c r="E44" s="23"/>
      <c r="F44" s="36">
        <v>4</v>
      </c>
      <c r="G44" s="23"/>
      <c r="H44" s="23"/>
      <c r="I44" s="23"/>
      <c r="J44" s="23"/>
      <c r="K44" s="23"/>
      <c r="L44" s="23"/>
      <c r="M44" s="23">
        <v>30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>
        <f t="shared" si="21"/>
        <v>34</v>
      </c>
      <c r="AA44" s="25">
        <f t="shared" si="16"/>
        <v>0</v>
      </c>
      <c r="AB44" s="30" t="str">
        <f>AO41</f>
        <v>HOUSTON ROCKETS RED</v>
      </c>
      <c r="AC44" s="26"/>
      <c r="AD44" s="27"/>
      <c r="AE44" s="23"/>
      <c r="AF44" s="23"/>
      <c r="AG44" s="23"/>
      <c r="AH44" s="23"/>
      <c r="AI44" s="23"/>
      <c r="AJ44" s="23"/>
      <c r="AK44" s="23"/>
      <c r="AL44" s="23"/>
      <c r="AM44" s="24"/>
      <c r="AN44" s="28"/>
      <c r="AO44" s="29" t="s">
        <v>204</v>
      </c>
      <c r="AP44" s="23">
        <f>D42</f>
        <v>0</v>
      </c>
      <c r="AQ44" s="23">
        <f>D43</f>
        <v>0</v>
      </c>
      <c r="AR44" s="23">
        <f>D44</f>
        <v>0</v>
      </c>
      <c r="AS44" s="23">
        <f>D45</f>
        <v>1</v>
      </c>
      <c r="AT44" s="23">
        <f>D46</f>
        <v>1</v>
      </c>
      <c r="AU44" s="23">
        <f>D47</f>
        <v>0</v>
      </c>
      <c r="AV44" s="23">
        <f>D48</f>
        <v>0</v>
      </c>
      <c r="AW44" s="23">
        <f>D49</f>
        <v>0</v>
      </c>
    </row>
    <row r="45" spans="1:50" x14ac:dyDescent="0.25">
      <c r="A45" s="26" t="s">
        <v>46</v>
      </c>
      <c r="B45" s="27">
        <v>74</v>
      </c>
      <c r="C45" s="23">
        <v>1</v>
      </c>
      <c r="D45" s="23">
        <v>1</v>
      </c>
      <c r="E45" s="23"/>
      <c r="F45" s="36">
        <v>10</v>
      </c>
      <c r="G45" s="23"/>
      <c r="H45" s="23"/>
      <c r="I45" s="23"/>
      <c r="J45" s="23"/>
      <c r="K45" s="23"/>
      <c r="L45" s="37">
        <v>1</v>
      </c>
      <c r="M45" s="23">
        <v>61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>
        <f t="shared" si="21"/>
        <v>74</v>
      </c>
      <c r="AA45" s="25">
        <f t="shared" si="16"/>
        <v>0</v>
      </c>
      <c r="AB45" s="30" t="str">
        <f>AO41</f>
        <v>HOUSTON ROCKETS RED</v>
      </c>
      <c r="AC45" s="26"/>
      <c r="AD45" s="27"/>
      <c r="AE45" s="23"/>
      <c r="AF45" s="23"/>
      <c r="AG45" s="23"/>
      <c r="AH45" s="23"/>
      <c r="AI45" s="23"/>
      <c r="AJ45" s="23"/>
      <c r="AK45" s="23"/>
      <c r="AL45" s="23"/>
      <c r="AM45" s="24"/>
      <c r="AN45" s="28"/>
      <c r="AO45" s="29" t="s">
        <v>205</v>
      </c>
      <c r="AP45" s="23">
        <f>E42</f>
        <v>0</v>
      </c>
      <c r="AQ45" s="23">
        <f>E43</f>
        <v>0</v>
      </c>
      <c r="AR45" s="23">
        <f>E44</f>
        <v>0</v>
      </c>
      <c r="AS45" s="23">
        <f>E45</f>
        <v>0</v>
      </c>
      <c r="AT45" s="23">
        <f>E46</f>
        <v>0</v>
      </c>
      <c r="AU45" s="23">
        <f>E47</f>
        <v>0</v>
      </c>
      <c r="AV45" s="23">
        <f>E48</f>
        <v>0</v>
      </c>
      <c r="AW45" s="23">
        <f>E49</f>
        <v>0</v>
      </c>
    </row>
    <row r="46" spans="1:50" x14ac:dyDescent="0.25">
      <c r="A46" s="26" t="s">
        <v>47</v>
      </c>
      <c r="B46" s="27">
        <v>66</v>
      </c>
      <c r="C46" s="23"/>
      <c r="D46" s="23">
        <v>1</v>
      </c>
      <c r="E46" s="23"/>
      <c r="F46" s="36">
        <v>16</v>
      </c>
      <c r="G46" s="23"/>
      <c r="H46" s="23"/>
      <c r="I46" s="23"/>
      <c r="J46" s="23"/>
      <c r="K46" s="23"/>
      <c r="L46" s="37">
        <v>1</v>
      </c>
      <c r="M46" s="23">
        <v>48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>
        <f t="shared" si="21"/>
        <v>66</v>
      </c>
      <c r="AA46" s="25">
        <f t="shared" si="16"/>
        <v>0</v>
      </c>
      <c r="AB46" s="30" t="str">
        <f>AO41</f>
        <v>HOUSTON ROCKETS RED</v>
      </c>
      <c r="AC46" s="26"/>
      <c r="AD46" s="27"/>
      <c r="AE46" s="23"/>
      <c r="AF46" s="23"/>
      <c r="AG46" s="23"/>
      <c r="AH46" s="23"/>
      <c r="AI46" s="23"/>
      <c r="AJ46" s="23"/>
      <c r="AK46" s="23"/>
      <c r="AL46" s="23"/>
      <c r="AM46" s="24"/>
      <c r="AN46" s="28"/>
      <c r="AO46" s="29" t="s">
        <v>206</v>
      </c>
      <c r="AP46" s="23">
        <f>C42</f>
        <v>0</v>
      </c>
      <c r="AQ46" s="23">
        <f>C43</f>
        <v>0</v>
      </c>
      <c r="AR46" s="23">
        <f>C44</f>
        <v>0</v>
      </c>
      <c r="AS46" s="23">
        <f>C45</f>
        <v>1</v>
      </c>
      <c r="AT46" s="23">
        <f>C46</f>
        <v>0</v>
      </c>
      <c r="AU46" s="23">
        <f>C47</f>
        <v>0</v>
      </c>
      <c r="AV46" s="23">
        <f>C48</f>
        <v>0</v>
      </c>
      <c r="AW46" s="23">
        <f>C49</f>
        <v>0</v>
      </c>
    </row>
    <row r="47" spans="1:50" x14ac:dyDescent="0.25">
      <c r="A47" s="26" t="s">
        <v>48</v>
      </c>
      <c r="B47" s="27">
        <v>42</v>
      </c>
      <c r="C47" s="23"/>
      <c r="D47" s="23"/>
      <c r="E47" s="23"/>
      <c r="F47" s="36">
        <v>12</v>
      </c>
      <c r="G47" s="23"/>
      <c r="H47" s="23"/>
      <c r="I47" s="23"/>
      <c r="J47" s="23"/>
      <c r="K47" s="23"/>
      <c r="L47" s="23"/>
      <c r="M47" s="23">
        <v>30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>
        <f t="shared" si="21"/>
        <v>42</v>
      </c>
      <c r="AA47" s="25">
        <f t="shared" si="16"/>
        <v>0</v>
      </c>
      <c r="AC47" s="26" t="s">
        <v>63</v>
      </c>
      <c r="AD47" s="27">
        <f t="shared" ref="AD47:AD55" si="22">B47</f>
        <v>42</v>
      </c>
      <c r="AE47" s="23">
        <f t="shared" si="17"/>
        <v>0</v>
      </c>
      <c r="AF47" s="23">
        <f t="shared" si="17"/>
        <v>0</v>
      </c>
      <c r="AG47" s="23">
        <f t="shared" si="17"/>
        <v>0</v>
      </c>
      <c r="AH47" s="23">
        <f t="shared" ref="AH47:AH54" si="23">SUM(F47:K47)</f>
        <v>12</v>
      </c>
      <c r="AI47" s="23">
        <f t="shared" ref="AI47:AI55" si="24">L47</f>
        <v>0</v>
      </c>
      <c r="AJ47" s="23">
        <f t="shared" si="18"/>
        <v>30</v>
      </c>
      <c r="AK47" s="23">
        <f t="shared" si="19"/>
        <v>0</v>
      </c>
      <c r="AL47" s="23">
        <f t="shared" ref="AL47:AL55" si="25">Y47</f>
        <v>0</v>
      </c>
      <c r="AM47" s="24">
        <f t="shared" ref="AM47:AM55" si="26">SUM(AE47:AL47)</f>
        <v>42</v>
      </c>
      <c r="AN47" s="28">
        <f t="shared" si="20"/>
        <v>0</v>
      </c>
    </row>
    <row r="48" spans="1:50" x14ac:dyDescent="0.25">
      <c r="A48" s="26" t="s">
        <v>49</v>
      </c>
      <c r="B48" s="27">
        <v>18</v>
      </c>
      <c r="C48" s="23"/>
      <c r="D48" s="23"/>
      <c r="E48" s="23"/>
      <c r="F48" s="36">
        <v>6</v>
      </c>
      <c r="G48" s="23"/>
      <c r="H48" s="23"/>
      <c r="I48" s="23"/>
      <c r="J48" s="23"/>
      <c r="K48" s="23"/>
      <c r="L48" s="23"/>
      <c r="M48" s="23">
        <v>12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>
        <f t="shared" si="21"/>
        <v>18</v>
      </c>
      <c r="AA48" s="25">
        <f t="shared" si="16"/>
        <v>0</v>
      </c>
      <c r="AC48" s="26" t="s">
        <v>64</v>
      </c>
      <c r="AD48" s="27">
        <f t="shared" si="22"/>
        <v>18</v>
      </c>
      <c r="AE48" s="23">
        <f t="shared" si="17"/>
        <v>0</v>
      </c>
      <c r="AF48" s="23">
        <f t="shared" si="17"/>
        <v>0</v>
      </c>
      <c r="AG48" s="23">
        <f t="shared" si="17"/>
        <v>0</v>
      </c>
      <c r="AH48" s="23">
        <f t="shared" si="23"/>
        <v>6</v>
      </c>
      <c r="AI48" s="23">
        <f t="shared" si="24"/>
        <v>0</v>
      </c>
      <c r="AJ48" s="23">
        <f t="shared" si="18"/>
        <v>12</v>
      </c>
      <c r="AK48" s="23">
        <f t="shared" si="19"/>
        <v>0</v>
      </c>
      <c r="AL48" s="23">
        <f t="shared" si="25"/>
        <v>0</v>
      </c>
      <c r="AM48" s="24">
        <f t="shared" si="26"/>
        <v>18</v>
      </c>
      <c r="AN48" s="28">
        <f t="shared" si="20"/>
        <v>0</v>
      </c>
    </row>
    <row r="49" spans="1:50" x14ac:dyDescent="0.25">
      <c r="A49" s="26" t="s">
        <v>50</v>
      </c>
      <c r="B49" s="27">
        <v>6</v>
      </c>
      <c r="C49" s="23"/>
      <c r="D49" s="23"/>
      <c r="E49" s="23"/>
      <c r="F49" s="36">
        <v>2</v>
      </c>
      <c r="G49" s="23"/>
      <c r="H49" s="23"/>
      <c r="I49" s="23"/>
      <c r="J49" s="23"/>
      <c r="K49" s="23"/>
      <c r="L49" s="23"/>
      <c r="M49" s="23">
        <v>4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>
        <f t="shared" si="21"/>
        <v>6</v>
      </c>
      <c r="AA49" s="25">
        <f t="shared" si="16"/>
        <v>0</v>
      </c>
      <c r="AC49" s="26" t="s">
        <v>52</v>
      </c>
      <c r="AD49" s="27">
        <f t="shared" si="22"/>
        <v>6</v>
      </c>
      <c r="AE49" s="23">
        <f t="shared" si="17"/>
        <v>0</v>
      </c>
      <c r="AF49" s="23">
        <f t="shared" si="17"/>
        <v>0</v>
      </c>
      <c r="AG49" s="23">
        <f t="shared" si="17"/>
        <v>0</v>
      </c>
      <c r="AH49" s="23">
        <f t="shared" si="23"/>
        <v>2</v>
      </c>
      <c r="AI49" s="23">
        <f t="shared" si="24"/>
        <v>0</v>
      </c>
      <c r="AJ49" s="23">
        <f t="shared" si="18"/>
        <v>4</v>
      </c>
      <c r="AK49" s="23">
        <f t="shared" si="19"/>
        <v>0</v>
      </c>
      <c r="AL49" s="23">
        <f t="shared" si="25"/>
        <v>0</v>
      </c>
      <c r="AM49" s="24">
        <f t="shared" si="26"/>
        <v>6</v>
      </c>
      <c r="AN49" s="28">
        <f t="shared" si="20"/>
        <v>0</v>
      </c>
    </row>
    <row r="50" spans="1:50" x14ac:dyDescent="0.25">
      <c r="A50" s="26" t="s">
        <v>51</v>
      </c>
      <c r="B50" s="31">
        <f>SUM(B40:B49)</f>
        <v>250</v>
      </c>
      <c r="C50" s="31">
        <f t="shared" ref="C50:Z50" si="27">SUM(C40:C49)</f>
        <v>1</v>
      </c>
      <c r="D50" s="31">
        <f t="shared" si="27"/>
        <v>2</v>
      </c>
      <c r="E50" s="31">
        <f t="shared" si="27"/>
        <v>0</v>
      </c>
      <c r="F50" s="31">
        <f t="shared" si="27"/>
        <v>50</v>
      </c>
      <c r="G50" s="31">
        <f t="shared" si="27"/>
        <v>0</v>
      </c>
      <c r="H50" s="31">
        <f t="shared" si="27"/>
        <v>0</v>
      </c>
      <c r="I50" s="31">
        <f t="shared" si="27"/>
        <v>0</v>
      </c>
      <c r="J50" s="31">
        <f t="shared" si="27"/>
        <v>0</v>
      </c>
      <c r="K50" s="31">
        <f t="shared" si="27"/>
        <v>0</v>
      </c>
      <c r="L50" s="31">
        <f t="shared" si="27"/>
        <v>2</v>
      </c>
      <c r="M50" s="31">
        <f t="shared" si="27"/>
        <v>195</v>
      </c>
      <c r="N50" s="31">
        <f t="shared" si="27"/>
        <v>0</v>
      </c>
      <c r="O50" s="31">
        <f t="shared" si="27"/>
        <v>0</v>
      </c>
      <c r="P50" s="31">
        <f t="shared" si="27"/>
        <v>0</v>
      </c>
      <c r="Q50" s="31">
        <f t="shared" si="27"/>
        <v>0</v>
      </c>
      <c r="R50" s="31">
        <f t="shared" si="27"/>
        <v>0</v>
      </c>
      <c r="S50" s="31">
        <f t="shared" si="27"/>
        <v>0</v>
      </c>
      <c r="T50" s="31">
        <f t="shared" si="27"/>
        <v>0</v>
      </c>
      <c r="U50" s="31">
        <f t="shared" si="27"/>
        <v>0</v>
      </c>
      <c r="V50" s="31">
        <f t="shared" si="27"/>
        <v>0</v>
      </c>
      <c r="W50" s="31">
        <f t="shared" si="27"/>
        <v>0</v>
      </c>
      <c r="X50" s="31">
        <f t="shared" si="27"/>
        <v>0</v>
      </c>
      <c r="Y50" s="31">
        <f t="shared" si="27"/>
        <v>0</v>
      </c>
      <c r="Z50" s="31">
        <f t="shared" si="27"/>
        <v>250</v>
      </c>
      <c r="AA50" s="27">
        <f>SUM(AA40:AA49)</f>
        <v>0</v>
      </c>
      <c r="AC50" s="26" t="s">
        <v>51</v>
      </c>
      <c r="AD50" s="31">
        <f>SUM(AD40:AD49)</f>
        <v>66</v>
      </c>
      <c r="AE50" s="31">
        <f t="shared" ref="AE50:AM50" si="28">SUM(AE40:AE49)</f>
        <v>0</v>
      </c>
      <c r="AF50" s="31">
        <f t="shared" si="28"/>
        <v>0</v>
      </c>
      <c r="AG50" s="31">
        <f t="shared" si="28"/>
        <v>0</v>
      </c>
      <c r="AH50" s="31">
        <f t="shared" si="28"/>
        <v>20</v>
      </c>
      <c r="AI50" s="31">
        <f t="shared" si="28"/>
        <v>0</v>
      </c>
      <c r="AJ50" s="31">
        <f t="shared" si="28"/>
        <v>46</v>
      </c>
      <c r="AK50" s="31">
        <f t="shared" si="28"/>
        <v>0</v>
      </c>
      <c r="AL50" s="31">
        <f t="shared" si="28"/>
        <v>0</v>
      </c>
      <c r="AM50" s="31">
        <f t="shared" si="28"/>
        <v>66</v>
      </c>
      <c r="AN50" s="27">
        <f>SUM(AN40:AN49)</f>
        <v>0</v>
      </c>
    </row>
    <row r="52" spans="1:50" outlineLevel="1" x14ac:dyDescent="0.25">
      <c r="B52" s="33">
        <v>200</v>
      </c>
    </row>
    <row r="53" spans="1:50" s="3" customFormat="1" ht="56.25" outlineLevel="1" x14ac:dyDescent="0.25">
      <c r="A53" s="8" t="str">
        <f>$B$4</f>
        <v>NBA HOODIE</v>
      </c>
      <c r="B53" s="9" t="s">
        <v>95</v>
      </c>
      <c r="C53" s="10" t="s">
        <v>20</v>
      </c>
      <c r="D53" s="10" t="s">
        <v>21</v>
      </c>
      <c r="E53" s="10" t="s">
        <v>22</v>
      </c>
      <c r="F53" s="10" t="s">
        <v>141</v>
      </c>
      <c r="G53" s="10" t="s">
        <v>142</v>
      </c>
      <c r="H53" s="10" t="s">
        <v>143</v>
      </c>
      <c r="I53" s="10" t="s">
        <v>23</v>
      </c>
      <c r="J53" s="10" t="s">
        <v>24</v>
      </c>
      <c r="K53" s="10" t="s">
        <v>25</v>
      </c>
      <c r="L53" s="10" t="s">
        <v>26</v>
      </c>
      <c r="M53" s="11" t="s">
        <v>27</v>
      </c>
      <c r="N53" s="11" t="s">
        <v>28</v>
      </c>
      <c r="O53" s="11" t="s">
        <v>29</v>
      </c>
      <c r="P53" s="11" t="s">
        <v>30</v>
      </c>
      <c r="Q53" s="11" t="s">
        <v>31</v>
      </c>
      <c r="R53" s="11" t="s">
        <v>32</v>
      </c>
      <c r="S53" s="11" t="s">
        <v>33</v>
      </c>
      <c r="T53" s="11" t="s">
        <v>34</v>
      </c>
      <c r="U53" s="12" t="s">
        <v>35</v>
      </c>
      <c r="V53" s="12" t="s">
        <v>36</v>
      </c>
      <c r="W53" s="12" t="s">
        <v>37</v>
      </c>
      <c r="X53" s="12" t="s">
        <v>38</v>
      </c>
      <c r="Y53" s="13" t="s">
        <v>39</v>
      </c>
      <c r="Z53" s="14" t="s">
        <v>40</v>
      </c>
      <c r="AA53" s="15" t="s">
        <v>41</v>
      </c>
      <c r="AC53" s="16" t="str">
        <f>A53</f>
        <v>NBA HOODIE</v>
      </c>
      <c r="AD53" s="9" t="str">
        <f>B53</f>
        <v>LAKERS PURPLE</v>
      </c>
      <c r="AE53" s="17" t="s">
        <v>20</v>
      </c>
      <c r="AF53" s="17" t="s">
        <v>21</v>
      </c>
      <c r="AG53" s="17" t="s">
        <v>22</v>
      </c>
      <c r="AH53" s="17" t="s">
        <v>53</v>
      </c>
      <c r="AI53" s="10" t="s">
        <v>26</v>
      </c>
      <c r="AJ53" s="18" t="s">
        <v>54</v>
      </c>
      <c r="AK53" s="19" t="s">
        <v>55</v>
      </c>
      <c r="AL53" s="20" t="s">
        <v>56</v>
      </c>
      <c r="AM53" s="14" t="s">
        <v>40</v>
      </c>
      <c r="AN53" s="15" t="s">
        <v>41</v>
      </c>
    </row>
    <row r="54" spans="1:50" outlineLevel="1" x14ac:dyDescent="0.25">
      <c r="A54" s="21" t="s">
        <v>96</v>
      </c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>
        <f>SUM(C54:Y54)</f>
        <v>0</v>
      </c>
      <c r="AA54" s="25">
        <f t="shared" ref="AA54:AA63" si="29">B54-Z54</f>
        <v>0</v>
      </c>
      <c r="AC54" s="26" t="str">
        <f>A54</f>
        <v>C-0425-KT-6295-LKP</v>
      </c>
      <c r="AD54" s="27">
        <f>B54</f>
        <v>0</v>
      </c>
      <c r="AE54" s="23">
        <f t="shared" ref="AE54:AG63" si="30">C54</f>
        <v>0</v>
      </c>
      <c r="AF54" s="23">
        <f t="shared" si="30"/>
        <v>0</v>
      </c>
      <c r="AG54" s="23">
        <f t="shared" si="30"/>
        <v>0</v>
      </c>
      <c r="AH54" s="23">
        <f>SUM(F54:K54)</f>
        <v>0</v>
      </c>
      <c r="AI54" s="23">
        <f>L54</f>
        <v>0</v>
      </c>
      <c r="AJ54" s="23">
        <f t="shared" ref="AJ54:AJ63" si="31">SUM(M54:T54)</f>
        <v>0</v>
      </c>
      <c r="AK54" s="23">
        <f t="shared" ref="AK54:AK63" si="32">SUM(U54:X54)</f>
        <v>0</v>
      </c>
      <c r="AL54" s="23">
        <f>Y54</f>
        <v>0</v>
      </c>
      <c r="AM54" s="24">
        <f>SUM(AE54:AL54)</f>
        <v>0</v>
      </c>
      <c r="AN54" s="28">
        <f t="shared" ref="AN54:AN63" si="33">AD54-AM54</f>
        <v>0</v>
      </c>
    </row>
    <row r="55" spans="1:50" outlineLevel="1" x14ac:dyDescent="0.25">
      <c r="A55" s="26" t="s">
        <v>42</v>
      </c>
      <c r="B55" s="27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>
        <f t="shared" ref="Z55:Z63" si="34">SUM(C55:Y55)</f>
        <v>0</v>
      </c>
      <c r="AA55" s="25">
        <f t="shared" si="29"/>
        <v>0</v>
      </c>
      <c r="AC55" s="26"/>
      <c r="AD55" s="27"/>
      <c r="AE55" s="23"/>
      <c r="AF55" s="23"/>
      <c r="AG55" s="23"/>
      <c r="AH55" s="23"/>
      <c r="AI55" s="23"/>
      <c r="AJ55" s="23"/>
      <c r="AK55" s="23"/>
      <c r="AL55" s="23"/>
      <c r="AM55" s="24"/>
      <c r="AN55" s="28"/>
      <c r="AO55" s="2" t="str">
        <f>B53</f>
        <v>LAKERS PURPLE</v>
      </c>
      <c r="AP55" s="26" t="s">
        <v>43</v>
      </c>
      <c r="AQ55" s="26" t="s">
        <v>44</v>
      </c>
      <c r="AR55" s="26" t="s">
        <v>45</v>
      </c>
      <c r="AS55" s="26" t="s">
        <v>46</v>
      </c>
      <c r="AT55" s="26" t="s">
        <v>47</v>
      </c>
      <c r="AU55" s="26" t="s">
        <v>48</v>
      </c>
      <c r="AV55" s="26" t="s">
        <v>49</v>
      </c>
      <c r="AW55" s="26" t="s">
        <v>50</v>
      </c>
    </row>
    <row r="56" spans="1:50" outlineLevel="1" x14ac:dyDescent="0.25">
      <c r="A56" s="26" t="s">
        <v>43</v>
      </c>
      <c r="B56" s="27"/>
      <c r="C56" s="23"/>
      <c r="D56" s="23"/>
      <c r="E56" s="23"/>
      <c r="F56" s="36"/>
      <c r="G56" s="36"/>
      <c r="H56" s="36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>
        <f t="shared" si="34"/>
        <v>0</v>
      </c>
      <c r="AA56" s="25">
        <f t="shared" si="29"/>
        <v>0</v>
      </c>
      <c r="AB56" s="30" t="str">
        <f>AO55</f>
        <v>LAKERS PURPLE</v>
      </c>
      <c r="AC56" s="26"/>
      <c r="AD56" s="27"/>
      <c r="AE56" s="23"/>
      <c r="AF56" s="23"/>
      <c r="AG56" s="23"/>
      <c r="AH56" s="23"/>
      <c r="AI56" s="23"/>
      <c r="AJ56" s="23"/>
      <c r="AK56" s="23"/>
      <c r="AL56" s="23"/>
      <c r="AM56" s="24"/>
      <c r="AN56" s="28"/>
      <c r="AO56" s="30" t="s">
        <v>51</v>
      </c>
      <c r="AP56" s="24">
        <f>Z56</f>
        <v>0</v>
      </c>
      <c r="AQ56" s="24">
        <f>Z57</f>
        <v>10</v>
      </c>
      <c r="AR56" s="24">
        <f>Z58</f>
        <v>53</v>
      </c>
      <c r="AS56" s="24">
        <f>Z59</f>
        <v>120</v>
      </c>
      <c r="AT56" s="24">
        <f>Z60</f>
        <v>120</v>
      </c>
      <c r="AU56" s="24">
        <f>Z61</f>
        <v>78</v>
      </c>
      <c r="AV56" s="24">
        <f>Z62</f>
        <v>34</v>
      </c>
      <c r="AW56" s="24">
        <f>Z63</f>
        <v>9</v>
      </c>
      <c r="AX56" s="31">
        <f>Z64</f>
        <v>424</v>
      </c>
    </row>
    <row r="57" spans="1:50" outlineLevel="1" x14ac:dyDescent="0.25">
      <c r="A57" s="26" t="s">
        <v>44</v>
      </c>
      <c r="B57" s="27">
        <v>10</v>
      </c>
      <c r="C57" s="23"/>
      <c r="D57" s="23"/>
      <c r="E57" s="23"/>
      <c r="F57" s="36"/>
      <c r="G57" s="36"/>
      <c r="H57" s="36"/>
      <c r="I57" s="23"/>
      <c r="J57" s="23"/>
      <c r="K57" s="23"/>
      <c r="L57" s="23"/>
      <c r="M57" s="23">
        <v>10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>
        <f t="shared" si="34"/>
        <v>10</v>
      </c>
      <c r="AA57" s="25">
        <f t="shared" si="29"/>
        <v>0</v>
      </c>
      <c r="AB57" s="30" t="str">
        <f>AO55</f>
        <v>LAKERS PURPLE</v>
      </c>
      <c r="AC57" s="26"/>
      <c r="AD57" s="27"/>
      <c r="AE57" s="23"/>
      <c r="AF57" s="23"/>
      <c r="AG57" s="23"/>
      <c r="AH57" s="23"/>
      <c r="AI57" s="23"/>
      <c r="AJ57" s="23"/>
      <c r="AK57" s="23"/>
      <c r="AL57" s="23"/>
      <c r="AM57" s="24"/>
      <c r="AN57" s="28"/>
      <c r="AO57" s="29" t="s">
        <v>27</v>
      </c>
      <c r="AP57" s="23">
        <f>M56</f>
        <v>0</v>
      </c>
      <c r="AQ57" s="23">
        <f>M57</f>
        <v>10</v>
      </c>
      <c r="AR57" s="23">
        <f>M58</f>
        <v>30</v>
      </c>
      <c r="AS57" s="23">
        <f>M59</f>
        <v>61</v>
      </c>
      <c r="AT57" s="23">
        <f>M60</f>
        <v>48</v>
      </c>
      <c r="AU57" s="23">
        <f>M61</f>
        <v>30</v>
      </c>
      <c r="AV57" s="23">
        <f>M62</f>
        <v>12</v>
      </c>
      <c r="AW57" s="23">
        <f>M63</f>
        <v>4</v>
      </c>
      <c r="AX57" s="31">
        <f>M64</f>
        <v>195</v>
      </c>
    </row>
    <row r="58" spans="1:50" outlineLevel="1" x14ac:dyDescent="0.25">
      <c r="A58" s="26" t="s">
        <v>45</v>
      </c>
      <c r="B58" s="27">
        <v>53</v>
      </c>
      <c r="C58" s="23"/>
      <c r="D58" s="23"/>
      <c r="E58" s="23"/>
      <c r="F58" s="36">
        <v>4</v>
      </c>
      <c r="G58" s="36">
        <v>17</v>
      </c>
      <c r="H58" s="36">
        <v>2</v>
      </c>
      <c r="I58" s="23"/>
      <c r="J58" s="23"/>
      <c r="K58" s="23"/>
      <c r="L58" s="23"/>
      <c r="M58" s="23">
        <v>30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>
        <f t="shared" si="34"/>
        <v>53</v>
      </c>
      <c r="AA58" s="25">
        <f t="shared" si="29"/>
        <v>0</v>
      </c>
      <c r="AB58" s="30" t="str">
        <f>AO55</f>
        <v>LAKERS PURPLE</v>
      </c>
      <c r="AC58" s="26"/>
      <c r="AD58" s="27"/>
      <c r="AE58" s="23"/>
      <c r="AF58" s="23"/>
      <c r="AG58" s="23"/>
      <c r="AH58" s="23"/>
      <c r="AI58" s="23"/>
      <c r="AJ58" s="23"/>
      <c r="AK58" s="23"/>
      <c r="AL58" s="23"/>
      <c r="AM58" s="24"/>
      <c r="AN58" s="28"/>
      <c r="AO58" s="29" t="s">
        <v>204</v>
      </c>
      <c r="AP58" s="23">
        <f>D56</f>
        <v>0</v>
      </c>
      <c r="AQ58" s="23">
        <f>D57</f>
        <v>0</v>
      </c>
      <c r="AR58" s="23">
        <f>D58</f>
        <v>0</v>
      </c>
      <c r="AS58" s="23">
        <f>D59</f>
        <v>1</v>
      </c>
      <c r="AT58" s="23">
        <f>D60</f>
        <v>1</v>
      </c>
      <c r="AU58" s="23">
        <f>D61</f>
        <v>0</v>
      </c>
      <c r="AV58" s="23">
        <f>D62</f>
        <v>0</v>
      </c>
      <c r="AW58" s="23">
        <f>D63</f>
        <v>0</v>
      </c>
    </row>
    <row r="59" spans="1:50" outlineLevel="1" x14ac:dyDescent="0.25">
      <c r="A59" s="26" t="s">
        <v>46</v>
      </c>
      <c r="B59" s="27">
        <v>120</v>
      </c>
      <c r="C59" s="23">
        <v>1</v>
      </c>
      <c r="D59" s="23">
        <v>1</v>
      </c>
      <c r="E59" s="23"/>
      <c r="F59" s="36">
        <v>22</v>
      </c>
      <c r="G59" s="36">
        <v>30</v>
      </c>
      <c r="H59" s="36">
        <v>4</v>
      </c>
      <c r="I59" s="23"/>
      <c r="J59" s="23"/>
      <c r="K59" s="23"/>
      <c r="L59" s="37">
        <v>1</v>
      </c>
      <c r="M59" s="23">
        <v>61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>
        <f t="shared" si="34"/>
        <v>120</v>
      </c>
      <c r="AA59" s="25">
        <f t="shared" si="29"/>
        <v>0</v>
      </c>
      <c r="AB59" s="30" t="str">
        <f>AO55</f>
        <v>LAKERS PURPLE</v>
      </c>
      <c r="AC59" s="26"/>
      <c r="AD59" s="27"/>
      <c r="AE59" s="23"/>
      <c r="AF59" s="23"/>
      <c r="AG59" s="23"/>
      <c r="AH59" s="23"/>
      <c r="AI59" s="23"/>
      <c r="AJ59" s="23"/>
      <c r="AK59" s="23"/>
      <c r="AL59" s="23"/>
      <c r="AM59" s="24"/>
      <c r="AN59" s="28"/>
      <c r="AO59" s="29" t="s">
        <v>205</v>
      </c>
      <c r="AP59" s="23">
        <f>E56</f>
        <v>0</v>
      </c>
      <c r="AQ59" s="23">
        <f>E57</f>
        <v>0</v>
      </c>
      <c r="AR59" s="23">
        <f>E58</f>
        <v>0</v>
      </c>
      <c r="AS59" s="23">
        <f>E59</f>
        <v>0</v>
      </c>
      <c r="AT59" s="23">
        <f>E60</f>
        <v>0</v>
      </c>
      <c r="AU59" s="23">
        <f>E61</f>
        <v>0</v>
      </c>
      <c r="AV59" s="23">
        <f>E62</f>
        <v>0</v>
      </c>
      <c r="AW59" s="23">
        <f>E63</f>
        <v>0</v>
      </c>
    </row>
    <row r="60" spans="1:50" outlineLevel="1" x14ac:dyDescent="0.25">
      <c r="A60" s="26" t="s">
        <v>47</v>
      </c>
      <c r="B60" s="27">
        <v>120</v>
      </c>
      <c r="C60" s="23"/>
      <c r="D60" s="23">
        <v>1</v>
      </c>
      <c r="E60" s="23"/>
      <c r="F60" s="36">
        <v>33</v>
      </c>
      <c r="G60" s="36">
        <v>29</v>
      </c>
      <c r="H60" s="36">
        <v>8</v>
      </c>
      <c r="I60" s="23"/>
      <c r="J60" s="23"/>
      <c r="K60" s="23"/>
      <c r="L60" s="37">
        <v>1</v>
      </c>
      <c r="M60" s="23">
        <v>48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>
        <f t="shared" si="34"/>
        <v>120</v>
      </c>
      <c r="AA60" s="25">
        <f t="shared" si="29"/>
        <v>0</v>
      </c>
      <c r="AB60" s="30" t="str">
        <f>AO55</f>
        <v>LAKERS PURPLE</v>
      </c>
      <c r="AC60" s="26"/>
      <c r="AD60" s="27"/>
      <c r="AE60" s="23"/>
      <c r="AF60" s="23"/>
      <c r="AG60" s="23"/>
      <c r="AH60" s="23"/>
      <c r="AI60" s="23"/>
      <c r="AJ60" s="23"/>
      <c r="AK60" s="23"/>
      <c r="AL60" s="23"/>
      <c r="AM60" s="24"/>
      <c r="AN60" s="28"/>
      <c r="AO60" s="29" t="s">
        <v>206</v>
      </c>
      <c r="AP60" s="23">
        <f>C56</f>
        <v>0</v>
      </c>
      <c r="AQ60" s="23">
        <f>C57</f>
        <v>0</v>
      </c>
      <c r="AR60" s="23">
        <f>C58</f>
        <v>0</v>
      </c>
      <c r="AS60" s="23">
        <f>C59</f>
        <v>1</v>
      </c>
      <c r="AT60" s="23">
        <f>C60</f>
        <v>0</v>
      </c>
      <c r="AU60" s="23">
        <f>C61</f>
        <v>0</v>
      </c>
      <c r="AV60" s="23">
        <f>C62</f>
        <v>0</v>
      </c>
      <c r="AW60" s="23">
        <f>C63</f>
        <v>0</v>
      </c>
    </row>
    <row r="61" spans="1:50" outlineLevel="1" x14ac:dyDescent="0.25">
      <c r="A61" s="26" t="s">
        <v>48</v>
      </c>
      <c r="B61" s="27">
        <v>78</v>
      </c>
      <c r="C61" s="23"/>
      <c r="D61" s="23"/>
      <c r="E61" s="23"/>
      <c r="F61" s="36">
        <v>26</v>
      </c>
      <c r="G61" s="36">
        <v>16</v>
      </c>
      <c r="H61" s="36">
        <v>6</v>
      </c>
      <c r="I61" s="23"/>
      <c r="J61" s="23"/>
      <c r="K61" s="23"/>
      <c r="L61" s="23"/>
      <c r="M61" s="23">
        <v>30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>
        <f t="shared" si="34"/>
        <v>78</v>
      </c>
      <c r="AA61" s="25">
        <f t="shared" si="29"/>
        <v>0</v>
      </c>
      <c r="AC61" s="26" t="s">
        <v>63</v>
      </c>
      <c r="AD61" s="27">
        <f t="shared" ref="AD61:AD69" si="35">B61</f>
        <v>78</v>
      </c>
      <c r="AE61" s="23">
        <f t="shared" si="30"/>
        <v>0</v>
      </c>
      <c r="AF61" s="23">
        <f t="shared" si="30"/>
        <v>0</v>
      </c>
      <c r="AG61" s="23">
        <f t="shared" si="30"/>
        <v>0</v>
      </c>
      <c r="AH61" s="23">
        <f t="shared" ref="AH61:AH68" si="36">SUM(F61:K61)</f>
        <v>48</v>
      </c>
      <c r="AI61" s="23">
        <f t="shared" ref="AI61:AI69" si="37">L61</f>
        <v>0</v>
      </c>
      <c r="AJ61" s="23">
        <f t="shared" si="31"/>
        <v>30</v>
      </c>
      <c r="AK61" s="23">
        <f t="shared" si="32"/>
        <v>0</v>
      </c>
      <c r="AL61" s="23">
        <f t="shared" ref="AL61:AL69" si="38">Y61</f>
        <v>0</v>
      </c>
      <c r="AM61" s="24">
        <f t="shared" ref="AM61:AM69" si="39">SUM(AE61:AL61)</f>
        <v>78</v>
      </c>
      <c r="AN61" s="28">
        <f t="shared" si="33"/>
        <v>0</v>
      </c>
    </row>
    <row r="62" spans="1:50" outlineLevel="1" x14ac:dyDescent="0.25">
      <c r="A62" s="26" t="s">
        <v>49</v>
      </c>
      <c r="B62" s="27">
        <v>34</v>
      </c>
      <c r="C62" s="23"/>
      <c r="D62" s="23"/>
      <c r="E62" s="23"/>
      <c r="F62" s="36">
        <v>11</v>
      </c>
      <c r="G62" s="36">
        <v>8</v>
      </c>
      <c r="H62" s="36">
        <v>3</v>
      </c>
      <c r="I62" s="23"/>
      <c r="J62" s="23"/>
      <c r="K62" s="23"/>
      <c r="L62" s="23"/>
      <c r="M62" s="23">
        <v>12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>
        <f t="shared" si="34"/>
        <v>34</v>
      </c>
      <c r="AA62" s="25">
        <f t="shared" si="29"/>
        <v>0</v>
      </c>
      <c r="AC62" s="26" t="s">
        <v>64</v>
      </c>
      <c r="AD62" s="27">
        <f t="shared" si="35"/>
        <v>34</v>
      </c>
      <c r="AE62" s="23">
        <f t="shared" si="30"/>
        <v>0</v>
      </c>
      <c r="AF62" s="23">
        <f t="shared" si="30"/>
        <v>0</v>
      </c>
      <c r="AG62" s="23">
        <f t="shared" si="30"/>
        <v>0</v>
      </c>
      <c r="AH62" s="23">
        <f t="shared" si="36"/>
        <v>22</v>
      </c>
      <c r="AI62" s="23">
        <f t="shared" si="37"/>
        <v>0</v>
      </c>
      <c r="AJ62" s="23">
        <f t="shared" si="31"/>
        <v>12</v>
      </c>
      <c r="AK62" s="23">
        <f t="shared" si="32"/>
        <v>0</v>
      </c>
      <c r="AL62" s="23">
        <f t="shared" si="38"/>
        <v>0</v>
      </c>
      <c r="AM62" s="24">
        <f t="shared" si="39"/>
        <v>34</v>
      </c>
      <c r="AN62" s="28">
        <f t="shared" si="33"/>
        <v>0</v>
      </c>
    </row>
    <row r="63" spans="1:50" outlineLevel="1" x14ac:dyDescent="0.25">
      <c r="A63" s="26" t="s">
        <v>50</v>
      </c>
      <c r="B63" s="27">
        <v>9</v>
      </c>
      <c r="C63" s="23"/>
      <c r="D63" s="23"/>
      <c r="E63" s="23"/>
      <c r="F63" s="36">
        <v>4</v>
      </c>
      <c r="G63" s="36"/>
      <c r="H63" s="36">
        <v>1</v>
      </c>
      <c r="I63" s="23"/>
      <c r="J63" s="23"/>
      <c r="K63" s="23"/>
      <c r="L63" s="23"/>
      <c r="M63" s="23">
        <v>4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>
        <f t="shared" si="34"/>
        <v>9</v>
      </c>
      <c r="AA63" s="25">
        <f t="shared" si="29"/>
        <v>0</v>
      </c>
      <c r="AC63" s="26" t="s">
        <v>52</v>
      </c>
      <c r="AD63" s="27">
        <f t="shared" si="35"/>
        <v>9</v>
      </c>
      <c r="AE63" s="23">
        <f t="shared" si="30"/>
        <v>0</v>
      </c>
      <c r="AF63" s="23">
        <f t="shared" si="30"/>
        <v>0</v>
      </c>
      <c r="AG63" s="23">
        <f t="shared" si="30"/>
        <v>0</v>
      </c>
      <c r="AH63" s="23">
        <f t="shared" si="36"/>
        <v>5</v>
      </c>
      <c r="AI63" s="23">
        <f t="shared" si="37"/>
        <v>0</v>
      </c>
      <c r="AJ63" s="23">
        <f t="shared" si="31"/>
        <v>4</v>
      </c>
      <c r="AK63" s="23">
        <f t="shared" si="32"/>
        <v>0</v>
      </c>
      <c r="AL63" s="23">
        <f t="shared" si="38"/>
        <v>0</v>
      </c>
      <c r="AM63" s="24">
        <f t="shared" si="39"/>
        <v>9</v>
      </c>
      <c r="AN63" s="28">
        <f t="shared" si="33"/>
        <v>0</v>
      </c>
    </row>
    <row r="64" spans="1:50" outlineLevel="1" x14ac:dyDescent="0.25">
      <c r="A64" s="26" t="s">
        <v>51</v>
      </c>
      <c r="B64" s="31">
        <f>SUM(B54:B63)</f>
        <v>424</v>
      </c>
      <c r="C64" s="31">
        <f t="shared" ref="C64:Z64" si="40">SUM(C54:C63)</f>
        <v>1</v>
      </c>
      <c r="D64" s="31">
        <f t="shared" si="40"/>
        <v>2</v>
      </c>
      <c r="E64" s="31">
        <f t="shared" si="40"/>
        <v>0</v>
      </c>
      <c r="F64" s="31">
        <f t="shared" si="40"/>
        <v>100</v>
      </c>
      <c r="G64" s="31">
        <f t="shared" si="40"/>
        <v>100</v>
      </c>
      <c r="H64" s="31">
        <f t="shared" si="40"/>
        <v>24</v>
      </c>
      <c r="I64" s="31">
        <f t="shared" si="40"/>
        <v>0</v>
      </c>
      <c r="J64" s="31">
        <f t="shared" si="40"/>
        <v>0</v>
      </c>
      <c r="K64" s="31">
        <f t="shared" si="40"/>
        <v>0</v>
      </c>
      <c r="L64" s="31">
        <f t="shared" si="40"/>
        <v>2</v>
      </c>
      <c r="M64" s="31">
        <f t="shared" si="40"/>
        <v>195</v>
      </c>
      <c r="N64" s="31">
        <f t="shared" si="40"/>
        <v>0</v>
      </c>
      <c r="O64" s="31">
        <f t="shared" si="40"/>
        <v>0</v>
      </c>
      <c r="P64" s="31">
        <f t="shared" si="40"/>
        <v>0</v>
      </c>
      <c r="Q64" s="31">
        <f t="shared" si="40"/>
        <v>0</v>
      </c>
      <c r="R64" s="31">
        <f t="shared" si="40"/>
        <v>0</v>
      </c>
      <c r="S64" s="31">
        <f t="shared" si="40"/>
        <v>0</v>
      </c>
      <c r="T64" s="31">
        <f t="shared" si="40"/>
        <v>0</v>
      </c>
      <c r="U64" s="31">
        <f t="shared" si="40"/>
        <v>0</v>
      </c>
      <c r="V64" s="31">
        <f t="shared" si="40"/>
        <v>0</v>
      </c>
      <c r="W64" s="31">
        <f t="shared" si="40"/>
        <v>0</v>
      </c>
      <c r="X64" s="31">
        <f t="shared" si="40"/>
        <v>0</v>
      </c>
      <c r="Y64" s="31">
        <f t="shared" si="40"/>
        <v>0</v>
      </c>
      <c r="Z64" s="31">
        <f t="shared" si="40"/>
        <v>424</v>
      </c>
      <c r="AA64" s="27">
        <f>SUM(AA54:AA63)</f>
        <v>0</v>
      </c>
      <c r="AC64" s="26" t="s">
        <v>51</v>
      </c>
      <c r="AD64" s="31">
        <f>SUM(AD54:AD63)</f>
        <v>121</v>
      </c>
      <c r="AE64" s="31">
        <f t="shared" ref="AE64:AM64" si="41">SUM(AE54:AE63)</f>
        <v>0</v>
      </c>
      <c r="AF64" s="31">
        <f t="shared" si="41"/>
        <v>0</v>
      </c>
      <c r="AG64" s="31">
        <f t="shared" si="41"/>
        <v>0</v>
      </c>
      <c r="AH64" s="31">
        <f t="shared" si="41"/>
        <v>75</v>
      </c>
      <c r="AI64" s="31">
        <f t="shared" si="41"/>
        <v>0</v>
      </c>
      <c r="AJ64" s="31">
        <f t="shared" si="41"/>
        <v>46</v>
      </c>
      <c r="AK64" s="31">
        <f t="shared" si="41"/>
        <v>0</v>
      </c>
      <c r="AL64" s="31">
        <f t="shared" si="41"/>
        <v>0</v>
      </c>
      <c r="AM64" s="31">
        <f t="shared" si="41"/>
        <v>121</v>
      </c>
      <c r="AN64" s="27">
        <f>SUM(AN54:AN63)</f>
        <v>0</v>
      </c>
    </row>
    <row r="65" spans="1:50" outlineLevel="1" x14ac:dyDescent="0.25"/>
    <row r="66" spans="1:50" outlineLevel="1" x14ac:dyDescent="0.25">
      <c r="B66" s="33">
        <v>200</v>
      </c>
    </row>
    <row r="67" spans="1:50" s="3" customFormat="1" ht="56.25" outlineLevel="1" x14ac:dyDescent="0.25">
      <c r="A67" s="8" t="str">
        <f>$B$4</f>
        <v>NBA HOODIE</v>
      </c>
      <c r="B67" s="9" t="s">
        <v>97</v>
      </c>
      <c r="C67" s="10" t="s">
        <v>20</v>
      </c>
      <c r="D67" s="10" t="s">
        <v>21</v>
      </c>
      <c r="E67" s="10" t="s">
        <v>22</v>
      </c>
      <c r="F67" s="10" t="s">
        <v>141</v>
      </c>
      <c r="G67" s="10" t="s">
        <v>142</v>
      </c>
      <c r="H67" s="10" t="s">
        <v>143</v>
      </c>
      <c r="I67" s="10" t="s">
        <v>23</v>
      </c>
      <c r="J67" s="10" t="s">
        <v>24</v>
      </c>
      <c r="K67" s="10" t="s">
        <v>25</v>
      </c>
      <c r="L67" s="10" t="s">
        <v>26</v>
      </c>
      <c r="M67" s="11" t="s">
        <v>27</v>
      </c>
      <c r="N67" s="11" t="s">
        <v>28</v>
      </c>
      <c r="O67" s="11" t="s">
        <v>29</v>
      </c>
      <c r="P67" s="11" t="s">
        <v>30</v>
      </c>
      <c r="Q67" s="11" t="s">
        <v>31</v>
      </c>
      <c r="R67" s="11" t="s">
        <v>32</v>
      </c>
      <c r="S67" s="11" t="s">
        <v>33</v>
      </c>
      <c r="T67" s="11" t="s">
        <v>34</v>
      </c>
      <c r="U67" s="12" t="s">
        <v>35</v>
      </c>
      <c r="V67" s="12" t="s">
        <v>36</v>
      </c>
      <c r="W67" s="12" t="s">
        <v>37</v>
      </c>
      <c r="X67" s="12" t="s">
        <v>38</v>
      </c>
      <c r="Y67" s="13" t="s">
        <v>39</v>
      </c>
      <c r="Z67" s="14" t="s">
        <v>40</v>
      </c>
      <c r="AA67" s="15" t="s">
        <v>41</v>
      </c>
      <c r="AC67" s="16" t="str">
        <f>A67</f>
        <v>NBA HOODIE</v>
      </c>
      <c r="AD67" s="9" t="str">
        <f>B67</f>
        <v>NY KNICKS BLUE</v>
      </c>
      <c r="AE67" s="17" t="s">
        <v>20</v>
      </c>
      <c r="AF67" s="17" t="s">
        <v>21</v>
      </c>
      <c r="AG67" s="17" t="s">
        <v>22</v>
      </c>
      <c r="AH67" s="17" t="s">
        <v>53</v>
      </c>
      <c r="AI67" s="10" t="s">
        <v>26</v>
      </c>
      <c r="AJ67" s="18" t="s">
        <v>54</v>
      </c>
      <c r="AK67" s="19" t="s">
        <v>55</v>
      </c>
      <c r="AL67" s="20" t="s">
        <v>56</v>
      </c>
      <c r="AM67" s="14" t="s">
        <v>40</v>
      </c>
      <c r="AN67" s="15" t="s">
        <v>41</v>
      </c>
    </row>
    <row r="68" spans="1:50" outlineLevel="1" x14ac:dyDescent="0.25">
      <c r="A68" s="21" t="s">
        <v>98</v>
      </c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>
        <f>SUM(C68:Y68)</f>
        <v>0</v>
      </c>
      <c r="AA68" s="25">
        <f t="shared" ref="AA68:AA77" si="42">B68-Z68</f>
        <v>0</v>
      </c>
      <c r="AC68" s="26" t="str">
        <f>A68</f>
        <v>C-0425-KT-6295-NKB</v>
      </c>
      <c r="AD68" s="27">
        <f>B68</f>
        <v>0</v>
      </c>
      <c r="AE68" s="23">
        <f t="shared" ref="AE68:AG77" si="43">C68</f>
        <v>0</v>
      </c>
      <c r="AF68" s="23">
        <f t="shared" si="43"/>
        <v>0</v>
      </c>
      <c r="AG68" s="23">
        <f t="shared" si="43"/>
        <v>0</v>
      </c>
      <c r="AH68" s="23">
        <f>SUM(F68:K68)</f>
        <v>0</v>
      </c>
      <c r="AI68" s="23">
        <f>L68</f>
        <v>0</v>
      </c>
      <c r="AJ68" s="23">
        <f t="shared" ref="AJ68:AJ77" si="44">SUM(M68:T68)</f>
        <v>0</v>
      </c>
      <c r="AK68" s="23">
        <f t="shared" ref="AK68:AK77" si="45">SUM(U68:X68)</f>
        <v>0</v>
      </c>
      <c r="AL68" s="23">
        <f>Y68</f>
        <v>0</v>
      </c>
      <c r="AM68" s="24">
        <f>SUM(AE68:AL68)</f>
        <v>0</v>
      </c>
      <c r="AN68" s="28">
        <f t="shared" ref="AN68:AN77" si="46">AD68-AM68</f>
        <v>0</v>
      </c>
    </row>
    <row r="69" spans="1:50" outlineLevel="1" x14ac:dyDescent="0.25">
      <c r="A69" s="26" t="s">
        <v>42</v>
      </c>
      <c r="B69" s="27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>
        <f t="shared" ref="Z69:Z77" si="47">SUM(C69:Y69)</f>
        <v>0</v>
      </c>
      <c r="AA69" s="25">
        <f t="shared" si="42"/>
        <v>0</v>
      </c>
      <c r="AC69" s="26"/>
      <c r="AD69" s="27"/>
      <c r="AE69" s="23"/>
      <c r="AF69" s="23"/>
      <c r="AG69" s="23"/>
      <c r="AH69" s="23"/>
      <c r="AI69" s="23"/>
      <c r="AJ69" s="23"/>
      <c r="AK69" s="23"/>
      <c r="AL69" s="23"/>
      <c r="AM69" s="24"/>
      <c r="AN69" s="28"/>
      <c r="AO69" s="2" t="str">
        <f>B67</f>
        <v>NY KNICKS BLUE</v>
      </c>
      <c r="AP69" s="26" t="s">
        <v>43</v>
      </c>
      <c r="AQ69" s="26" t="s">
        <v>44</v>
      </c>
      <c r="AR69" s="26" t="s">
        <v>45</v>
      </c>
      <c r="AS69" s="26" t="s">
        <v>46</v>
      </c>
      <c r="AT69" s="26" t="s">
        <v>47</v>
      </c>
      <c r="AU69" s="26" t="s">
        <v>48</v>
      </c>
      <c r="AV69" s="26" t="s">
        <v>49</v>
      </c>
      <c r="AW69" s="26" t="s">
        <v>50</v>
      </c>
    </row>
    <row r="70" spans="1:50" outlineLevel="1" x14ac:dyDescent="0.25">
      <c r="A70" s="26" t="s">
        <v>43</v>
      </c>
      <c r="B70" s="27"/>
      <c r="C70" s="23"/>
      <c r="D70" s="23"/>
      <c r="E70" s="23"/>
      <c r="F70" s="36"/>
      <c r="G70" s="23"/>
      <c r="H70" s="36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>
        <f t="shared" si="47"/>
        <v>0</v>
      </c>
      <c r="AA70" s="25">
        <f t="shared" si="42"/>
        <v>0</v>
      </c>
      <c r="AB70" s="30" t="str">
        <f>AO69</f>
        <v>NY KNICKS BLUE</v>
      </c>
      <c r="AC70" s="26"/>
      <c r="AD70" s="27"/>
      <c r="AE70" s="23"/>
      <c r="AF70" s="23"/>
      <c r="AG70" s="23"/>
      <c r="AH70" s="23"/>
      <c r="AI70" s="23"/>
      <c r="AJ70" s="23"/>
      <c r="AK70" s="23"/>
      <c r="AL70" s="23"/>
      <c r="AM70" s="24"/>
      <c r="AN70" s="28"/>
      <c r="AO70" s="30" t="s">
        <v>51</v>
      </c>
      <c r="AP70" s="24">
        <f>Z70</f>
        <v>0</v>
      </c>
      <c r="AQ70" s="24">
        <f>Z71</f>
        <v>10</v>
      </c>
      <c r="AR70" s="24">
        <f>Z72</f>
        <v>48</v>
      </c>
      <c r="AS70" s="24">
        <f>Z73</f>
        <v>104</v>
      </c>
      <c r="AT70" s="24">
        <f>Z74</f>
        <v>101</v>
      </c>
      <c r="AU70" s="24">
        <f>Z75</f>
        <v>65</v>
      </c>
      <c r="AV70" s="24">
        <f>Z76</f>
        <v>32</v>
      </c>
      <c r="AW70" s="24">
        <f>Z77</f>
        <v>8</v>
      </c>
      <c r="AX70" s="31">
        <f>Z78</f>
        <v>368</v>
      </c>
    </row>
    <row r="71" spans="1:50" outlineLevel="1" x14ac:dyDescent="0.25">
      <c r="A71" s="26" t="s">
        <v>44</v>
      </c>
      <c r="B71" s="27">
        <v>10</v>
      </c>
      <c r="C71" s="23"/>
      <c r="D71" s="23"/>
      <c r="E71" s="23"/>
      <c r="F71" s="36"/>
      <c r="G71" s="36"/>
      <c r="H71" s="36"/>
      <c r="I71" s="23"/>
      <c r="J71" s="23"/>
      <c r="K71" s="23"/>
      <c r="L71" s="23"/>
      <c r="M71" s="23">
        <v>10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>
        <f t="shared" si="47"/>
        <v>10</v>
      </c>
      <c r="AA71" s="25">
        <f t="shared" si="42"/>
        <v>0</v>
      </c>
      <c r="AB71" s="30" t="str">
        <f>AO69</f>
        <v>NY KNICKS BLUE</v>
      </c>
      <c r="AC71" s="26"/>
      <c r="AD71" s="27"/>
      <c r="AE71" s="23"/>
      <c r="AF71" s="23"/>
      <c r="AG71" s="23"/>
      <c r="AH71" s="23"/>
      <c r="AI71" s="23"/>
      <c r="AJ71" s="23"/>
      <c r="AK71" s="23"/>
      <c r="AL71" s="23"/>
      <c r="AM71" s="24"/>
      <c r="AN71" s="28"/>
      <c r="AO71" s="29" t="s">
        <v>27</v>
      </c>
      <c r="AP71" s="23">
        <f>M70</f>
        <v>0</v>
      </c>
      <c r="AQ71" s="23">
        <f>M71</f>
        <v>10</v>
      </c>
      <c r="AR71" s="23">
        <f>M72</f>
        <v>30</v>
      </c>
      <c r="AS71" s="23">
        <f>M73</f>
        <v>61</v>
      </c>
      <c r="AT71" s="23">
        <f>M74</f>
        <v>48</v>
      </c>
      <c r="AU71" s="23">
        <f>M75</f>
        <v>30</v>
      </c>
      <c r="AV71" s="23">
        <f>M76</f>
        <v>12</v>
      </c>
      <c r="AW71" s="23">
        <f>M77</f>
        <v>4</v>
      </c>
      <c r="AX71" s="31">
        <f>M78</f>
        <v>195</v>
      </c>
    </row>
    <row r="72" spans="1:50" outlineLevel="1" x14ac:dyDescent="0.25">
      <c r="A72" s="26" t="s">
        <v>45</v>
      </c>
      <c r="B72" s="27">
        <v>48</v>
      </c>
      <c r="C72" s="23"/>
      <c r="D72" s="23"/>
      <c r="E72" s="23"/>
      <c r="F72" s="36">
        <v>7</v>
      </c>
      <c r="G72" s="36">
        <v>10</v>
      </c>
      <c r="H72" s="36">
        <v>1</v>
      </c>
      <c r="I72" s="23"/>
      <c r="J72" s="23"/>
      <c r="K72" s="23"/>
      <c r="L72" s="23"/>
      <c r="M72" s="23">
        <v>30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>
        <f t="shared" si="47"/>
        <v>48</v>
      </c>
      <c r="AA72" s="25">
        <f t="shared" si="42"/>
        <v>0</v>
      </c>
      <c r="AB72" s="30" t="str">
        <f>AO69</f>
        <v>NY KNICKS BLUE</v>
      </c>
      <c r="AC72" s="26"/>
      <c r="AD72" s="27"/>
      <c r="AE72" s="23"/>
      <c r="AF72" s="23"/>
      <c r="AG72" s="23"/>
      <c r="AH72" s="23"/>
      <c r="AI72" s="23"/>
      <c r="AJ72" s="23"/>
      <c r="AK72" s="23"/>
      <c r="AL72" s="23"/>
      <c r="AM72" s="24"/>
      <c r="AN72" s="28"/>
      <c r="AO72" s="29" t="s">
        <v>204</v>
      </c>
      <c r="AP72" s="23">
        <f>D70</f>
        <v>0</v>
      </c>
      <c r="AQ72" s="23">
        <f>D71</f>
        <v>0</v>
      </c>
      <c r="AR72" s="23">
        <f>D72</f>
        <v>0</v>
      </c>
      <c r="AS72" s="23">
        <f>D73</f>
        <v>1</v>
      </c>
      <c r="AT72" s="23">
        <f>D74</f>
        <v>1</v>
      </c>
      <c r="AU72" s="23">
        <f>D75</f>
        <v>0</v>
      </c>
      <c r="AV72" s="23">
        <f>D76</f>
        <v>0</v>
      </c>
      <c r="AW72" s="23">
        <f>D77</f>
        <v>0</v>
      </c>
    </row>
    <row r="73" spans="1:50" outlineLevel="1" x14ac:dyDescent="0.25">
      <c r="A73" s="26" t="s">
        <v>46</v>
      </c>
      <c r="B73" s="27">
        <v>104</v>
      </c>
      <c r="C73" s="23">
        <v>1</v>
      </c>
      <c r="D73" s="23">
        <v>1</v>
      </c>
      <c r="E73" s="23"/>
      <c r="F73" s="36">
        <v>20</v>
      </c>
      <c r="G73" s="36">
        <v>18</v>
      </c>
      <c r="H73" s="36">
        <v>2</v>
      </c>
      <c r="I73" s="23"/>
      <c r="J73" s="23"/>
      <c r="K73" s="23"/>
      <c r="L73" s="37">
        <v>1</v>
      </c>
      <c r="M73" s="23">
        <v>61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>
        <f t="shared" si="47"/>
        <v>104</v>
      </c>
      <c r="AA73" s="25">
        <f t="shared" si="42"/>
        <v>0</v>
      </c>
      <c r="AB73" s="30" t="str">
        <f>AO69</f>
        <v>NY KNICKS BLUE</v>
      </c>
      <c r="AC73" s="26"/>
      <c r="AD73" s="27"/>
      <c r="AE73" s="23"/>
      <c r="AF73" s="23"/>
      <c r="AG73" s="23"/>
      <c r="AH73" s="23"/>
      <c r="AI73" s="23"/>
      <c r="AJ73" s="23"/>
      <c r="AK73" s="23"/>
      <c r="AL73" s="23"/>
      <c r="AM73" s="24"/>
      <c r="AN73" s="28"/>
      <c r="AO73" s="29" t="s">
        <v>205</v>
      </c>
      <c r="AP73" s="23">
        <f>E70</f>
        <v>0</v>
      </c>
      <c r="AQ73" s="23">
        <f>E71</f>
        <v>0</v>
      </c>
      <c r="AR73" s="23">
        <f>E72</f>
        <v>0</v>
      </c>
      <c r="AS73" s="23">
        <f>E73</f>
        <v>0</v>
      </c>
      <c r="AT73" s="23">
        <f>E74</f>
        <v>0</v>
      </c>
      <c r="AU73" s="23">
        <f>E75</f>
        <v>0</v>
      </c>
      <c r="AV73" s="23">
        <f>E76</f>
        <v>0</v>
      </c>
      <c r="AW73" s="23">
        <f>E77</f>
        <v>0</v>
      </c>
    </row>
    <row r="74" spans="1:50" outlineLevel="1" x14ac:dyDescent="0.25">
      <c r="A74" s="26" t="s">
        <v>47</v>
      </c>
      <c r="B74" s="27">
        <v>101</v>
      </c>
      <c r="C74" s="23"/>
      <c r="D74" s="23">
        <v>1</v>
      </c>
      <c r="E74" s="23"/>
      <c r="F74" s="36">
        <v>30</v>
      </c>
      <c r="G74" s="36">
        <v>17</v>
      </c>
      <c r="H74" s="36">
        <v>4</v>
      </c>
      <c r="I74" s="23"/>
      <c r="J74" s="23"/>
      <c r="K74" s="23"/>
      <c r="L74" s="37">
        <v>1</v>
      </c>
      <c r="M74" s="23">
        <v>48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>
        <f t="shared" si="47"/>
        <v>101</v>
      </c>
      <c r="AA74" s="25">
        <f t="shared" si="42"/>
        <v>0</v>
      </c>
      <c r="AB74" s="30" t="str">
        <f>AO69</f>
        <v>NY KNICKS BLUE</v>
      </c>
      <c r="AC74" s="26"/>
      <c r="AD74" s="27"/>
      <c r="AE74" s="23"/>
      <c r="AF74" s="23"/>
      <c r="AG74" s="23"/>
      <c r="AH74" s="23"/>
      <c r="AI74" s="23"/>
      <c r="AJ74" s="23"/>
      <c r="AK74" s="23"/>
      <c r="AL74" s="23"/>
      <c r="AM74" s="24"/>
      <c r="AN74" s="28"/>
      <c r="AO74" s="29" t="s">
        <v>206</v>
      </c>
      <c r="AP74" s="23">
        <f>C70</f>
        <v>0</v>
      </c>
      <c r="AQ74" s="23">
        <f>C71</f>
        <v>0</v>
      </c>
      <c r="AR74" s="23">
        <f>C72</f>
        <v>0</v>
      </c>
      <c r="AS74" s="23">
        <f>C73</f>
        <v>1</v>
      </c>
      <c r="AT74" s="23">
        <f>C74</f>
        <v>0</v>
      </c>
      <c r="AU74" s="23">
        <f>C75</f>
        <v>0</v>
      </c>
      <c r="AV74" s="23">
        <f>C76</f>
        <v>0</v>
      </c>
      <c r="AW74" s="23">
        <f>C77</f>
        <v>0</v>
      </c>
    </row>
    <row r="75" spans="1:50" outlineLevel="1" x14ac:dyDescent="0.25">
      <c r="A75" s="26" t="s">
        <v>48</v>
      </c>
      <c r="B75" s="27">
        <v>65</v>
      </c>
      <c r="C75" s="23"/>
      <c r="D75" s="23"/>
      <c r="E75" s="23"/>
      <c r="F75" s="36">
        <v>23</v>
      </c>
      <c r="G75" s="36">
        <v>9</v>
      </c>
      <c r="H75" s="36">
        <v>3</v>
      </c>
      <c r="I75" s="23"/>
      <c r="J75" s="23"/>
      <c r="K75" s="23"/>
      <c r="L75" s="23"/>
      <c r="M75" s="23">
        <v>30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>
        <f t="shared" si="47"/>
        <v>65</v>
      </c>
      <c r="AA75" s="25">
        <f t="shared" si="42"/>
        <v>0</v>
      </c>
      <c r="AC75" s="26" t="s">
        <v>63</v>
      </c>
      <c r="AD75" s="27">
        <f t="shared" ref="AD75:AD83" si="48">B75</f>
        <v>65</v>
      </c>
      <c r="AE75" s="23">
        <f t="shared" si="43"/>
        <v>0</v>
      </c>
      <c r="AF75" s="23">
        <f t="shared" si="43"/>
        <v>0</v>
      </c>
      <c r="AG75" s="23">
        <f t="shared" si="43"/>
        <v>0</v>
      </c>
      <c r="AH75" s="23">
        <f t="shared" ref="AH75:AH82" si="49">SUM(F75:K75)</f>
        <v>35</v>
      </c>
      <c r="AI75" s="23">
        <f t="shared" ref="AI75:AI83" si="50">L75</f>
        <v>0</v>
      </c>
      <c r="AJ75" s="23">
        <f t="shared" si="44"/>
        <v>30</v>
      </c>
      <c r="AK75" s="23">
        <f t="shared" si="45"/>
        <v>0</v>
      </c>
      <c r="AL75" s="23">
        <f t="shared" ref="AL75:AL83" si="51">Y75</f>
        <v>0</v>
      </c>
      <c r="AM75" s="24">
        <f t="shared" ref="AM75:AM83" si="52">SUM(AE75:AL75)</f>
        <v>65</v>
      </c>
      <c r="AN75" s="28">
        <f t="shared" si="46"/>
        <v>0</v>
      </c>
    </row>
    <row r="76" spans="1:50" outlineLevel="1" x14ac:dyDescent="0.25">
      <c r="A76" s="26" t="s">
        <v>49</v>
      </c>
      <c r="B76" s="27">
        <v>32</v>
      </c>
      <c r="C76" s="23"/>
      <c r="D76" s="23"/>
      <c r="E76" s="23"/>
      <c r="F76" s="36">
        <v>12</v>
      </c>
      <c r="G76" s="36">
        <v>6</v>
      </c>
      <c r="H76" s="36">
        <v>2</v>
      </c>
      <c r="I76" s="23"/>
      <c r="J76" s="23"/>
      <c r="K76" s="23"/>
      <c r="L76" s="23"/>
      <c r="M76" s="23">
        <v>12</v>
      </c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>
        <f t="shared" si="47"/>
        <v>32</v>
      </c>
      <c r="AA76" s="25">
        <f t="shared" si="42"/>
        <v>0</v>
      </c>
      <c r="AC76" s="26" t="s">
        <v>64</v>
      </c>
      <c r="AD76" s="27">
        <f t="shared" si="48"/>
        <v>32</v>
      </c>
      <c r="AE76" s="23">
        <f t="shared" si="43"/>
        <v>0</v>
      </c>
      <c r="AF76" s="23">
        <f t="shared" si="43"/>
        <v>0</v>
      </c>
      <c r="AG76" s="23">
        <f t="shared" si="43"/>
        <v>0</v>
      </c>
      <c r="AH76" s="23">
        <f t="shared" si="49"/>
        <v>20</v>
      </c>
      <c r="AI76" s="23">
        <f t="shared" si="50"/>
        <v>0</v>
      </c>
      <c r="AJ76" s="23">
        <f t="shared" si="44"/>
        <v>12</v>
      </c>
      <c r="AK76" s="23">
        <f t="shared" si="45"/>
        <v>0</v>
      </c>
      <c r="AL76" s="23">
        <f t="shared" si="51"/>
        <v>0</v>
      </c>
      <c r="AM76" s="24">
        <f t="shared" si="52"/>
        <v>32</v>
      </c>
      <c r="AN76" s="28">
        <f t="shared" si="46"/>
        <v>0</v>
      </c>
    </row>
    <row r="77" spans="1:50" outlineLevel="1" x14ac:dyDescent="0.25">
      <c r="A77" s="26" t="s">
        <v>50</v>
      </c>
      <c r="B77" s="27">
        <v>8</v>
      </c>
      <c r="C77" s="23"/>
      <c r="D77" s="23"/>
      <c r="E77" s="23"/>
      <c r="F77" s="36">
        <v>4</v>
      </c>
      <c r="G77" s="23"/>
      <c r="H77" s="36"/>
      <c r="I77" s="23"/>
      <c r="J77" s="23"/>
      <c r="K77" s="23"/>
      <c r="L77" s="23"/>
      <c r="M77" s="23">
        <v>4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4">
        <f t="shared" si="47"/>
        <v>8</v>
      </c>
      <c r="AA77" s="25">
        <f t="shared" si="42"/>
        <v>0</v>
      </c>
      <c r="AC77" s="26" t="s">
        <v>52</v>
      </c>
      <c r="AD77" s="27">
        <f t="shared" si="48"/>
        <v>8</v>
      </c>
      <c r="AE77" s="23">
        <f t="shared" si="43"/>
        <v>0</v>
      </c>
      <c r="AF77" s="23">
        <f t="shared" si="43"/>
        <v>0</v>
      </c>
      <c r="AG77" s="23">
        <f t="shared" si="43"/>
        <v>0</v>
      </c>
      <c r="AH77" s="23">
        <f t="shared" si="49"/>
        <v>4</v>
      </c>
      <c r="AI77" s="23">
        <f t="shared" si="50"/>
        <v>0</v>
      </c>
      <c r="AJ77" s="23">
        <f t="shared" si="44"/>
        <v>4</v>
      </c>
      <c r="AK77" s="23">
        <f t="shared" si="45"/>
        <v>0</v>
      </c>
      <c r="AL77" s="23">
        <f t="shared" si="51"/>
        <v>0</v>
      </c>
      <c r="AM77" s="24">
        <f t="shared" si="52"/>
        <v>8</v>
      </c>
      <c r="AN77" s="28">
        <f t="shared" si="46"/>
        <v>0</v>
      </c>
    </row>
    <row r="78" spans="1:50" outlineLevel="1" x14ac:dyDescent="0.25">
      <c r="A78" s="26" t="s">
        <v>51</v>
      </c>
      <c r="B78" s="31">
        <f>SUM(B68:B77)</f>
        <v>368</v>
      </c>
      <c r="C78" s="31">
        <f t="shared" ref="C78:Z78" si="53">SUM(C68:C77)</f>
        <v>1</v>
      </c>
      <c r="D78" s="31">
        <f t="shared" si="53"/>
        <v>2</v>
      </c>
      <c r="E78" s="31">
        <f t="shared" si="53"/>
        <v>0</v>
      </c>
      <c r="F78" s="31">
        <f t="shared" si="53"/>
        <v>96</v>
      </c>
      <c r="G78" s="31">
        <f t="shared" si="53"/>
        <v>60</v>
      </c>
      <c r="H78" s="31">
        <f t="shared" si="53"/>
        <v>12</v>
      </c>
      <c r="I78" s="31">
        <f t="shared" si="53"/>
        <v>0</v>
      </c>
      <c r="J78" s="31">
        <f t="shared" si="53"/>
        <v>0</v>
      </c>
      <c r="K78" s="31">
        <f t="shared" si="53"/>
        <v>0</v>
      </c>
      <c r="L78" s="31">
        <f t="shared" si="53"/>
        <v>2</v>
      </c>
      <c r="M78" s="31">
        <f t="shared" si="53"/>
        <v>195</v>
      </c>
      <c r="N78" s="31">
        <f t="shared" si="53"/>
        <v>0</v>
      </c>
      <c r="O78" s="31">
        <f t="shared" si="53"/>
        <v>0</v>
      </c>
      <c r="P78" s="31">
        <f t="shared" si="53"/>
        <v>0</v>
      </c>
      <c r="Q78" s="31">
        <f t="shared" si="53"/>
        <v>0</v>
      </c>
      <c r="R78" s="31">
        <f t="shared" si="53"/>
        <v>0</v>
      </c>
      <c r="S78" s="31">
        <f t="shared" si="53"/>
        <v>0</v>
      </c>
      <c r="T78" s="31">
        <f t="shared" si="53"/>
        <v>0</v>
      </c>
      <c r="U78" s="31">
        <f t="shared" si="53"/>
        <v>0</v>
      </c>
      <c r="V78" s="31">
        <f t="shared" si="53"/>
        <v>0</v>
      </c>
      <c r="W78" s="31">
        <f t="shared" si="53"/>
        <v>0</v>
      </c>
      <c r="X78" s="31">
        <f t="shared" si="53"/>
        <v>0</v>
      </c>
      <c r="Y78" s="31">
        <f t="shared" si="53"/>
        <v>0</v>
      </c>
      <c r="Z78" s="31">
        <f t="shared" si="53"/>
        <v>368</v>
      </c>
      <c r="AA78" s="27">
        <f>SUM(AA68:AA77)</f>
        <v>0</v>
      </c>
      <c r="AC78" s="26" t="s">
        <v>51</v>
      </c>
      <c r="AD78" s="31">
        <f>SUM(AD68:AD77)</f>
        <v>105</v>
      </c>
      <c r="AE78" s="31">
        <f t="shared" ref="AE78:AM78" si="54">SUM(AE68:AE77)</f>
        <v>0</v>
      </c>
      <c r="AF78" s="31">
        <f t="shared" si="54"/>
        <v>0</v>
      </c>
      <c r="AG78" s="31">
        <f t="shared" si="54"/>
        <v>0</v>
      </c>
      <c r="AH78" s="31">
        <f t="shared" si="54"/>
        <v>59</v>
      </c>
      <c r="AI78" s="31">
        <f t="shared" si="54"/>
        <v>0</v>
      </c>
      <c r="AJ78" s="31">
        <f t="shared" si="54"/>
        <v>46</v>
      </c>
      <c r="AK78" s="31">
        <f t="shared" si="54"/>
        <v>0</v>
      </c>
      <c r="AL78" s="31">
        <f t="shared" si="54"/>
        <v>0</v>
      </c>
      <c r="AM78" s="31">
        <f t="shared" si="54"/>
        <v>105</v>
      </c>
      <c r="AN78" s="27">
        <f>SUM(AN68:AN77)</f>
        <v>0</v>
      </c>
    </row>
    <row r="79" spans="1:50" outlineLevel="1" x14ac:dyDescent="0.25"/>
    <row r="80" spans="1:50" outlineLevel="1" x14ac:dyDescent="0.25">
      <c r="B80" s="33">
        <v>200</v>
      </c>
    </row>
    <row r="81" spans="1:50" s="3" customFormat="1" ht="56.25" outlineLevel="1" x14ac:dyDescent="0.25">
      <c r="A81" s="8" t="str">
        <f>$B$4</f>
        <v>NBA HOODIE</v>
      </c>
      <c r="B81" s="9" t="s">
        <v>99</v>
      </c>
      <c r="C81" s="10" t="s">
        <v>20</v>
      </c>
      <c r="D81" s="10" t="s">
        <v>21</v>
      </c>
      <c r="E81" s="10" t="s">
        <v>22</v>
      </c>
      <c r="F81" s="10" t="s">
        <v>141</v>
      </c>
      <c r="G81" s="10" t="s">
        <v>142</v>
      </c>
      <c r="H81" s="10" t="s">
        <v>143</v>
      </c>
      <c r="I81" s="10" t="s">
        <v>23</v>
      </c>
      <c r="J81" s="10" t="s">
        <v>24</v>
      </c>
      <c r="K81" s="10" t="s">
        <v>25</v>
      </c>
      <c r="L81" s="10" t="s">
        <v>26</v>
      </c>
      <c r="M81" s="11" t="s">
        <v>27</v>
      </c>
      <c r="N81" s="11" t="s">
        <v>28</v>
      </c>
      <c r="O81" s="11" t="s">
        <v>29</v>
      </c>
      <c r="P81" s="11" t="s">
        <v>30</v>
      </c>
      <c r="Q81" s="11" t="s">
        <v>31</v>
      </c>
      <c r="R81" s="11" t="s">
        <v>32</v>
      </c>
      <c r="S81" s="11" t="s">
        <v>33</v>
      </c>
      <c r="T81" s="11" t="s">
        <v>34</v>
      </c>
      <c r="U81" s="12" t="s">
        <v>35</v>
      </c>
      <c r="V81" s="12" t="s">
        <v>36</v>
      </c>
      <c r="W81" s="12" t="s">
        <v>37</v>
      </c>
      <c r="X81" s="12" t="s">
        <v>38</v>
      </c>
      <c r="Y81" s="13" t="s">
        <v>39</v>
      </c>
      <c r="Z81" s="14" t="s">
        <v>40</v>
      </c>
      <c r="AA81" s="15" t="s">
        <v>41</v>
      </c>
      <c r="AC81" s="16" t="str">
        <f>A81</f>
        <v>NBA HOODIE</v>
      </c>
      <c r="AD81" s="9" t="str">
        <f>B81</f>
        <v>OKLAHOMA CITY THUNDER NAVY</v>
      </c>
      <c r="AE81" s="17" t="s">
        <v>20</v>
      </c>
      <c r="AF81" s="17" t="s">
        <v>21</v>
      </c>
      <c r="AG81" s="17" t="s">
        <v>22</v>
      </c>
      <c r="AH81" s="17" t="s">
        <v>53</v>
      </c>
      <c r="AI81" s="10" t="s">
        <v>26</v>
      </c>
      <c r="AJ81" s="18" t="s">
        <v>54</v>
      </c>
      <c r="AK81" s="19" t="s">
        <v>55</v>
      </c>
      <c r="AL81" s="20" t="s">
        <v>56</v>
      </c>
      <c r="AM81" s="14" t="s">
        <v>40</v>
      </c>
      <c r="AN81" s="15" t="s">
        <v>41</v>
      </c>
    </row>
    <row r="82" spans="1:50" outlineLevel="1" x14ac:dyDescent="0.25">
      <c r="A82" s="21" t="s">
        <v>100</v>
      </c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4">
        <f>SUM(C82:Y82)</f>
        <v>0</v>
      </c>
      <c r="AA82" s="25">
        <f t="shared" ref="AA82:AA91" si="55">B82-Z82</f>
        <v>0</v>
      </c>
      <c r="AC82" s="26" t="str">
        <f>A82</f>
        <v>C-0425-KT-6295-OKN</v>
      </c>
      <c r="AD82" s="27">
        <f>B82</f>
        <v>0</v>
      </c>
      <c r="AE82" s="23">
        <f t="shared" ref="AE82:AG91" si="56">C82</f>
        <v>0</v>
      </c>
      <c r="AF82" s="23">
        <f t="shared" si="56"/>
        <v>0</v>
      </c>
      <c r="AG82" s="23">
        <f t="shared" si="56"/>
        <v>0</v>
      </c>
      <c r="AH82" s="23">
        <f>SUM(F82:K82)</f>
        <v>0</v>
      </c>
      <c r="AI82" s="23">
        <f>L82</f>
        <v>0</v>
      </c>
      <c r="AJ82" s="23">
        <f t="shared" ref="AJ82:AJ91" si="57">SUM(M82:T82)</f>
        <v>0</v>
      </c>
      <c r="AK82" s="23">
        <f t="shared" ref="AK82:AK91" si="58">SUM(U82:X82)</f>
        <v>0</v>
      </c>
      <c r="AL82" s="23">
        <f>Y82</f>
        <v>0</v>
      </c>
      <c r="AM82" s="24">
        <f>SUM(AE82:AL82)</f>
        <v>0</v>
      </c>
      <c r="AN82" s="28">
        <f t="shared" ref="AN82:AN91" si="59">AD82-AM82</f>
        <v>0</v>
      </c>
    </row>
    <row r="83" spans="1:50" outlineLevel="1" x14ac:dyDescent="0.25">
      <c r="A83" s="26" t="s">
        <v>42</v>
      </c>
      <c r="B83" s="27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4">
        <f t="shared" ref="Z83:Z91" si="60">SUM(C83:Y83)</f>
        <v>0</v>
      </c>
      <c r="AA83" s="25">
        <f t="shared" si="55"/>
        <v>0</v>
      </c>
      <c r="AC83" s="26"/>
      <c r="AD83" s="27"/>
      <c r="AE83" s="23"/>
      <c r="AF83" s="23"/>
      <c r="AG83" s="23"/>
      <c r="AH83" s="23"/>
      <c r="AI83" s="23"/>
      <c r="AJ83" s="23"/>
      <c r="AK83" s="23"/>
      <c r="AL83" s="23"/>
      <c r="AM83" s="24"/>
      <c r="AN83" s="28"/>
      <c r="AO83" s="2" t="str">
        <f>B81</f>
        <v>OKLAHOMA CITY THUNDER NAVY</v>
      </c>
      <c r="AP83" s="26" t="s">
        <v>43</v>
      </c>
      <c r="AQ83" s="26" t="s">
        <v>44</v>
      </c>
      <c r="AR83" s="26" t="s">
        <v>45</v>
      </c>
      <c r="AS83" s="26" t="s">
        <v>46</v>
      </c>
      <c r="AT83" s="26" t="s">
        <v>47</v>
      </c>
      <c r="AU83" s="26" t="s">
        <v>48</v>
      </c>
      <c r="AV83" s="26" t="s">
        <v>49</v>
      </c>
      <c r="AW83" s="26" t="s">
        <v>50</v>
      </c>
    </row>
    <row r="84" spans="1:50" outlineLevel="1" x14ac:dyDescent="0.25">
      <c r="A84" s="26" t="s">
        <v>43</v>
      </c>
      <c r="B84" s="27"/>
      <c r="C84" s="23"/>
      <c r="D84" s="23"/>
      <c r="E84" s="23"/>
      <c r="F84" s="36"/>
      <c r="G84" s="23"/>
      <c r="H84" s="36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4">
        <f t="shared" si="60"/>
        <v>0</v>
      </c>
      <c r="AA84" s="25">
        <f t="shared" si="55"/>
        <v>0</v>
      </c>
      <c r="AB84" s="30" t="str">
        <f>AO83</f>
        <v>OKLAHOMA CITY THUNDER NAVY</v>
      </c>
      <c r="AC84" s="26"/>
      <c r="AD84" s="27"/>
      <c r="AE84" s="23"/>
      <c r="AF84" s="23"/>
      <c r="AG84" s="23"/>
      <c r="AH84" s="23"/>
      <c r="AI84" s="23"/>
      <c r="AJ84" s="23"/>
      <c r="AK84" s="23"/>
      <c r="AL84" s="23"/>
      <c r="AM84" s="24"/>
      <c r="AN84" s="28"/>
      <c r="AO84" s="30" t="s">
        <v>51</v>
      </c>
      <c r="AP84" s="24">
        <f>Z84</f>
        <v>0</v>
      </c>
      <c r="AQ84" s="24">
        <f>Z85</f>
        <v>10</v>
      </c>
      <c r="AR84" s="24">
        <f>Z86</f>
        <v>35</v>
      </c>
      <c r="AS84" s="24">
        <f>Z87</f>
        <v>76</v>
      </c>
      <c r="AT84" s="24">
        <f>Z88</f>
        <v>70</v>
      </c>
      <c r="AU84" s="24">
        <f>Z89</f>
        <v>45</v>
      </c>
      <c r="AV84" s="24">
        <f>Z90</f>
        <v>20</v>
      </c>
      <c r="AW84" s="24">
        <f>Z91</f>
        <v>6</v>
      </c>
      <c r="AX84" s="31">
        <f>Z92</f>
        <v>262</v>
      </c>
    </row>
    <row r="85" spans="1:50" outlineLevel="1" x14ac:dyDescent="0.25">
      <c r="A85" s="26" t="s">
        <v>44</v>
      </c>
      <c r="B85" s="27">
        <v>10</v>
      </c>
      <c r="C85" s="23"/>
      <c r="D85" s="23"/>
      <c r="E85" s="23"/>
      <c r="F85" s="36"/>
      <c r="G85" s="23"/>
      <c r="H85" s="36"/>
      <c r="I85" s="23"/>
      <c r="J85" s="23"/>
      <c r="K85" s="23"/>
      <c r="L85" s="23"/>
      <c r="M85" s="23">
        <v>10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4">
        <f t="shared" si="60"/>
        <v>10</v>
      </c>
      <c r="AA85" s="25">
        <f t="shared" si="55"/>
        <v>0</v>
      </c>
      <c r="AB85" s="30" t="str">
        <f>AO83</f>
        <v>OKLAHOMA CITY THUNDER NAVY</v>
      </c>
      <c r="AC85" s="26"/>
      <c r="AD85" s="27"/>
      <c r="AE85" s="23"/>
      <c r="AF85" s="23"/>
      <c r="AG85" s="23"/>
      <c r="AH85" s="23"/>
      <c r="AI85" s="23"/>
      <c r="AJ85" s="23"/>
      <c r="AK85" s="23"/>
      <c r="AL85" s="23"/>
      <c r="AM85" s="24"/>
      <c r="AN85" s="28"/>
      <c r="AO85" s="29" t="s">
        <v>27</v>
      </c>
      <c r="AP85" s="23">
        <f>M84</f>
        <v>0</v>
      </c>
      <c r="AQ85" s="23">
        <f>M85</f>
        <v>10</v>
      </c>
      <c r="AR85" s="23">
        <f>M86</f>
        <v>30</v>
      </c>
      <c r="AS85" s="23">
        <f>M87</f>
        <v>61</v>
      </c>
      <c r="AT85" s="23">
        <f>M88</f>
        <v>48</v>
      </c>
      <c r="AU85" s="23">
        <f>M89</f>
        <v>30</v>
      </c>
      <c r="AV85" s="23">
        <f>M90</f>
        <v>12</v>
      </c>
      <c r="AW85" s="23">
        <f>M91</f>
        <v>4</v>
      </c>
      <c r="AX85" s="31">
        <f>M92</f>
        <v>195</v>
      </c>
    </row>
    <row r="86" spans="1:50" outlineLevel="1" x14ac:dyDescent="0.25">
      <c r="A86" s="26" t="s">
        <v>45</v>
      </c>
      <c r="B86" s="27">
        <v>35</v>
      </c>
      <c r="C86" s="23"/>
      <c r="D86" s="23"/>
      <c r="E86" s="23"/>
      <c r="F86" s="36">
        <v>4</v>
      </c>
      <c r="G86" s="23"/>
      <c r="H86" s="36">
        <v>1</v>
      </c>
      <c r="I86" s="23"/>
      <c r="J86" s="23"/>
      <c r="K86" s="23"/>
      <c r="L86" s="23"/>
      <c r="M86" s="23">
        <v>30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4">
        <f t="shared" si="60"/>
        <v>35</v>
      </c>
      <c r="AA86" s="25">
        <f t="shared" si="55"/>
        <v>0</v>
      </c>
      <c r="AB86" s="30" t="str">
        <f>AO83</f>
        <v>OKLAHOMA CITY THUNDER NAVY</v>
      </c>
      <c r="AC86" s="26"/>
      <c r="AD86" s="27"/>
      <c r="AE86" s="23"/>
      <c r="AF86" s="23"/>
      <c r="AG86" s="23"/>
      <c r="AH86" s="23"/>
      <c r="AI86" s="23"/>
      <c r="AJ86" s="23"/>
      <c r="AK86" s="23"/>
      <c r="AL86" s="23"/>
      <c r="AM86" s="24"/>
      <c r="AN86" s="28"/>
      <c r="AO86" s="29" t="s">
        <v>204</v>
      </c>
      <c r="AP86" s="23">
        <f>D84</f>
        <v>0</v>
      </c>
      <c r="AQ86" s="23">
        <f>D85</f>
        <v>0</v>
      </c>
      <c r="AR86" s="23">
        <f>D86</f>
        <v>0</v>
      </c>
      <c r="AS86" s="23">
        <f>D87</f>
        <v>1</v>
      </c>
      <c r="AT86" s="23">
        <f>D88</f>
        <v>1</v>
      </c>
      <c r="AU86" s="23">
        <f>D89</f>
        <v>0</v>
      </c>
      <c r="AV86" s="23">
        <f>D90</f>
        <v>0</v>
      </c>
      <c r="AW86" s="23">
        <f>D91</f>
        <v>0</v>
      </c>
    </row>
    <row r="87" spans="1:50" outlineLevel="1" x14ac:dyDescent="0.25">
      <c r="A87" s="26" t="s">
        <v>46</v>
      </c>
      <c r="B87" s="27">
        <v>76</v>
      </c>
      <c r="C87" s="23">
        <v>1</v>
      </c>
      <c r="D87" s="23">
        <v>1</v>
      </c>
      <c r="E87" s="23"/>
      <c r="F87" s="36">
        <v>10</v>
      </c>
      <c r="G87" s="23"/>
      <c r="H87" s="36">
        <v>2</v>
      </c>
      <c r="I87" s="23"/>
      <c r="J87" s="23"/>
      <c r="K87" s="23"/>
      <c r="L87" s="37">
        <v>1</v>
      </c>
      <c r="M87" s="23">
        <v>61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4">
        <f t="shared" si="60"/>
        <v>76</v>
      </c>
      <c r="AA87" s="25">
        <f t="shared" si="55"/>
        <v>0</v>
      </c>
      <c r="AB87" s="30" t="str">
        <f>AO83</f>
        <v>OKLAHOMA CITY THUNDER NAVY</v>
      </c>
      <c r="AC87" s="26"/>
      <c r="AD87" s="27"/>
      <c r="AE87" s="23"/>
      <c r="AF87" s="23"/>
      <c r="AG87" s="23"/>
      <c r="AH87" s="23"/>
      <c r="AI87" s="23"/>
      <c r="AJ87" s="23"/>
      <c r="AK87" s="23"/>
      <c r="AL87" s="23"/>
      <c r="AM87" s="24"/>
      <c r="AN87" s="28"/>
      <c r="AO87" s="29" t="s">
        <v>205</v>
      </c>
      <c r="AP87" s="23">
        <f>E84</f>
        <v>0</v>
      </c>
      <c r="AQ87" s="23">
        <f>E85</f>
        <v>0</v>
      </c>
      <c r="AR87" s="23">
        <f>E86</f>
        <v>0</v>
      </c>
      <c r="AS87" s="23">
        <f>E87</f>
        <v>0</v>
      </c>
      <c r="AT87" s="23">
        <f>E88</f>
        <v>0</v>
      </c>
      <c r="AU87" s="23">
        <f>E89</f>
        <v>0</v>
      </c>
      <c r="AV87" s="23">
        <f>E90</f>
        <v>0</v>
      </c>
      <c r="AW87" s="23">
        <f>E91</f>
        <v>0</v>
      </c>
    </row>
    <row r="88" spans="1:50" outlineLevel="1" x14ac:dyDescent="0.25">
      <c r="A88" s="26" t="s">
        <v>47</v>
      </c>
      <c r="B88" s="27">
        <v>70</v>
      </c>
      <c r="C88" s="23"/>
      <c r="D88" s="23">
        <v>1</v>
      </c>
      <c r="E88" s="23"/>
      <c r="F88" s="36">
        <v>16</v>
      </c>
      <c r="G88" s="23"/>
      <c r="H88" s="36">
        <v>4</v>
      </c>
      <c r="I88" s="23"/>
      <c r="J88" s="23"/>
      <c r="K88" s="23"/>
      <c r="L88" s="37">
        <v>1</v>
      </c>
      <c r="M88" s="23">
        <v>48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4">
        <f t="shared" si="60"/>
        <v>70</v>
      </c>
      <c r="AA88" s="25">
        <f t="shared" si="55"/>
        <v>0</v>
      </c>
      <c r="AB88" s="30" t="str">
        <f>AO83</f>
        <v>OKLAHOMA CITY THUNDER NAVY</v>
      </c>
      <c r="AC88" s="26"/>
      <c r="AD88" s="27"/>
      <c r="AE88" s="23"/>
      <c r="AF88" s="23"/>
      <c r="AG88" s="23"/>
      <c r="AH88" s="23"/>
      <c r="AI88" s="23"/>
      <c r="AJ88" s="23"/>
      <c r="AK88" s="23"/>
      <c r="AL88" s="23"/>
      <c r="AM88" s="24"/>
      <c r="AN88" s="28"/>
      <c r="AO88" s="29" t="s">
        <v>206</v>
      </c>
      <c r="AP88" s="23">
        <f>C84</f>
        <v>0</v>
      </c>
      <c r="AQ88" s="23">
        <f>C85</f>
        <v>0</v>
      </c>
      <c r="AR88" s="23">
        <f>C86</f>
        <v>0</v>
      </c>
      <c r="AS88" s="23">
        <f>C87</f>
        <v>1</v>
      </c>
      <c r="AT88" s="23">
        <f>C88</f>
        <v>0</v>
      </c>
      <c r="AU88" s="23">
        <f>C89</f>
        <v>0</v>
      </c>
      <c r="AV88" s="23">
        <f>C90</f>
        <v>0</v>
      </c>
      <c r="AW88" s="23">
        <f>C91</f>
        <v>0</v>
      </c>
    </row>
    <row r="89" spans="1:50" outlineLevel="1" x14ac:dyDescent="0.25">
      <c r="A89" s="26" t="s">
        <v>48</v>
      </c>
      <c r="B89" s="27">
        <v>45</v>
      </c>
      <c r="C89" s="23"/>
      <c r="D89" s="23"/>
      <c r="E89" s="23"/>
      <c r="F89" s="36">
        <v>12</v>
      </c>
      <c r="G89" s="23"/>
      <c r="H89" s="36">
        <v>3</v>
      </c>
      <c r="I89" s="23"/>
      <c r="J89" s="23"/>
      <c r="K89" s="23"/>
      <c r="L89" s="23"/>
      <c r="M89" s="23">
        <v>30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4">
        <f t="shared" si="60"/>
        <v>45</v>
      </c>
      <c r="AA89" s="25">
        <f t="shared" si="55"/>
        <v>0</v>
      </c>
      <c r="AC89" s="26" t="s">
        <v>63</v>
      </c>
      <c r="AD89" s="27">
        <f t="shared" ref="AD89:AD97" si="61">B89</f>
        <v>45</v>
      </c>
      <c r="AE89" s="23">
        <f t="shared" si="56"/>
        <v>0</v>
      </c>
      <c r="AF89" s="23">
        <f t="shared" si="56"/>
        <v>0</v>
      </c>
      <c r="AG89" s="23">
        <f t="shared" si="56"/>
        <v>0</v>
      </c>
      <c r="AH89" s="23">
        <f t="shared" ref="AH89:AH96" si="62">SUM(F89:K89)</f>
        <v>15</v>
      </c>
      <c r="AI89" s="23">
        <f t="shared" ref="AI89:AI97" si="63">L89</f>
        <v>0</v>
      </c>
      <c r="AJ89" s="23">
        <f t="shared" si="57"/>
        <v>30</v>
      </c>
      <c r="AK89" s="23">
        <f t="shared" si="58"/>
        <v>0</v>
      </c>
      <c r="AL89" s="23">
        <f t="shared" ref="AL89:AL97" si="64">Y89</f>
        <v>0</v>
      </c>
      <c r="AM89" s="24">
        <f t="shared" ref="AM89:AM97" si="65">SUM(AE89:AL89)</f>
        <v>45</v>
      </c>
      <c r="AN89" s="28">
        <f t="shared" si="59"/>
        <v>0</v>
      </c>
    </row>
    <row r="90" spans="1:50" outlineLevel="1" x14ac:dyDescent="0.25">
      <c r="A90" s="26" t="s">
        <v>49</v>
      </c>
      <c r="B90" s="27">
        <v>20</v>
      </c>
      <c r="C90" s="23"/>
      <c r="D90" s="23"/>
      <c r="E90" s="23"/>
      <c r="F90" s="36">
        <v>6</v>
      </c>
      <c r="G90" s="23"/>
      <c r="H90" s="36">
        <v>2</v>
      </c>
      <c r="I90" s="23"/>
      <c r="J90" s="23"/>
      <c r="K90" s="23"/>
      <c r="L90" s="23"/>
      <c r="M90" s="23">
        <v>12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4">
        <f t="shared" si="60"/>
        <v>20</v>
      </c>
      <c r="AA90" s="25">
        <f t="shared" si="55"/>
        <v>0</v>
      </c>
      <c r="AC90" s="26" t="s">
        <v>64</v>
      </c>
      <c r="AD90" s="27">
        <f t="shared" si="61"/>
        <v>20</v>
      </c>
      <c r="AE90" s="23">
        <f t="shared" si="56"/>
        <v>0</v>
      </c>
      <c r="AF90" s="23">
        <f t="shared" si="56"/>
        <v>0</v>
      </c>
      <c r="AG90" s="23">
        <f t="shared" si="56"/>
        <v>0</v>
      </c>
      <c r="AH90" s="23">
        <f t="shared" si="62"/>
        <v>8</v>
      </c>
      <c r="AI90" s="23">
        <f t="shared" si="63"/>
        <v>0</v>
      </c>
      <c r="AJ90" s="23">
        <f t="shared" si="57"/>
        <v>12</v>
      </c>
      <c r="AK90" s="23">
        <f t="shared" si="58"/>
        <v>0</v>
      </c>
      <c r="AL90" s="23">
        <f t="shared" si="64"/>
        <v>0</v>
      </c>
      <c r="AM90" s="24">
        <f t="shared" si="65"/>
        <v>20</v>
      </c>
      <c r="AN90" s="28">
        <f t="shared" si="59"/>
        <v>0</v>
      </c>
    </row>
    <row r="91" spans="1:50" outlineLevel="1" x14ac:dyDescent="0.25">
      <c r="A91" s="26" t="s">
        <v>50</v>
      </c>
      <c r="B91" s="27">
        <v>6</v>
      </c>
      <c r="C91" s="23"/>
      <c r="D91" s="23"/>
      <c r="E91" s="23"/>
      <c r="F91" s="36">
        <v>2</v>
      </c>
      <c r="G91" s="23"/>
      <c r="H91" s="36"/>
      <c r="I91" s="23"/>
      <c r="J91" s="23"/>
      <c r="K91" s="23"/>
      <c r="L91" s="23"/>
      <c r="M91" s="23">
        <v>4</v>
      </c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4">
        <f t="shared" si="60"/>
        <v>6</v>
      </c>
      <c r="AA91" s="25">
        <f t="shared" si="55"/>
        <v>0</v>
      </c>
      <c r="AC91" s="26" t="s">
        <v>52</v>
      </c>
      <c r="AD91" s="27">
        <f t="shared" si="61"/>
        <v>6</v>
      </c>
      <c r="AE91" s="23">
        <f t="shared" si="56"/>
        <v>0</v>
      </c>
      <c r="AF91" s="23">
        <f t="shared" si="56"/>
        <v>0</v>
      </c>
      <c r="AG91" s="23">
        <f t="shared" si="56"/>
        <v>0</v>
      </c>
      <c r="AH91" s="23">
        <f t="shared" si="62"/>
        <v>2</v>
      </c>
      <c r="AI91" s="23">
        <f t="shared" si="63"/>
        <v>0</v>
      </c>
      <c r="AJ91" s="23">
        <f t="shared" si="57"/>
        <v>4</v>
      </c>
      <c r="AK91" s="23">
        <f t="shared" si="58"/>
        <v>0</v>
      </c>
      <c r="AL91" s="23">
        <f t="shared" si="64"/>
        <v>0</v>
      </c>
      <c r="AM91" s="24">
        <f t="shared" si="65"/>
        <v>6</v>
      </c>
      <c r="AN91" s="28">
        <f t="shared" si="59"/>
        <v>0</v>
      </c>
    </row>
    <row r="92" spans="1:50" outlineLevel="1" x14ac:dyDescent="0.25">
      <c r="A92" s="26" t="s">
        <v>51</v>
      </c>
      <c r="B92" s="31">
        <f>SUM(B82:B91)</f>
        <v>262</v>
      </c>
      <c r="C92" s="31">
        <f t="shared" ref="C92:Z92" si="66">SUM(C82:C91)</f>
        <v>1</v>
      </c>
      <c r="D92" s="31">
        <f t="shared" si="66"/>
        <v>2</v>
      </c>
      <c r="E92" s="31">
        <f t="shared" si="66"/>
        <v>0</v>
      </c>
      <c r="F92" s="31">
        <f t="shared" si="66"/>
        <v>50</v>
      </c>
      <c r="G92" s="31">
        <f t="shared" si="66"/>
        <v>0</v>
      </c>
      <c r="H92" s="31">
        <f t="shared" si="66"/>
        <v>12</v>
      </c>
      <c r="I92" s="31">
        <f t="shared" si="66"/>
        <v>0</v>
      </c>
      <c r="J92" s="31">
        <f t="shared" si="66"/>
        <v>0</v>
      </c>
      <c r="K92" s="31">
        <f t="shared" si="66"/>
        <v>0</v>
      </c>
      <c r="L92" s="31">
        <f t="shared" si="66"/>
        <v>2</v>
      </c>
      <c r="M92" s="31">
        <f t="shared" si="66"/>
        <v>195</v>
      </c>
      <c r="N92" s="31">
        <f t="shared" si="66"/>
        <v>0</v>
      </c>
      <c r="O92" s="31">
        <f t="shared" si="66"/>
        <v>0</v>
      </c>
      <c r="P92" s="31">
        <f t="shared" si="66"/>
        <v>0</v>
      </c>
      <c r="Q92" s="31">
        <f t="shared" si="66"/>
        <v>0</v>
      </c>
      <c r="R92" s="31">
        <f t="shared" si="66"/>
        <v>0</v>
      </c>
      <c r="S92" s="31">
        <f t="shared" si="66"/>
        <v>0</v>
      </c>
      <c r="T92" s="31">
        <f t="shared" si="66"/>
        <v>0</v>
      </c>
      <c r="U92" s="31">
        <f t="shared" si="66"/>
        <v>0</v>
      </c>
      <c r="V92" s="31">
        <f t="shared" si="66"/>
        <v>0</v>
      </c>
      <c r="W92" s="31">
        <f t="shared" si="66"/>
        <v>0</v>
      </c>
      <c r="X92" s="31">
        <f t="shared" si="66"/>
        <v>0</v>
      </c>
      <c r="Y92" s="31">
        <f t="shared" si="66"/>
        <v>0</v>
      </c>
      <c r="Z92" s="31">
        <f t="shared" si="66"/>
        <v>262</v>
      </c>
      <c r="AA92" s="27">
        <f>SUM(AA82:AA91)</f>
        <v>0</v>
      </c>
      <c r="AC92" s="26" t="s">
        <v>51</v>
      </c>
      <c r="AD92" s="31">
        <f>SUM(AD82:AD91)</f>
        <v>71</v>
      </c>
      <c r="AE92" s="31">
        <f t="shared" ref="AE92:AM92" si="67">SUM(AE82:AE91)</f>
        <v>0</v>
      </c>
      <c r="AF92" s="31">
        <f t="shared" si="67"/>
        <v>0</v>
      </c>
      <c r="AG92" s="31">
        <f t="shared" si="67"/>
        <v>0</v>
      </c>
      <c r="AH92" s="31">
        <f t="shared" si="67"/>
        <v>25</v>
      </c>
      <c r="AI92" s="31">
        <f t="shared" si="67"/>
        <v>0</v>
      </c>
      <c r="AJ92" s="31">
        <f t="shared" si="67"/>
        <v>46</v>
      </c>
      <c r="AK92" s="31">
        <f t="shared" si="67"/>
        <v>0</v>
      </c>
      <c r="AL92" s="31">
        <f t="shared" si="67"/>
        <v>0</v>
      </c>
      <c r="AM92" s="31">
        <f t="shared" si="67"/>
        <v>71</v>
      </c>
      <c r="AN92" s="27">
        <f>SUM(AN82:AN91)</f>
        <v>0</v>
      </c>
    </row>
    <row r="93" spans="1:50" outlineLevel="1" x14ac:dyDescent="0.25"/>
    <row r="94" spans="1:50" outlineLevel="1" x14ac:dyDescent="0.25">
      <c r="B94" s="33">
        <v>200</v>
      </c>
    </row>
    <row r="95" spans="1:50" s="3" customFormat="1" ht="56.25" outlineLevel="1" x14ac:dyDescent="0.25">
      <c r="A95" s="8" t="str">
        <f>$B$4</f>
        <v>NBA HOODIE</v>
      </c>
      <c r="B95" s="9" t="s">
        <v>101</v>
      </c>
      <c r="C95" s="10" t="s">
        <v>20</v>
      </c>
      <c r="D95" s="10" t="s">
        <v>21</v>
      </c>
      <c r="E95" s="10" t="s">
        <v>22</v>
      </c>
      <c r="F95" s="10" t="s">
        <v>141</v>
      </c>
      <c r="G95" s="10" t="s">
        <v>142</v>
      </c>
      <c r="H95" s="10" t="s">
        <v>143</v>
      </c>
      <c r="I95" s="10" t="s">
        <v>163</v>
      </c>
      <c r="J95" s="10" t="s">
        <v>24</v>
      </c>
      <c r="K95" s="10" t="s">
        <v>25</v>
      </c>
      <c r="L95" s="10" t="s">
        <v>26</v>
      </c>
      <c r="M95" s="11" t="s">
        <v>27</v>
      </c>
      <c r="N95" s="11" t="s">
        <v>28</v>
      </c>
      <c r="O95" s="11" t="s">
        <v>29</v>
      </c>
      <c r="P95" s="11" t="s">
        <v>30</v>
      </c>
      <c r="Q95" s="11" t="s">
        <v>31</v>
      </c>
      <c r="R95" s="11" t="s">
        <v>32</v>
      </c>
      <c r="S95" s="11" t="s">
        <v>33</v>
      </c>
      <c r="T95" s="11" t="s">
        <v>34</v>
      </c>
      <c r="U95" s="12" t="s">
        <v>35</v>
      </c>
      <c r="V95" s="12" t="s">
        <v>36</v>
      </c>
      <c r="W95" s="12" t="s">
        <v>37</v>
      </c>
      <c r="X95" s="12" t="s">
        <v>38</v>
      </c>
      <c r="Y95" s="13" t="s">
        <v>39</v>
      </c>
      <c r="Z95" s="14" t="s">
        <v>40</v>
      </c>
      <c r="AA95" s="15" t="s">
        <v>41</v>
      </c>
      <c r="AC95" s="16" t="str">
        <f>A95</f>
        <v>NBA HOODIE</v>
      </c>
      <c r="AD95" s="9" t="str">
        <f>B95</f>
        <v>TORONTO RAPTORS BLACK</v>
      </c>
      <c r="AE95" s="17" t="s">
        <v>20</v>
      </c>
      <c r="AF95" s="17" t="s">
        <v>21</v>
      </c>
      <c r="AG95" s="17" t="s">
        <v>22</v>
      </c>
      <c r="AH95" s="17" t="s">
        <v>53</v>
      </c>
      <c r="AI95" s="10" t="s">
        <v>26</v>
      </c>
      <c r="AJ95" s="18" t="s">
        <v>54</v>
      </c>
      <c r="AK95" s="19" t="s">
        <v>55</v>
      </c>
      <c r="AL95" s="20" t="s">
        <v>56</v>
      </c>
      <c r="AM95" s="14" t="s">
        <v>40</v>
      </c>
      <c r="AN95" s="15" t="s">
        <v>41</v>
      </c>
    </row>
    <row r="96" spans="1:50" outlineLevel="1" x14ac:dyDescent="0.25">
      <c r="A96" s="21" t="s">
        <v>102</v>
      </c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4">
        <f>SUM(C96:Y96)</f>
        <v>0</v>
      </c>
      <c r="AA96" s="25">
        <f t="shared" ref="AA96:AA105" si="68">B96-Z96</f>
        <v>0</v>
      </c>
      <c r="AC96" s="26" t="str">
        <f>A96</f>
        <v>C-0425-KT-6295-TRB</v>
      </c>
      <c r="AD96" s="27">
        <f>B96</f>
        <v>0</v>
      </c>
      <c r="AE96" s="23">
        <f t="shared" ref="AE96:AG102" si="69">C96</f>
        <v>0</v>
      </c>
      <c r="AF96" s="23">
        <f t="shared" si="69"/>
        <v>0</v>
      </c>
      <c r="AG96" s="23">
        <f t="shared" si="69"/>
        <v>0</v>
      </c>
      <c r="AH96" s="23">
        <f>SUM(F96:K96)</f>
        <v>0</v>
      </c>
      <c r="AI96" s="23">
        <f>L96</f>
        <v>0</v>
      </c>
      <c r="AJ96" s="23">
        <f t="shared" ref="AJ96:AJ102" si="70">SUM(M96:T96)</f>
        <v>0</v>
      </c>
      <c r="AK96" s="23">
        <f t="shared" ref="AK96:AK102" si="71">SUM(U96:X96)</f>
        <v>0</v>
      </c>
      <c r="AL96" s="23">
        <f>Y96</f>
        <v>0</v>
      </c>
      <c r="AM96" s="24">
        <f>SUM(AE96:AL96)</f>
        <v>0</v>
      </c>
      <c r="AN96" s="28">
        <f t="shared" ref="AN96:AN102" si="72">AD96-AM96</f>
        <v>0</v>
      </c>
    </row>
    <row r="97" spans="1:50" outlineLevel="1" x14ac:dyDescent="0.25">
      <c r="A97" s="26" t="s">
        <v>42</v>
      </c>
      <c r="B97" s="27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4">
        <f t="shared" ref="Z97:Z105" si="73">SUM(C97:Y97)</f>
        <v>0</v>
      </c>
      <c r="AA97" s="25">
        <f t="shared" si="68"/>
        <v>0</v>
      </c>
      <c r="AC97" s="26"/>
      <c r="AD97" s="27"/>
      <c r="AE97" s="23"/>
      <c r="AF97" s="23"/>
      <c r="AG97" s="23"/>
      <c r="AH97" s="23"/>
      <c r="AI97" s="23"/>
      <c r="AJ97" s="23"/>
      <c r="AK97" s="23"/>
      <c r="AL97" s="23"/>
      <c r="AM97" s="24"/>
      <c r="AN97" s="28"/>
      <c r="AO97" s="2" t="str">
        <f>B95</f>
        <v>TORONTO RAPTORS BLACK</v>
      </c>
      <c r="AP97" s="26" t="s">
        <v>43</v>
      </c>
      <c r="AQ97" s="26" t="s">
        <v>44</v>
      </c>
      <c r="AR97" s="26" t="s">
        <v>45</v>
      </c>
      <c r="AS97" s="26" t="s">
        <v>46</v>
      </c>
      <c r="AT97" s="26" t="s">
        <v>47</v>
      </c>
      <c r="AU97" s="26" t="s">
        <v>48</v>
      </c>
      <c r="AV97" s="26" t="s">
        <v>49</v>
      </c>
      <c r="AW97" s="26" t="s">
        <v>50</v>
      </c>
    </row>
    <row r="98" spans="1:50" outlineLevel="1" x14ac:dyDescent="0.25">
      <c r="A98" s="26" t="s">
        <v>43</v>
      </c>
      <c r="B98" s="27"/>
      <c r="C98" s="23"/>
      <c r="D98" s="23"/>
      <c r="E98" s="23"/>
      <c r="F98" s="36"/>
      <c r="G98" s="23"/>
      <c r="H98" s="36"/>
      <c r="I98" s="36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4">
        <f t="shared" si="73"/>
        <v>0</v>
      </c>
      <c r="AA98" s="25">
        <f t="shared" si="68"/>
        <v>0</v>
      </c>
      <c r="AB98" s="30" t="str">
        <f>AO97</f>
        <v>TORONTO RAPTORS BLACK</v>
      </c>
      <c r="AC98" s="26"/>
      <c r="AD98" s="27"/>
      <c r="AE98" s="23"/>
      <c r="AF98" s="23"/>
      <c r="AG98" s="23"/>
      <c r="AH98" s="23"/>
      <c r="AI98" s="23"/>
      <c r="AJ98" s="23"/>
      <c r="AK98" s="23"/>
      <c r="AL98" s="23"/>
      <c r="AM98" s="24"/>
      <c r="AN98" s="28"/>
      <c r="AO98" s="30" t="s">
        <v>51</v>
      </c>
      <c r="AP98" s="24">
        <f>Z98</f>
        <v>0</v>
      </c>
      <c r="AQ98" s="24">
        <f>Z99</f>
        <v>22</v>
      </c>
      <c r="AR98" s="24">
        <f>Z100</f>
        <v>85</v>
      </c>
      <c r="AS98" s="24">
        <f>Z101</f>
        <v>156</v>
      </c>
      <c r="AT98" s="24">
        <f>Z102</f>
        <v>177</v>
      </c>
      <c r="AU98" s="24">
        <f>Z103</f>
        <v>126</v>
      </c>
      <c r="AV98" s="24">
        <f>Z104</f>
        <v>74</v>
      </c>
      <c r="AW98" s="24">
        <f>Z105</f>
        <v>16</v>
      </c>
      <c r="AX98" s="31">
        <f>Z106</f>
        <v>656</v>
      </c>
    </row>
    <row r="99" spans="1:50" outlineLevel="1" x14ac:dyDescent="0.25">
      <c r="A99" s="26" t="s">
        <v>44</v>
      </c>
      <c r="B99" s="27">
        <v>22</v>
      </c>
      <c r="C99" s="23"/>
      <c r="D99" s="23"/>
      <c r="E99" s="23"/>
      <c r="F99" s="36"/>
      <c r="G99" s="23"/>
      <c r="H99" s="36"/>
      <c r="I99" s="36">
        <v>12</v>
      </c>
      <c r="J99" s="23"/>
      <c r="K99" s="23"/>
      <c r="L99" s="23"/>
      <c r="M99" s="23">
        <v>10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4">
        <f t="shared" si="73"/>
        <v>22</v>
      </c>
      <c r="AA99" s="25">
        <f t="shared" si="68"/>
        <v>0</v>
      </c>
      <c r="AB99" s="30" t="str">
        <f>AO97</f>
        <v>TORONTO RAPTORS BLACK</v>
      </c>
      <c r="AC99" s="26"/>
      <c r="AD99" s="27"/>
      <c r="AE99" s="23"/>
      <c r="AF99" s="23"/>
      <c r="AG99" s="23"/>
      <c r="AH99" s="23"/>
      <c r="AI99" s="23"/>
      <c r="AJ99" s="23"/>
      <c r="AK99" s="23"/>
      <c r="AL99" s="23"/>
      <c r="AM99" s="24"/>
      <c r="AN99" s="28"/>
      <c r="AO99" s="29" t="s">
        <v>27</v>
      </c>
      <c r="AP99" s="23">
        <f>M98</f>
        <v>0</v>
      </c>
      <c r="AQ99" s="23">
        <f>M99</f>
        <v>10</v>
      </c>
      <c r="AR99" s="23">
        <f>M100</f>
        <v>30</v>
      </c>
      <c r="AS99" s="23">
        <f>M101</f>
        <v>61</v>
      </c>
      <c r="AT99" s="23">
        <f>M102</f>
        <v>48</v>
      </c>
      <c r="AU99" s="23">
        <f>M103</f>
        <v>30</v>
      </c>
      <c r="AV99" s="23">
        <f>M104</f>
        <v>12</v>
      </c>
      <c r="AW99" s="23">
        <f>M105</f>
        <v>4</v>
      </c>
      <c r="AX99" s="31">
        <f>M106</f>
        <v>195</v>
      </c>
    </row>
    <row r="100" spans="1:50" outlineLevel="1" x14ac:dyDescent="0.25">
      <c r="A100" s="26" t="s">
        <v>45</v>
      </c>
      <c r="B100" s="27">
        <v>85</v>
      </c>
      <c r="C100" s="23"/>
      <c r="D100" s="23"/>
      <c r="E100" s="23"/>
      <c r="F100" s="36">
        <v>2</v>
      </c>
      <c r="G100" s="23"/>
      <c r="H100" s="36">
        <v>5</v>
      </c>
      <c r="I100" s="36">
        <v>48</v>
      </c>
      <c r="J100" s="23"/>
      <c r="K100" s="23"/>
      <c r="L100" s="23"/>
      <c r="M100" s="23">
        <v>30</v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4">
        <f t="shared" si="73"/>
        <v>85</v>
      </c>
      <c r="AA100" s="25">
        <f t="shared" si="68"/>
        <v>0</v>
      </c>
      <c r="AB100" s="30" t="str">
        <f>AO97</f>
        <v>TORONTO RAPTORS BLACK</v>
      </c>
      <c r="AC100" s="26"/>
      <c r="AD100" s="27"/>
      <c r="AE100" s="23"/>
      <c r="AF100" s="23"/>
      <c r="AG100" s="23"/>
      <c r="AH100" s="23"/>
      <c r="AI100" s="23"/>
      <c r="AJ100" s="23"/>
      <c r="AK100" s="23"/>
      <c r="AL100" s="23"/>
      <c r="AM100" s="24"/>
      <c r="AN100" s="28"/>
      <c r="AO100" s="29" t="s">
        <v>204</v>
      </c>
      <c r="AP100" s="23">
        <f>D98</f>
        <v>0</v>
      </c>
      <c r="AQ100" s="23">
        <f>D99</f>
        <v>0</v>
      </c>
      <c r="AR100" s="23">
        <f>D100</f>
        <v>0</v>
      </c>
      <c r="AS100" s="23">
        <f>D101</f>
        <v>1</v>
      </c>
      <c r="AT100" s="23">
        <f>D102</f>
        <v>1</v>
      </c>
      <c r="AU100" s="23">
        <f>D103</f>
        <v>0</v>
      </c>
      <c r="AV100" s="23">
        <f>D104</f>
        <v>0</v>
      </c>
      <c r="AW100" s="23">
        <f>D105</f>
        <v>0</v>
      </c>
    </row>
    <row r="101" spans="1:50" outlineLevel="1" x14ac:dyDescent="0.25">
      <c r="A101" s="26" t="s">
        <v>46</v>
      </c>
      <c r="B101" s="27">
        <v>156</v>
      </c>
      <c r="C101" s="23">
        <v>1</v>
      </c>
      <c r="D101" s="23">
        <v>1</v>
      </c>
      <c r="E101" s="23"/>
      <c r="F101" s="36">
        <v>5</v>
      </c>
      <c r="G101" s="23"/>
      <c r="H101" s="36">
        <v>13</v>
      </c>
      <c r="I101" s="36">
        <v>74</v>
      </c>
      <c r="J101" s="23"/>
      <c r="K101" s="23"/>
      <c r="L101" s="37">
        <v>1</v>
      </c>
      <c r="M101" s="23">
        <v>61</v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4">
        <f t="shared" si="73"/>
        <v>156</v>
      </c>
      <c r="AA101" s="25">
        <f t="shared" si="68"/>
        <v>0</v>
      </c>
      <c r="AB101" s="30" t="str">
        <f>AO97</f>
        <v>TORONTO RAPTORS BLACK</v>
      </c>
      <c r="AC101" s="26"/>
      <c r="AD101" s="27"/>
      <c r="AE101" s="23"/>
      <c r="AF101" s="23"/>
      <c r="AG101" s="23"/>
      <c r="AH101" s="23"/>
      <c r="AI101" s="23"/>
      <c r="AJ101" s="23"/>
      <c r="AK101" s="23"/>
      <c r="AL101" s="23"/>
      <c r="AM101" s="24"/>
      <c r="AN101" s="28"/>
      <c r="AO101" s="29" t="s">
        <v>205</v>
      </c>
      <c r="AP101" s="23">
        <f>E98</f>
        <v>0</v>
      </c>
      <c r="AQ101" s="23">
        <f>E99</f>
        <v>0</v>
      </c>
      <c r="AR101" s="23">
        <f>E100</f>
        <v>0</v>
      </c>
      <c r="AS101" s="23">
        <f>E101</f>
        <v>0</v>
      </c>
      <c r="AT101" s="23">
        <f>E102</f>
        <v>0</v>
      </c>
      <c r="AU101" s="23">
        <f>E103</f>
        <v>0</v>
      </c>
      <c r="AV101" s="23">
        <f>E104</f>
        <v>0</v>
      </c>
      <c r="AW101" s="23">
        <f>E105</f>
        <v>0</v>
      </c>
    </row>
    <row r="102" spans="1:50" outlineLevel="1" x14ac:dyDescent="0.25">
      <c r="A102" s="26" t="s">
        <v>47</v>
      </c>
      <c r="B102" s="27">
        <v>177</v>
      </c>
      <c r="C102" s="23"/>
      <c r="D102" s="23">
        <v>1</v>
      </c>
      <c r="E102" s="23"/>
      <c r="F102" s="36">
        <v>8</v>
      </c>
      <c r="G102" s="23"/>
      <c r="H102" s="36">
        <v>23</v>
      </c>
      <c r="I102" s="36">
        <v>96</v>
      </c>
      <c r="J102" s="23"/>
      <c r="K102" s="23"/>
      <c r="L102" s="37">
        <v>1</v>
      </c>
      <c r="M102" s="23">
        <v>48</v>
      </c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4">
        <f t="shared" si="73"/>
        <v>177</v>
      </c>
      <c r="AA102" s="25">
        <f t="shared" si="68"/>
        <v>0</v>
      </c>
      <c r="AB102" s="30" t="str">
        <f>AO97</f>
        <v>TORONTO RAPTORS BLACK</v>
      </c>
      <c r="AC102" s="26"/>
      <c r="AD102" s="27"/>
      <c r="AE102" s="23"/>
      <c r="AF102" s="23"/>
      <c r="AG102" s="23"/>
      <c r="AH102" s="23"/>
      <c r="AI102" s="23"/>
      <c r="AJ102" s="23"/>
      <c r="AK102" s="23"/>
      <c r="AL102" s="23"/>
      <c r="AM102" s="24"/>
      <c r="AN102" s="28"/>
      <c r="AO102" s="29" t="s">
        <v>206</v>
      </c>
      <c r="AP102" s="23">
        <f>C98</f>
        <v>0</v>
      </c>
      <c r="AQ102" s="23">
        <f>C99</f>
        <v>0</v>
      </c>
      <c r="AR102" s="23">
        <f>C100</f>
        <v>0</v>
      </c>
      <c r="AS102" s="23">
        <f>C101</f>
        <v>1</v>
      </c>
      <c r="AT102" s="23">
        <f>C102</f>
        <v>0</v>
      </c>
      <c r="AU102" s="23">
        <f>C103</f>
        <v>0</v>
      </c>
      <c r="AV102" s="23">
        <f>C104</f>
        <v>0</v>
      </c>
      <c r="AW102" s="23">
        <f>C105</f>
        <v>0</v>
      </c>
    </row>
    <row r="103" spans="1:50" outlineLevel="1" x14ac:dyDescent="0.25">
      <c r="A103" s="26" t="s">
        <v>48</v>
      </c>
      <c r="B103" s="27">
        <v>126</v>
      </c>
      <c r="C103" s="23"/>
      <c r="D103" s="23"/>
      <c r="E103" s="23"/>
      <c r="F103" s="36">
        <v>5</v>
      </c>
      <c r="G103" s="23"/>
      <c r="H103" s="36">
        <v>19</v>
      </c>
      <c r="I103" s="36">
        <v>72</v>
      </c>
      <c r="J103" s="23"/>
      <c r="K103" s="23"/>
      <c r="L103" s="23"/>
      <c r="M103" s="23">
        <v>30</v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4">
        <f t="shared" si="73"/>
        <v>126</v>
      </c>
      <c r="AA103" s="25">
        <f t="shared" si="68"/>
        <v>0</v>
      </c>
      <c r="AC103" s="26" t="s">
        <v>63</v>
      </c>
      <c r="AD103" s="27">
        <f t="shared" ref="AD97:AD105" si="74">B103</f>
        <v>126</v>
      </c>
      <c r="AE103" s="23">
        <f t="shared" ref="AE96:AG105" si="75">C103</f>
        <v>0</v>
      </c>
      <c r="AF103" s="23">
        <f t="shared" si="75"/>
        <v>0</v>
      </c>
      <c r="AG103" s="23">
        <f t="shared" si="75"/>
        <v>0</v>
      </c>
      <c r="AH103" s="23">
        <f t="shared" ref="AH98:AH105" si="76">SUM(F103:K103)</f>
        <v>96</v>
      </c>
      <c r="AI103" s="23">
        <f t="shared" ref="AI97:AI105" si="77">L103</f>
        <v>0</v>
      </c>
      <c r="AJ103" s="23">
        <f t="shared" ref="AJ96:AJ105" si="78">SUM(M103:T103)</f>
        <v>30</v>
      </c>
      <c r="AK103" s="23">
        <f t="shared" ref="AK96:AK105" si="79">SUM(U103:X103)</f>
        <v>0</v>
      </c>
      <c r="AL103" s="23">
        <f t="shared" ref="AL97:AL105" si="80">Y103</f>
        <v>0</v>
      </c>
      <c r="AM103" s="24">
        <f t="shared" ref="AM97:AM105" si="81">SUM(AE103:AL103)</f>
        <v>126</v>
      </c>
      <c r="AN103" s="28">
        <f t="shared" ref="AN96:AN105" si="82">AD103-AM103</f>
        <v>0</v>
      </c>
    </row>
    <row r="104" spans="1:50" outlineLevel="1" x14ac:dyDescent="0.25">
      <c r="A104" s="26" t="s">
        <v>49</v>
      </c>
      <c r="B104" s="27">
        <v>74</v>
      </c>
      <c r="C104" s="23"/>
      <c r="D104" s="23"/>
      <c r="E104" s="23"/>
      <c r="F104" s="36">
        <v>3</v>
      </c>
      <c r="G104" s="23"/>
      <c r="H104" s="36">
        <v>10</v>
      </c>
      <c r="I104" s="36">
        <v>49</v>
      </c>
      <c r="J104" s="23"/>
      <c r="K104" s="23"/>
      <c r="L104" s="23"/>
      <c r="M104" s="23">
        <v>12</v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4">
        <f t="shared" si="73"/>
        <v>74</v>
      </c>
      <c r="AA104" s="25">
        <f t="shared" si="68"/>
        <v>0</v>
      </c>
      <c r="AC104" s="26" t="s">
        <v>64</v>
      </c>
      <c r="AD104" s="27">
        <f t="shared" si="74"/>
        <v>74</v>
      </c>
      <c r="AE104" s="23">
        <f t="shared" si="75"/>
        <v>0</v>
      </c>
      <c r="AF104" s="23">
        <f t="shared" si="75"/>
        <v>0</v>
      </c>
      <c r="AG104" s="23">
        <f t="shared" si="75"/>
        <v>0</v>
      </c>
      <c r="AH104" s="23">
        <f t="shared" si="76"/>
        <v>62</v>
      </c>
      <c r="AI104" s="23">
        <f t="shared" si="77"/>
        <v>0</v>
      </c>
      <c r="AJ104" s="23">
        <f t="shared" si="78"/>
        <v>12</v>
      </c>
      <c r="AK104" s="23">
        <f t="shared" si="79"/>
        <v>0</v>
      </c>
      <c r="AL104" s="23">
        <f t="shared" si="80"/>
        <v>0</v>
      </c>
      <c r="AM104" s="24">
        <f t="shared" si="81"/>
        <v>74</v>
      </c>
      <c r="AN104" s="28">
        <f t="shared" si="82"/>
        <v>0</v>
      </c>
    </row>
    <row r="105" spans="1:50" outlineLevel="1" x14ac:dyDescent="0.25">
      <c r="A105" s="26" t="s">
        <v>50</v>
      </c>
      <c r="B105" s="27">
        <v>16</v>
      </c>
      <c r="C105" s="23"/>
      <c r="D105" s="23"/>
      <c r="E105" s="23"/>
      <c r="F105" s="36">
        <v>1</v>
      </c>
      <c r="G105" s="23"/>
      <c r="H105" s="36">
        <v>2</v>
      </c>
      <c r="I105" s="36">
        <v>9</v>
      </c>
      <c r="J105" s="23"/>
      <c r="K105" s="23"/>
      <c r="L105" s="23"/>
      <c r="M105" s="23">
        <v>4</v>
      </c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4">
        <f t="shared" si="73"/>
        <v>16</v>
      </c>
      <c r="AA105" s="25">
        <f t="shared" si="68"/>
        <v>0</v>
      </c>
      <c r="AC105" s="26" t="s">
        <v>52</v>
      </c>
      <c r="AD105" s="27">
        <f t="shared" si="74"/>
        <v>16</v>
      </c>
      <c r="AE105" s="23">
        <f t="shared" si="75"/>
        <v>0</v>
      </c>
      <c r="AF105" s="23">
        <f t="shared" si="75"/>
        <v>0</v>
      </c>
      <c r="AG105" s="23">
        <f t="shared" si="75"/>
        <v>0</v>
      </c>
      <c r="AH105" s="23">
        <f t="shared" si="76"/>
        <v>12</v>
      </c>
      <c r="AI105" s="23">
        <f t="shared" si="77"/>
        <v>0</v>
      </c>
      <c r="AJ105" s="23">
        <f t="shared" si="78"/>
        <v>4</v>
      </c>
      <c r="AK105" s="23">
        <f t="shared" si="79"/>
        <v>0</v>
      </c>
      <c r="AL105" s="23">
        <f t="shared" si="80"/>
        <v>0</v>
      </c>
      <c r="AM105" s="24">
        <f t="shared" si="81"/>
        <v>16</v>
      </c>
      <c r="AN105" s="28">
        <f t="shared" si="82"/>
        <v>0</v>
      </c>
    </row>
    <row r="106" spans="1:50" outlineLevel="1" x14ac:dyDescent="0.25">
      <c r="A106" s="26" t="s">
        <v>51</v>
      </c>
      <c r="B106" s="31">
        <f>SUM(B96:B105)</f>
        <v>656</v>
      </c>
      <c r="C106" s="31">
        <f t="shared" ref="C106:Z106" si="83">SUM(C96:C105)</f>
        <v>1</v>
      </c>
      <c r="D106" s="31">
        <f t="shared" si="83"/>
        <v>2</v>
      </c>
      <c r="E106" s="31">
        <f t="shared" si="83"/>
        <v>0</v>
      </c>
      <c r="F106" s="31">
        <f t="shared" si="83"/>
        <v>24</v>
      </c>
      <c r="G106" s="31">
        <f t="shared" si="83"/>
        <v>0</v>
      </c>
      <c r="H106" s="31">
        <f t="shared" si="83"/>
        <v>72</v>
      </c>
      <c r="I106" s="31">
        <f t="shared" si="83"/>
        <v>360</v>
      </c>
      <c r="J106" s="31">
        <f t="shared" si="83"/>
        <v>0</v>
      </c>
      <c r="K106" s="31">
        <f t="shared" si="83"/>
        <v>0</v>
      </c>
      <c r="L106" s="31">
        <f t="shared" si="83"/>
        <v>2</v>
      </c>
      <c r="M106" s="31">
        <f t="shared" si="83"/>
        <v>195</v>
      </c>
      <c r="N106" s="31">
        <f t="shared" si="83"/>
        <v>0</v>
      </c>
      <c r="O106" s="31">
        <f t="shared" si="83"/>
        <v>0</v>
      </c>
      <c r="P106" s="31">
        <f t="shared" si="83"/>
        <v>0</v>
      </c>
      <c r="Q106" s="31">
        <f t="shared" si="83"/>
        <v>0</v>
      </c>
      <c r="R106" s="31">
        <f t="shared" si="83"/>
        <v>0</v>
      </c>
      <c r="S106" s="31">
        <f t="shared" si="83"/>
        <v>0</v>
      </c>
      <c r="T106" s="31">
        <f t="shared" si="83"/>
        <v>0</v>
      </c>
      <c r="U106" s="31">
        <f t="shared" si="83"/>
        <v>0</v>
      </c>
      <c r="V106" s="31">
        <f t="shared" si="83"/>
        <v>0</v>
      </c>
      <c r="W106" s="31">
        <f t="shared" si="83"/>
        <v>0</v>
      </c>
      <c r="X106" s="31">
        <f t="shared" si="83"/>
        <v>0</v>
      </c>
      <c r="Y106" s="31">
        <f t="shared" si="83"/>
        <v>0</v>
      </c>
      <c r="Z106" s="31">
        <f t="shared" si="83"/>
        <v>656</v>
      </c>
      <c r="AA106" s="27">
        <f>SUM(AA96:AA105)</f>
        <v>0</v>
      </c>
      <c r="AC106" s="26" t="s">
        <v>51</v>
      </c>
      <c r="AD106" s="31">
        <f>SUM(AD96:AD105)</f>
        <v>216</v>
      </c>
      <c r="AE106" s="31">
        <f t="shared" ref="AE106:AM106" si="84">SUM(AE96:AE105)</f>
        <v>0</v>
      </c>
      <c r="AF106" s="31">
        <f t="shared" si="84"/>
        <v>0</v>
      </c>
      <c r="AG106" s="31">
        <f t="shared" si="84"/>
        <v>0</v>
      </c>
      <c r="AH106" s="31">
        <f t="shared" si="84"/>
        <v>170</v>
      </c>
      <c r="AI106" s="31">
        <f t="shared" si="84"/>
        <v>0</v>
      </c>
      <c r="AJ106" s="31">
        <f t="shared" si="84"/>
        <v>46</v>
      </c>
      <c r="AK106" s="31">
        <f t="shared" si="84"/>
        <v>0</v>
      </c>
      <c r="AL106" s="31">
        <f t="shared" si="84"/>
        <v>0</v>
      </c>
      <c r="AM106" s="31">
        <f t="shared" si="84"/>
        <v>216</v>
      </c>
      <c r="AN106" s="27">
        <f>SUM(AN96:AN105)</f>
        <v>0</v>
      </c>
    </row>
    <row r="107" spans="1:50" outlineLevel="1" x14ac:dyDescent="0.25"/>
    <row r="108" spans="1:50" outlineLevel="1" x14ac:dyDescent="0.25">
      <c r="B108" s="33">
        <v>50</v>
      </c>
    </row>
    <row r="109" spans="1:50" s="3" customFormat="1" ht="56.25" outlineLevel="1" x14ac:dyDescent="0.25">
      <c r="A109" s="8" t="str">
        <f>$B$4</f>
        <v>NBA HOODIE</v>
      </c>
      <c r="B109" s="34" t="s">
        <v>157</v>
      </c>
      <c r="C109" s="10" t="s">
        <v>20</v>
      </c>
      <c r="D109" s="10" t="s">
        <v>21</v>
      </c>
      <c r="E109" s="10" t="s">
        <v>22</v>
      </c>
      <c r="F109" s="10" t="s">
        <v>141</v>
      </c>
      <c r="G109" s="10" t="s">
        <v>142</v>
      </c>
      <c r="H109" s="10" t="s">
        <v>143</v>
      </c>
      <c r="I109" s="10" t="s">
        <v>23</v>
      </c>
      <c r="J109" s="10" t="s">
        <v>24</v>
      </c>
      <c r="K109" s="10" t="s">
        <v>25</v>
      </c>
      <c r="L109" s="10" t="s">
        <v>26</v>
      </c>
      <c r="M109" s="11" t="s">
        <v>27</v>
      </c>
      <c r="N109" s="11" t="s">
        <v>28</v>
      </c>
      <c r="O109" s="11" t="s">
        <v>29</v>
      </c>
      <c r="P109" s="11" t="s">
        <v>30</v>
      </c>
      <c r="Q109" s="11" t="s">
        <v>31</v>
      </c>
      <c r="R109" s="11" t="s">
        <v>32</v>
      </c>
      <c r="S109" s="11" t="s">
        <v>33</v>
      </c>
      <c r="T109" s="11" t="s">
        <v>34</v>
      </c>
      <c r="U109" s="12" t="s">
        <v>35</v>
      </c>
      <c r="V109" s="12" t="s">
        <v>36</v>
      </c>
      <c r="W109" s="12" t="s">
        <v>37</v>
      </c>
      <c r="X109" s="12" t="s">
        <v>38</v>
      </c>
      <c r="Y109" s="13" t="s">
        <v>39</v>
      </c>
      <c r="Z109" s="14" t="s">
        <v>40</v>
      </c>
      <c r="AA109" s="15" t="s">
        <v>41</v>
      </c>
      <c r="AC109" s="16" t="str">
        <f>A109</f>
        <v>NBA HOODIE</v>
      </c>
      <c r="AD109" s="9" t="str">
        <f>B109</f>
        <v xml:space="preserve">	GOLDEN STATE WARRIORS BLUE</v>
      </c>
      <c r="AE109" s="17" t="s">
        <v>20</v>
      </c>
      <c r="AF109" s="17" t="s">
        <v>21</v>
      </c>
      <c r="AG109" s="17" t="s">
        <v>22</v>
      </c>
      <c r="AH109" s="17" t="s">
        <v>53</v>
      </c>
      <c r="AI109" s="10" t="s">
        <v>26</v>
      </c>
      <c r="AJ109" s="18" t="s">
        <v>54</v>
      </c>
      <c r="AK109" s="19" t="s">
        <v>55</v>
      </c>
      <c r="AL109" s="20" t="s">
        <v>56</v>
      </c>
      <c r="AM109" s="14" t="s">
        <v>40</v>
      </c>
      <c r="AN109" s="15" t="s">
        <v>41</v>
      </c>
    </row>
    <row r="110" spans="1:50" outlineLevel="1" x14ac:dyDescent="0.25">
      <c r="A110" s="21" t="s">
        <v>170</v>
      </c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4">
        <f>SUM(C110:Y110)</f>
        <v>0</v>
      </c>
      <c r="AA110" s="25">
        <f t="shared" ref="AA110:AA119" si="85">B110-Z110</f>
        <v>0</v>
      </c>
      <c r="AC110" s="26" t="str">
        <f>A110</f>
        <v>C-0425-KT-6295-GWB</v>
      </c>
      <c r="AD110" s="27">
        <f>B110</f>
        <v>0</v>
      </c>
      <c r="AE110" s="23">
        <f t="shared" ref="AE110:AG119" si="86">C110</f>
        <v>0</v>
      </c>
      <c r="AF110" s="23">
        <f t="shared" si="86"/>
        <v>0</v>
      </c>
      <c r="AG110" s="23">
        <f t="shared" si="86"/>
        <v>0</v>
      </c>
      <c r="AH110" s="23">
        <f>SUM(F110:K110)</f>
        <v>0</v>
      </c>
      <c r="AI110" s="23">
        <f>L110</f>
        <v>0</v>
      </c>
      <c r="AJ110" s="23">
        <f t="shared" ref="AJ110:AJ119" si="87">SUM(M110:T110)</f>
        <v>0</v>
      </c>
      <c r="AK110" s="23">
        <f t="shared" ref="AK110:AK119" si="88">SUM(U110:X110)</f>
        <v>0</v>
      </c>
      <c r="AL110" s="23">
        <f>Y110</f>
        <v>0</v>
      </c>
      <c r="AM110" s="24">
        <f>SUM(AE110:AL110)</f>
        <v>0</v>
      </c>
      <c r="AN110" s="28">
        <f t="shared" ref="AN110:AN119" si="89">AD110-AM110</f>
        <v>0</v>
      </c>
    </row>
    <row r="111" spans="1:50" outlineLevel="1" x14ac:dyDescent="0.25">
      <c r="A111" s="26" t="s">
        <v>42</v>
      </c>
      <c r="B111" s="27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4">
        <f t="shared" ref="Z111:Z119" si="90">SUM(C111:Y111)</f>
        <v>0</v>
      </c>
      <c r="AA111" s="25">
        <f t="shared" si="85"/>
        <v>0</v>
      </c>
      <c r="AC111" s="26"/>
      <c r="AD111" s="27"/>
      <c r="AE111" s="23"/>
      <c r="AF111" s="23"/>
      <c r="AG111" s="23"/>
      <c r="AH111" s="23"/>
      <c r="AI111" s="23"/>
      <c r="AJ111" s="23"/>
      <c r="AK111" s="23"/>
      <c r="AL111" s="23"/>
      <c r="AM111" s="24"/>
      <c r="AN111" s="28"/>
      <c r="AO111" s="2" t="str">
        <f>B109</f>
        <v xml:space="preserve">	GOLDEN STATE WARRIORS BLUE</v>
      </c>
      <c r="AP111" s="26" t="s">
        <v>43</v>
      </c>
      <c r="AQ111" s="26" t="s">
        <v>44</v>
      </c>
      <c r="AR111" s="26" t="s">
        <v>45</v>
      </c>
      <c r="AS111" s="26" t="s">
        <v>46</v>
      </c>
      <c r="AT111" s="26" t="s">
        <v>47</v>
      </c>
      <c r="AU111" s="26" t="s">
        <v>48</v>
      </c>
      <c r="AV111" s="26" t="s">
        <v>49</v>
      </c>
      <c r="AW111" s="26" t="s">
        <v>50</v>
      </c>
    </row>
    <row r="112" spans="1:50" outlineLevel="1" x14ac:dyDescent="0.25">
      <c r="A112" s="26" t="s">
        <v>43</v>
      </c>
      <c r="B112" s="27"/>
      <c r="C112" s="23"/>
      <c r="D112" s="23"/>
      <c r="E112" s="23"/>
      <c r="F112" s="36"/>
      <c r="G112" s="36"/>
      <c r="H112" s="36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4">
        <f t="shared" si="90"/>
        <v>0</v>
      </c>
      <c r="AA112" s="25">
        <f t="shared" si="85"/>
        <v>0</v>
      </c>
      <c r="AB112" s="30" t="str">
        <f>AO111</f>
        <v xml:space="preserve">	GOLDEN STATE WARRIORS BLUE</v>
      </c>
      <c r="AC112" s="26"/>
      <c r="AD112" s="27"/>
      <c r="AE112" s="23"/>
      <c r="AF112" s="23"/>
      <c r="AG112" s="23"/>
      <c r="AH112" s="23"/>
      <c r="AI112" s="23"/>
      <c r="AJ112" s="23"/>
      <c r="AK112" s="23"/>
      <c r="AL112" s="23"/>
      <c r="AM112" s="24"/>
      <c r="AN112" s="28"/>
      <c r="AO112" s="30" t="s">
        <v>51</v>
      </c>
      <c r="AP112" s="24">
        <f>Z112</f>
        <v>0</v>
      </c>
      <c r="AQ112" s="24">
        <f>Z113</f>
        <v>2</v>
      </c>
      <c r="AR112" s="24">
        <f>Z114</f>
        <v>22</v>
      </c>
      <c r="AS112" s="24">
        <f>Z115</f>
        <v>50</v>
      </c>
      <c r="AT112" s="24">
        <f>Z116</f>
        <v>57</v>
      </c>
      <c r="AU112" s="24">
        <f>Z117</f>
        <v>40</v>
      </c>
      <c r="AV112" s="24">
        <f>Z118</f>
        <v>23</v>
      </c>
      <c r="AW112" s="24">
        <f>Z119</f>
        <v>4</v>
      </c>
      <c r="AX112" s="31">
        <f>Z120</f>
        <v>198</v>
      </c>
    </row>
    <row r="113" spans="1:50" outlineLevel="1" x14ac:dyDescent="0.25">
      <c r="A113" s="26" t="s">
        <v>44</v>
      </c>
      <c r="B113" s="27">
        <v>2</v>
      </c>
      <c r="C113" s="23"/>
      <c r="D113" s="23"/>
      <c r="E113" s="23"/>
      <c r="F113" s="36"/>
      <c r="G113" s="36"/>
      <c r="H113" s="36"/>
      <c r="I113" s="23"/>
      <c r="J113" s="23"/>
      <c r="K113" s="23"/>
      <c r="L113" s="23"/>
      <c r="M113" s="23">
        <v>2</v>
      </c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4">
        <f t="shared" si="90"/>
        <v>2</v>
      </c>
      <c r="AA113" s="25">
        <f t="shared" si="85"/>
        <v>0</v>
      </c>
      <c r="AB113" s="30" t="str">
        <f>AO111</f>
        <v xml:space="preserve">	GOLDEN STATE WARRIORS BLUE</v>
      </c>
      <c r="AC113" s="26"/>
      <c r="AD113" s="27"/>
      <c r="AE113" s="23"/>
      <c r="AF113" s="23"/>
      <c r="AG113" s="23"/>
      <c r="AH113" s="23"/>
      <c r="AI113" s="23"/>
      <c r="AJ113" s="23"/>
      <c r="AK113" s="23"/>
      <c r="AL113" s="23"/>
      <c r="AM113" s="24"/>
      <c r="AN113" s="28"/>
      <c r="AO113" s="29" t="s">
        <v>27</v>
      </c>
      <c r="AP113" s="23">
        <f>M112</f>
        <v>0</v>
      </c>
      <c r="AQ113" s="23">
        <f>M113</f>
        <v>2</v>
      </c>
      <c r="AR113" s="23">
        <f>M114</f>
        <v>8</v>
      </c>
      <c r="AS113" s="23">
        <f>M115</f>
        <v>13</v>
      </c>
      <c r="AT113" s="23">
        <f>M116</f>
        <v>10</v>
      </c>
      <c r="AU113" s="23">
        <f>M117</f>
        <v>8</v>
      </c>
      <c r="AV113" s="23">
        <f>M118</f>
        <v>4</v>
      </c>
      <c r="AW113" s="23">
        <f>M119</f>
        <v>0</v>
      </c>
      <c r="AX113" s="31">
        <f>M120</f>
        <v>45</v>
      </c>
    </row>
    <row r="114" spans="1:50" outlineLevel="1" x14ac:dyDescent="0.25">
      <c r="A114" s="26" t="s">
        <v>45</v>
      </c>
      <c r="B114" s="27">
        <v>22</v>
      </c>
      <c r="C114" s="23"/>
      <c r="D114" s="23"/>
      <c r="E114" s="23"/>
      <c r="F114" s="36">
        <v>7</v>
      </c>
      <c r="G114" s="36">
        <v>6</v>
      </c>
      <c r="H114" s="36">
        <v>1</v>
      </c>
      <c r="I114" s="23"/>
      <c r="J114" s="23"/>
      <c r="K114" s="23"/>
      <c r="L114" s="23"/>
      <c r="M114" s="23">
        <v>8</v>
      </c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4">
        <f t="shared" si="90"/>
        <v>22</v>
      </c>
      <c r="AA114" s="25">
        <f t="shared" si="85"/>
        <v>0</v>
      </c>
      <c r="AB114" s="30" t="str">
        <f>AO111</f>
        <v xml:space="preserve">	GOLDEN STATE WARRIORS BLUE</v>
      </c>
      <c r="AC114" s="26"/>
      <c r="AD114" s="27"/>
      <c r="AE114" s="23"/>
      <c r="AF114" s="23"/>
      <c r="AG114" s="23"/>
      <c r="AH114" s="23"/>
      <c r="AI114" s="23"/>
      <c r="AJ114" s="23"/>
      <c r="AK114" s="23"/>
      <c r="AL114" s="23"/>
      <c r="AM114" s="24"/>
      <c r="AN114" s="28"/>
      <c r="AO114" s="29" t="s">
        <v>204</v>
      </c>
      <c r="AP114" s="23">
        <f>D112</f>
        <v>0</v>
      </c>
      <c r="AQ114" s="23">
        <f>D113</f>
        <v>0</v>
      </c>
      <c r="AR114" s="23">
        <f>D114</f>
        <v>0</v>
      </c>
      <c r="AS114" s="23">
        <f>D115</f>
        <v>1</v>
      </c>
      <c r="AT114" s="23">
        <f>D116</f>
        <v>1</v>
      </c>
      <c r="AU114" s="23">
        <f>D117</f>
        <v>0</v>
      </c>
      <c r="AV114" s="23">
        <f>D118</f>
        <v>0</v>
      </c>
      <c r="AW114" s="23">
        <f>D119</f>
        <v>0</v>
      </c>
    </row>
    <row r="115" spans="1:50" outlineLevel="1" x14ac:dyDescent="0.25">
      <c r="A115" s="26" t="s">
        <v>46</v>
      </c>
      <c r="B115" s="27">
        <v>50</v>
      </c>
      <c r="C115" s="23">
        <v>1</v>
      </c>
      <c r="D115" s="23">
        <v>1</v>
      </c>
      <c r="E115" s="23"/>
      <c r="F115" s="36">
        <v>20</v>
      </c>
      <c r="G115" s="36">
        <v>12</v>
      </c>
      <c r="H115" s="36">
        <v>2</v>
      </c>
      <c r="I115" s="23"/>
      <c r="J115" s="23"/>
      <c r="K115" s="23"/>
      <c r="L115" s="37">
        <v>1</v>
      </c>
      <c r="M115" s="23">
        <v>13</v>
      </c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4">
        <f t="shared" si="90"/>
        <v>50</v>
      </c>
      <c r="AA115" s="25">
        <f t="shared" si="85"/>
        <v>0</v>
      </c>
      <c r="AB115" s="30" t="str">
        <f>AO111</f>
        <v xml:space="preserve">	GOLDEN STATE WARRIORS BLUE</v>
      </c>
      <c r="AC115" s="26"/>
      <c r="AD115" s="27"/>
      <c r="AE115" s="23"/>
      <c r="AF115" s="23"/>
      <c r="AG115" s="23"/>
      <c r="AH115" s="23"/>
      <c r="AI115" s="23"/>
      <c r="AJ115" s="23"/>
      <c r="AK115" s="23"/>
      <c r="AL115" s="23"/>
      <c r="AM115" s="24"/>
      <c r="AN115" s="28"/>
      <c r="AO115" s="29" t="s">
        <v>205</v>
      </c>
      <c r="AP115" s="23">
        <f>E112</f>
        <v>0</v>
      </c>
      <c r="AQ115" s="23">
        <f>E113</f>
        <v>0</v>
      </c>
      <c r="AR115" s="23">
        <f>E114</f>
        <v>0</v>
      </c>
      <c r="AS115" s="23">
        <f>E115</f>
        <v>0</v>
      </c>
      <c r="AT115" s="23">
        <f>E116</f>
        <v>0</v>
      </c>
      <c r="AU115" s="23">
        <f>E117</f>
        <v>0</v>
      </c>
      <c r="AV115" s="23">
        <f>E118</f>
        <v>0</v>
      </c>
      <c r="AW115" s="23">
        <f>E119</f>
        <v>0</v>
      </c>
    </row>
    <row r="116" spans="1:50" outlineLevel="1" x14ac:dyDescent="0.25">
      <c r="A116" s="26" t="s">
        <v>47</v>
      </c>
      <c r="B116" s="27">
        <v>57</v>
      </c>
      <c r="C116" s="23"/>
      <c r="D116" s="23">
        <v>1</v>
      </c>
      <c r="E116" s="23"/>
      <c r="F116" s="36">
        <v>30</v>
      </c>
      <c r="G116" s="36">
        <v>11</v>
      </c>
      <c r="H116" s="36">
        <v>4</v>
      </c>
      <c r="I116" s="23"/>
      <c r="J116" s="23"/>
      <c r="K116" s="23"/>
      <c r="L116" s="37">
        <v>1</v>
      </c>
      <c r="M116" s="23">
        <v>10</v>
      </c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4">
        <f t="shared" si="90"/>
        <v>57</v>
      </c>
      <c r="AA116" s="25">
        <f t="shared" si="85"/>
        <v>0</v>
      </c>
      <c r="AB116" s="30" t="str">
        <f>AO111</f>
        <v xml:space="preserve">	GOLDEN STATE WARRIORS BLUE</v>
      </c>
      <c r="AC116" s="26"/>
      <c r="AD116" s="27"/>
      <c r="AE116" s="23"/>
      <c r="AF116" s="23"/>
      <c r="AG116" s="23"/>
      <c r="AH116" s="23"/>
      <c r="AI116" s="23"/>
      <c r="AJ116" s="23"/>
      <c r="AK116" s="23"/>
      <c r="AL116" s="23"/>
      <c r="AM116" s="24"/>
      <c r="AN116" s="28"/>
      <c r="AO116" s="29" t="s">
        <v>206</v>
      </c>
      <c r="AP116" s="23">
        <f>C112</f>
        <v>0</v>
      </c>
      <c r="AQ116" s="23">
        <f>C113</f>
        <v>0</v>
      </c>
      <c r="AR116" s="23">
        <f>C114</f>
        <v>0</v>
      </c>
      <c r="AS116" s="23">
        <f>C115</f>
        <v>1</v>
      </c>
      <c r="AT116" s="23">
        <f>C116</f>
        <v>0</v>
      </c>
      <c r="AU116" s="23">
        <f>C117</f>
        <v>0</v>
      </c>
      <c r="AV116" s="23">
        <f>C118</f>
        <v>0</v>
      </c>
      <c r="AW116" s="23">
        <f>C119</f>
        <v>0</v>
      </c>
    </row>
    <row r="117" spans="1:50" outlineLevel="1" x14ac:dyDescent="0.25">
      <c r="A117" s="26" t="s">
        <v>48</v>
      </c>
      <c r="B117" s="27">
        <v>40</v>
      </c>
      <c r="C117" s="23"/>
      <c r="D117" s="23"/>
      <c r="E117" s="23"/>
      <c r="F117" s="36">
        <v>23</v>
      </c>
      <c r="G117" s="36">
        <v>6</v>
      </c>
      <c r="H117" s="36">
        <v>3</v>
      </c>
      <c r="I117" s="23"/>
      <c r="J117" s="23"/>
      <c r="K117" s="23"/>
      <c r="L117" s="23"/>
      <c r="M117" s="23">
        <v>8</v>
      </c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4">
        <f t="shared" si="90"/>
        <v>40</v>
      </c>
      <c r="AA117" s="25">
        <f t="shared" si="85"/>
        <v>0</v>
      </c>
      <c r="AB117" s="29"/>
      <c r="AC117" s="26"/>
      <c r="AD117" s="27"/>
      <c r="AE117" s="23"/>
      <c r="AF117" s="23"/>
      <c r="AG117" s="23"/>
      <c r="AH117" s="23"/>
      <c r="AI117" s="23"/>
      <c r="AJ117" s="23"/>
      <c r="AK117" s="23"/>
      <c r="AL117" s="23"/>
      <c r="AM117" s="24"/>
      <c r="AN117" s="28"/>
      <c r="AO117" s="30"/>
    </row>
    <row r="118" spans="1:50" outlineLevel="1" x14ac:dyDescent="0.25">
      <c r="A118" s="26" t="s">
        <v>49</v>
      </c>
      <c r="B118" s="27">
        <v>23</v>
      </c>
      <c r="C118" s="23"/>
      <c r="D118" s="23"/>
      <c r="E118" s="23"/>
      <c r="F118" s="36">
        <v>12</v>
      </c>
      <c r="G118" s="36">
        <v>5</v>
      </c>
      <c r="H118" s="36">
        <v>2</v>
      </c>
      <c r="I118" s="23"/>
      <c r="J118" s="23"/>
      <c r="K118" s="23"/>
      <c r="L118" s="23"/>
      <c r="M118" s="23">
        <v>4</v>
      </c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4">
        <f t="shared" si="90"/>
        <v>23</v>
      </c>
      <c r="AA118" s="25">
        <f t="shared" si="85"/>
        <v>0</v>
      </c>
      <c r="AB118" s="29"/>
      <c r="AC118" s="26"/>
      <c r="AD118" s="27"/>
      <c r="AE118" s="23"/>
      <c r="AF118" s="23"/>
      <c r="AG118" s="23"/>
      <c r="AH118" s="23"/>
      <c r="AI118" s="23"/>
      <c r="AJ118" s="23"/>
      <c r="AK118" s="23"/>
      <c r="AL118" s="23"/>
      <c r="AM118" s="24"/>
      <c r="AN118" s="28"/>
      <c r="AO118" s="30"/>
    </row>
    <row r="119" spans="1:50" outlineLevel="1" x14ac:dyDescent="0.25">
      <c r="A119" s="26" t="s">
        <v>50</v>
      </c>
      <c r="B119" s="27">
        <v>4</v>
      </c>
      <c r="C119" s="23"/>
      <c r="D119" s="23"/>
      <c r="E119" s="23"/>
      <c r="F119" s="36">
        <v>4</v>
      </c>
      <c r="G119" s="36"/>
      <c r="H119" s="36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4">
        <f t="shared" si="90"/>
        <v>4</v>
      </c>
      <c r="AA119" s="25">
        <f t="shared" si="85"/>
        <v>0</v>
      </c>
      <c r="AB119" s="29"/>
      <c r="AC119" s="26"/>
      <c r="AD119" s="27"/>
      <c r="AE119" s="23"/>
      <c r="AF119" s="23"/>
      <c r="AG119" s="23"/>
      <c r="AH119" s="23"/>
      <c r="AI119" s="23"/>
      <c r="AJ119" s="23"/>
      <c r="AK119" s="23"/>
      <c r="AL119" s="23"/>
      <c r="AM119" s="24"/>
      <c r="AN119" s="28"/>
      <c r="AO119" s="30"/>
    </row>
    <row r="120" spans="1:50" outlineLevel="1" x14ac:dyDescent="0.25">
      <c r="A120" s="26" t="s">
        <v>51</v>
      </c>
      <c r="B120" s="31">
        <f>SUM(B110:B119)</f>
        <v>198</v>
      </c>
      <c r="C120" s="31">
        <f t="shared" ref="C120:Z120" si="91">SUM(C110:C119)</f>
        <v>1</v>
      </c>
      <c r="D120" s="31">
        <f t="shared" si="91"/>
        <v>2</v>
      </c>
      <c r="E120" s="31">
        <f t="shared" si="91"/>
        <v>0</v>
      </c>
      <c r="F120" s="31">
        <f t="shared" si="91"/>
        <v>96</v>
      </c>
      <c r="G120" s="31">
        <f t="shared" si="91"/>
        <v>40</v>
      </c>
      <c r="H120" s="31">
        <f t="shared" si="91"/>
        <v>12</v>
      </c>
      <c r="I120" s="31">
        <f t="shared" si="91"/>
        <v>0</v>
      </c>
      <c r="J120" s="31">
        <f t="shared" si="91"/>
        <v>0</v>
      </c>
      <c r="K120" s="31">
        <f t="shared" si="91"/>
        <v>0</v>
      </c>
      <c r="L120" s="31">
        <f t="shared" si="91"/>
        <v>2</v>
      </c>
      <c r="M120" s="31">
        <f t="shared" si="91"/>
        <v>45</v>
      </c>
      <c r="N120" s="31">
        <f t="shared" si="91"/>
        <v>0</v>
      </c>
      <c r="O120" s="31">
        <f t="shared" si="91"/>
        <v>0</v>
      </c>
      <c r="P120" s="31">
        <f t="shared" si="91"/>
        <v>0</v>
      </c>
      <c r="Q120" s="31">
        <f t="shared" si="91"/>
        <v>0</v>
      </c>
      <c r="R120" s="31">
        <f t="shared" si="91"/>
        <v>0</v>
      </c>
      <c r="S120" s="31">
        <f t="shared" si="91"/>
        <v>0</v>
      </c>
      <c r="T120" s="31">
        <f t="shared" si="91"/>
        <v>0</v>
      </c>
      <c r="U120" s="31">
        <f t="shared" si="91"/>
        <v>0</v>
      </c>
      <c r="V120" s="31">
        <f t="shared" si="91"/>
        <v>0</v>
      </c>
      <c r="W120" s="31">
        <f t="shared" si="91"/>
        <v>0</v>
      </c>
      <c r="X120" s="31">
        <f t="shared" si="91"/>
        <v>0</v>
      </c>
      <c r="Y120" s="31">
        <f t="shared" si="91"/>
        <v>0</v>
      </c>
      <c r="Z120" s="31">
        <f t="shared" si="91"/>
        <v>198</v>
      </c>
      <c r="AA120" s="27">
        <f>SUM(AA110:AA119)</f>
        <v>0</v>
      </c>
      <c r="AB120" s="30"/>
      <c r="AC120" s="26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27"/>
    </row>
    <row r="121" spans="1:50" outlineLevel="1" x14ac:dyDescent="0.25"/>
    <row r="122" spans="1:50" outlineLevel="1" x14ac:dyDescent="0.25">
      <c r="B122" s="33">
        <v>50</v>
      </c>
    </row>
    <row r="123" spans="1:50" s="3" customFormat="1" ht="56.25" outlineLevel="1" x14ac:dyDescent="0.25">
      <c r="A123" s="8" t="str">
        <f>$B$4</f>
        <v>NBA HOODIE</v>
      </c>
      <c r="B123" s="34" t="s">
        <v>167</v>
      </c>
      <c r="C123" s="10" t="s">
        <v>20</v>
      </c>
      <c r="D123" s="10" t="s">
        <v>21</v>
      </c>
      <c r="E123" s="10" t="s">
        <v>22</v>
      </c>
      <c r="F123" s="10" t="s">
        <v>141</v>
      </c>
      <c r="G123" s="10" t="s">
        <v>142</v>
      </c>
      <c r="H123" s="10" t="s">
        <v>143</v>
      </c>
      <c r="I123" s="10" t="s">
        <v>156</v>
      </c>
      <c r="J123" s="10" t="s">
        <v>182</v>
      </c>
      <c r="K123" s="10" t="s">
        <v>25</v>
      </c>
      <c r="L123" s="10" t="s">
        <v>26</v>
      </c>
      <c r="M123" s="11" t="s">
        <v>27</v>
      </c>
      <c r="N123" s="11" t="s">
        <v>28</v>
      </c>
      <c r="O123" s="11" t="s">
        <v>29</v>
      </c>
      <c r="P123" s="11" t="s">
        <v>30</v>
      </c>
      <c r="Q123" s="11" t="s">
        <v>31</v>
      </c>
      <c r="R123" s="11" t="s">
        <v>32</v>
      </c>
      <c r="S123" s="11" t="s">
        <v>33</v>
      </c>
      <c r="T123" s="11" t="s">
        <v>34</v>
      </c>
      <c r="U123" s="12" t="s">
        <v>35</v>
      </c>
      <c r="V123" s="12" t="s">
        <v>36</v>
      </c>
      <c r="W123" s="12" t="s">
        <v>37</v>
      </c>
      <c r="X123" s="12" t="s">
        <v>38</v>
      </c>
      <c r="Y123" s="13" t="s">
        <v>39</v>
      </c>
      <c r="Z123" s="14" t="s">
        <v>40</v>
      </c>
      <c r="AA123" s="15" t="s">
        <v>41</v>
      </c>
      <c r="AC123" s="16"/>
      <c r="AD123" s="9"/>
      <c r="AE123" s="17"/>
      <c r="AF123" s="17"/>
      <c r="AG123" s="17"/>
      <c r="AH123" s="17"/>
      <c r="AI123" s="10"/>
      <c r="AJ123" s="18"/>
      <c r="AK123" s="19"/>
      <c r="AL123" s="20"/>
      <c r="AM123" s="14"/>
      <c r="AN123" s="15"/>
    </row>
    <row r="124" spans="1:50" outlineLevel="1" x14ac:dyDescent="0.25">
      <c r="A124" s="21" t="s">
        <v>170</v>
      </c>
      <c r="B124" s="22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4">
        <f>SUM(C124:Y124)</f>
        <v>0</v>
      </c>
      <c r="AA124" s="25">
        <f t="shared" ref="AA124:AA133" si="92">B124-Z124</f>
        <v>0</v>
      </c>
      <c r="AC124" s="26" t="str">
        <f>A124</f>
        <v>C-0425-KT-6295-GWB</v>
      </c>
      <c r="AD124" s="27">
        <f>B124</f>
        <v>0</v>
      </c>
      <c r="AE124" s="23">
        <f t="shared" ref="AE124:AG133" si="93">C124</f>
        <v>0</v>
      </c>
      <c r="AF124" s="23">
        <f t="shared" si="93"/>
        <v>0</v>
      </c>
      <c r="AG124" s="23">
        <f t="shared" si="93"/>
        <v>0</v>
      </c>
      <c r="AH124" s="23">
        <f>SUM(F124:K124)</f>
        <v>0</v>
      </c>
      <c r="AI124" s="23">
        <f>L124</f>
        <v>0</v>
      </c>
      <c r="AJ124" s="23">
        <f t="shared" ref="AJ124:AJ133" si="94">SUM(M124:T124)</f>
        <v>0</v>
      </c>
      <c r="AK124" s="23">
        <f t="shared" ref="AK124:AK133" si="95">SUM(U124:X124)</f>
        <v>0</v>
      </c>
      <c r="AL124" s="23">
        <f>Y124</f>
        <v>0</v>
      </c>
      <c r="AM124" s="24">
        <f>SUM(AE124:AL124)</f>
        <v>0</v>
      </c>
      <c r="AN124" s="28">
        <f t="shared" ref="AN124:AN133" si="96">AD124-AM124</f>
        <v>0</v>
      </c>
    </row>
    <row r="125" spans="1:50" outlineLevel="1" x14ac:dyDescent="0.25">
      <c r="A125" s="26" t="s">
        <v>42</v>
      </c>
      <c r="B125" s="27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4">
        <f t="shared" ref="Z125:Z133" si="97">SUM(C125:Y125)</f>
        <v>0</v>
      </c>
      <c r="AA125" s="25">
        <f t="shared" si="92"/>
        <v>0</v>
      </c>
      <c r="AC125" s="26"/>
      <c r="AD125" s="27"/>
      <c r="AE125" s="23"/>
      <c r="AF125" s="23"/>
      <c r="AG125" s="23"/>
      <c r="AH125" s="23"/>
      <c r="AI125" s="23"/>
      <c r="AJ125" s="23"/>
      <c r="AK125" s="23"/>
      <c r="AL125" s="23"/>
      <c r="AM125" s="24"/>
      <c r="AN125" s="28"/>
      <c r="AO125" s="2" t="str">
        <f>B123</f>
        <v xml:space="preserve">	CLEVELAND CAVALIERS BLACK</v>
      </c>
      <c r="AP125" s="26" t="s">
        <v>43</v>
      </c>
      <c r="AQ125" s="26" t="s">
        <v>44</v>
      </c>
      <c r="AR125" s="26" t="s">
        <v>45</v>
      </c>
      <c r="AS125" s="26" t="s">
        <v>46</v>
      </c>
      <c r="AT125" s="26" t="s">
        <v>47</v>
      </c>
      <c r="AU125" s="26" t="s">
        <v>48</v>
      </c>
      <c r="AV125" s="26" t="s">
        <v>49</v>
      </c>
      <c r="AW125" s="26" t="s">
        <v>50</v>
      </c>
    </row>
    <row r="126" spans="1:50" outlineLevel="1" x14ac:dyDescent="0.25">
      <c r="A126" s="26" t="s">
        <v>43</v>
      </c>
      <c r="B126" s="27"/>
      <c r="C126" s="23"/>
      <c r="D126" s="23"/>
      <c r="E126" s="23"/>
      <c r="F126" s="36"/>
      <c r="G126" s="23"/>
      <c r="H126" s="23"/>
      <c r="I126" s="36"/>
      <c r="J126" s="36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4">
        <f t="shared" si="97"/>
        <v>0</v>
      </c>
      <c r="AA126" s="25">
        <f t="shared" si="92"/>
        <v>0</v>
      </c>
      <c r="AB126" s="30" t="str">
        <f>AO125</f>
        <v xml:space="preserve">	CLEVELAND CAVALIERS BLACK</v>
      </c>
      <c r="AC126" s="26"/>
      <c r="AD126" s="27"/>
      <c r="AE126" s="23"/>
      <c r="AF126" s="23"/>
      <c r="AG126" s="23"/>
      <c r="AH126" s="23"/>
      <c r="AI126" s="23"/>
      <c r="AJ126" s="23"/>
      <c r="AK126" s="23"/>
      <c r="AL126" s="23"/>
      <c r="AM126" s="24"/>
      <c r="AN126" s="28"/>
      <c r="AO126" s="30" t="s">
        <v>51</v>
      </c>
      <c r="AP126" s="24">
        <f>Z126</f>
        <v>0</v>
      </c>
      <c r="AQ126" s="24">
        <f>Z127</f>
        <v>2</v>
      </c>
      <c r="AR126" s="24">
        <f>Z128</f>
        <v>29</v>
      </c>
      <c r="AS126" s="24">
        <f>Z129</f>
        <v>55</v>
      </c>
      <c r="AT126" s="24">
        <f>Z130</f>
        <v>80</v>
      </c>
      <c r="AU126" s="24">
        <f>Z131</f>
        <v>65</v>
      </c>
      <c r="AV126" s="24">
        <f>Z132</f>
        <v>30</v>
      </c>
      <c r="AW126" s="24">
        <f>Z133</f>
        <v>12</v>
      </c>
      <c r="AX126" s="31">
        <f>Z134</f>
        <v>273</v>
      </c>
    </row>
    <row r="127" spans="1:50" outlineLevel="1" x14ac:dyDescent="0.25">
      <c r="A127" s="26" t="s">
        <v>44</v>
      </c>
      <c r="B127" s="27">
        <v>2</v>
      </c>
      <c r="C127" s="23"/>
      <c r="D127" s="23"/>
      <c r="E127" s="23"/>
      <c r="F127" s="36"/>
      <c r="G127" s="23"/>
      <c r="H127" s="23"/>
      <c r="I127" s="36"/>
      <c r="J127" s="36"/>
      <c r="K127" s="23"/>
      <c r="L127" s="23"/>
      <c r="M127" s="23">
        <v>2</v>
      </c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4">
        <f t="shared" si="97"/>
        <v>2</v>
      </c>
      <c r="AA127" s="25">
        <f t="shared" si="92"/>
        <v>0</v>
      </c>
      <c r="AB127" s="30" t="str">
        <f>AO125</f>
        <v xml:space="preserve">	CLEVELAND CAVALIERS BLACK</v>
      </c>
      <c r="AC127" s="26"/>
      <c r="AD127" s="27"/>
      <c r="AE127" s="23"/>
      <c r="AF127" s="23"/>
      <c r="AG127" s="23"/>
      <c r="AH127" s="23"/>
      <c r="AI127" s="23"/>
      <c r="AJ127" s="23"/>
      <c r="AK127" s="23"/>
      <c r="AL127" s="23"/>
      <c r="AM127" s="24"/>
      <c r="AN127" s="28"/>
      <c r="AO127" s="29" t="s">
        <v>27</v>
      </c>
      <c r="AP127" s="23">
        <f>M126</f>
        <v>0</v>
      </c>
      <c r="AQ127" s="23">
        <f>M127</f>
        <v>2</v>
      </c>
      <c r="AR127" s="23">
        <f>M128</f>
        <v>8</v>
      </c>
      <c r="AS127" s="23">
        <f>M129</f>
        <v>13</v>
      </c>
      <c r="AT127" s="23">
        <f>M130</f>
        <v>10</v>
      </c>
      <c r="AU127" s="23">
        <f>M131</f>
        <v>8</v>
      </c>
      <c r="AV127" s="23">
        <f>M132</f>
        <v>4</v>
      </c>
      <c r="AW127" s="23">
        <f>M133</f>
        <v>0</v>
      </c>
      <c r="AX127" s="31">
        <f>M134</f>
        <v>45</v>
      </c>
    </row>
    <row r="128" spans="1:50" outlineLevel="1" x14ac:dyDescent="0.25">
      <c r="A128" s="26" t="s">
        <v>45</v>
      </c>
      <c r="B128" s="27">
        <v>29</v>
      </c>
      <c r="C128" s="23"/>
      <c r="D128" s="23"/>
      <c r="E128" s="23"/>
      <c r="F128" s="36">
        <v>4</v>
      </c>
      <c r="G128" s="23"/>
      <c r="H128" s="23"/>
      <c r="I128" s="36">
        <v>17</v>
      </c>
      <c r="J128" s="36"/>
      <c r="K128" s="23"/>
      <c r="L128" s="23"/>
      <c r="M128" s="23">
        <v>8</v>
      </c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4">
        <f t="shared" si="97"/>
        <v>29</v>
      </c>
      <c r="AA128" s="25">
        <f t="shared" si="92"/>
        <v>0</v>
      </c>
      <c r="AB128" s="30" t="str">
        <f>AO125</f>
        <v xml:space="preserve">	CLEVELAND CAVALIERS BLACK</v>
      </c>
      <c r="AC128" s="26"/>
      <c r="AD128" s="27"/>
      <c r="AE128" s="23"/>
      <c r="AF128" s="23"/>
      <c r="AG128" s="23"/>
      <c r="AH128" s="23"/>
      <c r="AI128" s="23"/>
      <c r="AJ128" s="23"/>
      <c r="AK128" s="23"/>
      <c r="AL128" s="23"/>
      <c r="AM128" s="24"/>
      <c r="AN128" s="28"/>
      <c r="AO128" s="29" t="s">
        <v>204</v>
      </c>
      <c r="AP128" s="23">
        <f>D126</f>
        <v>0</v>
      </c>
      <c r="AQ128" s="23">
        <f>D127</f>
        <v>0</v>
      </c>
      <c r="AR128" s="23">
        <f>D128</f>
        <v>0</v>
      </c>
      <c r="AS128" s="23">
        <f>D129</f>
        <v>1</v>
      </c>
      <c r="AT128" s="23">
        <f>D130</f>
        <v>1</v>
      </c>
      <c r="AU128" s="23">
        <f>D131</f>
        <v>0</v>
      </c>
      <c r="AV128" s="23">
        <f>D132</f>
        <v>0</v>
      </c>
      <c r="AW128" s="23">
        <f>D133</f>
        <v>0</v>
      </c>
    </row>
    <row r="129" spans="1:50" outlineLevel="1" x14ac:dyDescent="0.25">
      <c r="A129" s="26" t="s">
        <v>46</v>
      </c>
      <c r="B129" s="27">
        <v>55</v>
      </c>
      <c r="C129" s="23">
        <v>1</v>
      </c>
      <c r="D129" s="23">
        <v>1</v>
      </c>
      <c r="E129" s="23"/>
      <c r="F129" s="36">
        <v>10</v>
      </c>
      <c r="G129" s="23"/>
      <c r="H129" s="23"/>
      <c r="I129" s="36">
        <v>28</v>
      </c>
      <c r="J129" s="36">
        <v>1</v>
      </c>
      <c r="K129" s="23"/>
      <c r="L129" s="37">
        <v>1</v>
      </c>
      <c r="M129" s="23">
        <v>13</v>
      </c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4">
        <f t="shared" si="97"/>
        <v>55</v>
      </c>
      <c r="AA129" s="25">
        <f t="shared" si="92"/>
        <v>0</v>
      </c>
      <c r="AB129" s="30" t="str">
        <f>AO125</f>
        <v xml:space="preserve">	CLEVELAND CAVALIERS BLACK</v>
      </c>
      <c r="AC129" s="26"/>
      <c r="AD129" s="27"/>
      <c r="AE129" s="23"/>
      <c r="AF129" s="23"/>
      <c r="AG129" s="23"/>
      <c r="AH129" s="23"/>
      <c r="AI129" s="23"/>
      <c r="AJ129" s="23"/>
      <c r="AK129" s="23"/>
      <c r="AL129" s="23"/>
      <c r="AM129" s="24"/>
      <c r="AN129" s="28"/>
      <c r="AO129" s="29" t="s">
        <v>205</v>
      </c>
      <c r="AP129" s="23">
        <f>E126</f>
        <v>0</v>
      </c>
      <c r="AQ129" s="23">
        <f>E127</f>
        <v>0</v>
      </c>
      <c r="AR129" s="23">
        <f>E128</f>
        <v>0</v>
      </c>
      <c r="AS129" s="23">
        <f>E129</f>
        <v>0</v>
      </c>
      <c r="AT129" s="23">
        <f>E130</f>
        <v>0</v>
      </c>
      <c r="AU129" s="23">
        <f>E131</f>
        <v>0</v>
      </c>
      <c r="AV129" s="23">
        <f>E132</f>
        <v>0</v>
      </c>
      <c r="AW129" s="23">
        <f>E133</f>
        <v>0</v>
      </c>
    </row>
    <row r="130" spans="1:50" outlineLevel="1" x14ac:dyDescent="0.25">
      <c r="A130" s="26" t="s">
        <v>47</v>
      </c>
      <c r="B130" s="27">
        <v>80</v>
      </c>
      <c r="C130" s="23"/>
      <c r="D130" s="23">
        <v>1</v>
      </c>
      <c r="E130" s="23"/>
      <c r="F130" s="36">
        <v>16</v>
      </c>
      <c r="G130" s="23"/>
      <c r="H130" s="23"/>
      <c r="I130" s="36">
        <v>48</v>
      </c>
      <c r="J130" s="36">
        <v>4</v>
      </c>
      <c r="K130" s="23"/>
      <c r="L130" s="37">
        <v>1</v>
      </c>
      <c r="M130" s="23">
        <v>10</v>
      </c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4">
        <f t="shared" si="97"/>
        <v>80</v>
      </c>
      <c r="AA130" s="25">
        <f t="shared" si="92"/>
        <v>0</v>
      </c>
      <c r="AB130" s="30" t="str">
        <f>AO125</f>
        <v xml:space="preserve">	CLEVELAND CAVALIERS BLACK</v>
      </c>
      <c r="AC130" s="26"/>
      <c r="AD130" s="27"/>
      <c r="AE130" s="23"/>
      <c r="AF130" s="23"/>
      <c r="AG130" s="23"/>
      <c r="AH130" s="23"/>
      <c r="AI130" s="23"/>
      <c r="AJ130" s="23"/>
      <c r="AK130" s="23"/>
      <c r="AL130" s="23"/>
      <c r="AM130" s="24"/>
      <c r="AN130" s="28"/>
      <c r="AO130" s="29" t="s">
        <v>206</v>
      </c>
      <c r="AP130" s="23">
        <f>C126</f>
        <v>0</v>
      </c>
      <c r="AQ130" s="23">
        <f>C127</f>
        <v>0</v>
      </c>
      <c r="AR130" s="23">
        <f>C128</f>
        <v>0</v>
      </c>
      <c r="AS130" s="23">
        <f>C129</f>
        <v>1</v>
      </c>
      <c r="AT130" s="23">
        <f>C130</f>
        <v>0</v>
      </c>
      <c r="AU130" s="23">
        <f>C131</f>
        <v>0</v>
      </c>
      <c r="AV130" s="23">
        <f>C132</f>
        <v>0</v>
      </c>
      <c r="AW130" s="23">
        <f>C133</f>
        <v>0</v>
      </c>
    </row>
    <row r="131" spans="1:50" outlineLevel="1" x14ac:dyDescent="0.25">
      <c r="A131" s="26" t="s">
        <v>48</v>
      </c>
      <c r="B131" s="27">
        <v>65</v>
      </c>
      <c r="C131" s="23"/>
      <c r="D131" s="23"/>
      <c r="E131" s="23"/>
      <c r="F131" s="36">
        <v>12</v>
      </c>
      <c r="G131" s="23"/>
      <c r="H131" s="23"/>
      <c r="I131" s="36">
        <v>42</v>
      </c>
      <c r="J131" s="36">
        <v>3</v>
      </c>
      <c r="K131" s="23"/>
      <c r="L131" s="23"/>
      <c r="M131" s="23">
        <v>8</v>
      </c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4">
        <f t="shared" si="97"/>
        <v>65</v>
      </c>
      <c r="AA131" s="25">
        <f t="shared" si="92"/>
        <v>0</v>
      </c>
      <c r="AB131" s="30"/>
      <c r="AC131" s="26"/>
      <c r="AD131" s="27"/>
      <c r="AE131" s="23"/>
      <c r="AF131" s="23"/>
      <c r="AG131" s="23"/>
      <c r="AH131" s="23"/>
      <c r="AI131" s="23"/>
      <c r="AJ131" s="23"/>
      <c r="AK131" s="23"/>
      <c r="AL131" s="23"/>
      <c r="AM131" s="24"/>
      <c r="AN131" s="28"/>
    </row>
    <row r="132" spans="1:50" outlineLevel="1" x14ac:dyDescent="0.25">
      <c r="A132" s="26" t="s">
        <v>49</v>
      </c>
      <c r="B132" s="27">
        <v>30</v>
      </c>
      <c r="C132" s="23"/>
      <c r="D132" s="23"/>
      <c r="E132" s="23"/>
      <c r="F132" s="36">
        <v>6</v>
      </c>
      <c r="G132" s="23"/>
      <c r="H132" s="23"/>
      <c r="I132" s="36">
        <v>18</v>
      </c>
      <c r="J132" s="36">
        <v>2</v>
      </c>
      <c r="K132" s="23"/>
      <c r="L132" s="23"/>
      <c r="M132" s="23">
        <v>4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4">
        <f t="shared" si="97"/>
        <v>30</v>
      </c>
      <c r="AA132" s="25">
        <f t="shared" si="92"/>
        <v>0</v>
      </c>
      <c r="AC132" s="26"/>
      <c r="AD132" s="27"/>
      <c r="AE132" s="23"/>
      <c r="AF132" s="23"/>
      <c r="AG132" s="23"/>
      <c r="AH132" s="23"/>
      <c r="AI132" s="23"/>
      <c r="AJ132" s="23"/>
      <c r="AK132" s="23"/>
      <c r="AL132" s="23"/>
      <c r="AM132" s="24"/>
      <c r="AN132" s="28"/>
    </row>
    <row r="133" spans="1:50" outlineLevel="1" x14ac:dyDescent="0.25">
      <c r="A133" s="26" t="s">
        <v>50</v>
      </c>
      <c r="B133" s="27">
        <v>12</v>
      </c>
      <c r="C133" s="23"/>
      <c r="D133" s="23"/>
      <c r="E133" s="23"/>
      <c r="F133" s="36">
        <v>2</v>
      </c>
      <c r="G133" s="23"/>
      <c r="H133" s="23"/>
      <c r="I133" s="36">
        <v>10</v>
      </c>
      <c r="J133" s="36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4">
        <f t="shared" si="97"/>
        <v>12</v>
      </c>
      <c r="AA133" s="25">
        <f t="shared" si="92"/>
        <v>0</v>
      </c>
      <c r="AC133" s="26" t="s">
        <v>52</v>
      </c>
      <c r="AD133" s="27">
        <f t="shared" ref="AD133" si="98">B133</f>
        <v>12</v>
      </c>
      <c r="AE133" s="23">
        <f t="shared" si="93"/>
        <v>0</v>
      </c>
      <c r="AF133" s="23">
        <f t="shared" si="93"/>
        <v>0</v>
      </c>
      <c r="AG133" s="23">
        <f t="shared" si="93"/>
        <v>0</v>
      </c>
      <c r="AH133" s="23">
        <f t="shared" ref="AH133" si="99">SUM(F133:K133)</f>
        <v>12</v>
      </c>
      <c r="AI133" s="23">
        <f t="shared" ref="AI133" si="100">L133</f>
        <v>0</v>
      </c>
      <c r="AJ133" s="23">
        <f t="shared" si="94"/>
        <v>0</v>
      </c>
      <c r="AK133" s="23">
        <f t="shared" si="95"/>
        <v>0</v>
      </c>
      <c r="AL133" s="23">
        <f t="shared" ref="AL133" si="101">Y133</f>
        <v>0</v>
      </c>
      <c r="AM133" s="24">
        <f t="shared" ref="AM133" si="102">SUM(AE133:AL133)</f>
        <v>12</v>
      </c>
      <c r="AN133" s="28">
        <f t="shared" si="96"/>
        <v>0</v>
      </c>
    </row>
    <row r="134" spans="1:50" outlineLevel="1" x14ac:dyDescent="0.25">
      <c r="A134" s="26" t="s">
        <v>51</v>
      </c>
      <c r="B134" s="31">
        <f>SUM(B124:B133)</f>
        <v>273</v>
      </c>
      <c r="C134" s="31">
        <f t="shared" ref="C134:Z134" si="103">SUM(C124:C133)</f>
        <v>1</v>
      </c>
      <c r="D134" s="31">
        <f t="shared" si="103"/>
        <v>2</v>
      </c>
      <c r="E134" s="31">
        <f t="shared" si="103"/>
        <v>0</v>
      </c>
      <c r="F134" s="31">
        <f t="shared" si="103"/>
        <v>50</v>
      </c>
      <c r="G134" s="31">
        <f t="shared" si="103"/>
        <v>0</v>
      </c>
      <c r="H134" s="31">
        <f t="shared" si="103"/>
        <v>0</v>
      </c>
      <c r="I134" s="31">
        <f t="shared" si="103"/>
        <v>163</v>
      </c>
      <c r="J134" s="31">
        <f t="shared" si="103"/>
        <v>10</v>
      </c>
      <c r="K134" s="31">
        <f t="shared" si="103"/>
        <v>0</v>
      </c>
      <c r="L134" s="31">
        <f t="shared" si="103"/>
        <v>2</v>
      </c>
      <c r="M134" s="31">
        <f t="shared" si="103"/>
        <v>45</v>
      </c>
      <c r="N134" s="31">
        <f t="shared" si="103"/>
        <v>0</v>
      </c>
      <c r="O134" s="31">
        <f t="shared" si="103"/>
        <v>0</v>
      </c>
      <c r="P134" s="31">
        <f t="shared" si="103"/>
        <v>0</v>
      </c>
      <c r="Q134" s="31">
        <f t="shared" si="103"/>
        <v>0</v>
      </c>
      <c r="R134" s="31">
        <f t="shared" si="103"/>
        <v>0</v>
      </c>
      <c r="S134" s="31">
        <f t="shared" si="103"/>
        <v>0</v>
      </c>
      <c r="T134" s="31">
        <f t="shared" si="103"/>
        <v>0</v>
      </c>
      <c r="U134" s="31">
        <f t="shared" si="103"/>
        <v>0</v>
      </c>
      <c r="V134" s="31">
        <f t="shared" si="103"/>
        <v>0</v>
      </c>
      <c r="W134" s="31">
        <f t="shared" si="103"/>
        <v>0</v>
      </c>
      <c r="X134" s="31">
        <f t="shared" si="103"/>
        <v>0</v>
      </c>
      <c r="Y134" s="31">
        <f t="shared" si="103"/>
        <v>0</v>
      </c>
      <c r="Z134" s="31">
        <f t="shared" si="103"/>
        <v>273</v>
      </c>
      <c r="AA134" s="27">
        <f>SUM(AA124:AA133)</f>
        <v>0</v>
      </c>
      <c r="AC134" s="26" t="s">
        <v>51</v>
      </c>
      <c r="AD134" s="31">
        <f>SUM(AD124:AD133)</f>
        <v>12</v>
      </c>
      <c r="AE134" s="31">
        <f t="shared" ref="AE134:AM134" si="104">SUM(AE124:AE133)</f>
        <v>0</v>
      </c>
      <c r="AF134" s="31">
        <f t="shared" si="104"/>
        <v>0</v>
      </c>
      <c r="AG134" s="31">
        <f t="shared" si="104"/>
        <v>0</v>
      </c>
      <c r="AH134" s="31">
        <f t="shared" si="104"/>
        <v>12</v>
      </c>
      <c r="AI134" s="31">
        <f t="shared" si="104"/>
        <v>0</v>
      </c>
      <c r="AJ134" s="31">
        <f t="shared" si="104"/>
        <v>0</v>
      </c>
      <c r="AK134" s="31">
        <f t="shared" si="104"/>
        <v>0</v>
      </c>
      <c r="AL134" s="31">
        <f t="shared" si="104"/>
        <v>0</v>
      </c>
      <c r="AM134" s="31">
        <f t="shared" si="104"/>
        <v>12</v>
      </c>
      <c r="AN134" s="27">
        <f>SUM(AN124:AN133)</f>
        <v>0</v>
      </c>
    </row>
    <row r="135" spans="1:50" outlineLevel="1" x14ac:dyDescent="0.25"/>
    <row r="136" spans="1:50" outlineLevel="1" x14ac:dyDescent="0.25">
      <c r="B136" s="33">
        <v>50</v>
      </c>
    </row>
    <row r="137" spans="1:50" s="3" customFormat="1" ht="56.25" outlineLevel="1" x14ac:dyDescent="0.25">
      <c r="A137" s="8" t="str">
        <f>$B$4</f>
        <v>NBA HOODIE</v>
      </c>
      <c r="B137" s="34" t="s">
        <v>171</v>
      </c>
      <c r="C137" s="10" t="s">
        <v>20</v>
      </c>
      <c r="D137" s="10" t="s">
        <v>21</v>
      </c>
      <c r="E137" s="10" t="s">
        <v>22</v>
      </c>
      <c r="F137" s="10" t="s">
        <v>141</v>
      </c>
      <c r="G137" s="10" t="s">
        <v>142</v>
      </c>
      <c r="H137" s="10" t="s">
        <v>143</v>
      </c>
      <c r="I137" s="10" t="s">
        <v>23</v>
      </c>
      <c r="J137" s="10" t="s">
        <v>24</v>
      </c>
      <c r="K137" s="10" t="s">
        <v>25</v>
      </c>
      <c r="L137" s="10" t="s">
        <v>26</v>
      </c>
      <c r="M137" s="11" t="s">
        <v>27</v>
      </c>
      <c r="N137" s="11" t="s">
        <v>28</v>
      </c>
      <c r="O137" s="11" t="s">
        <v>29</v>
      </c>
      <c r="P137" s="11" t="s">
        <v>30</v>
      </c>
      <c r="Q137" s="11" t="s">
        <v>31</v>
      </c>
      <c r="R137" s="11" t="s">
        <v>32</v>
      </c>
      <c r="S137" s="11" t="s">
        <v>33</v>
      </c>
      <c r="T137" s="11" t="s">
        <v>34</v>
      </c>
      <c r="U137" s="12" t="s">
        <v>35</v>
      </c>
      <c r="V137" s="12" t="s">
        <v>36</v>
      </c>
      <c r="W137" s="12" t="s">
        <v>37</v>
      </c>
      <c r="X137" s="12" t="s">
        <v>38</v>
      </c>
      <c r="Y137" s="13" t="s">
        <v>39</v>
      </c>
      <c r="Z137" s="14" t="s">
        <v>40</v>
      </c>
      <c r="AA137" s="15" t="s">
        <v>41</v>
      </c>
      <c r="AC137" s="16" t="str">
        <f>A137</f>
        <v>NBA HOODIE</v>
      </c>
      <c r="AD137" s="9" t="str">
        <f>B137</f>
        <v xml:space="preserve">	BROOKLYN NETS BLACK</v>
      </c>
      <c r="AE137" s="17" t="s">
        <v>20</v>
      </c>
      <c r="AF137" s="17" t="s">
        <v>21</v>
      </c>
      <c r="AG137" s="17" t="s">
        <v>22</v>
      </c>
      <c r="AH137" s="17" t="s">
        <v>53</v>
      </c>
      <c r="AI137" s="10" t="s">
        <v>26</v>
      </c>
      <c r="AJ137" s="18" t="s">
        <v>54</v>
      </c>
      <c r="AK137" s="19" t="s">
        <v>55</v>
      </c>
      <c r="AL137" s="20" t="s">
        <v>56</v>
      </c>
      <c r="AM137" s="14" t="s">
        <v>40</v>
      </c>
      <c r="AN137" s="15" t="s">
        <v>41</v>
      </c>
    </row>
    <row r="138" spans="1:50" outlineLevel="1" x14ac:dyDescent="0.25">
      <c r="A138" s="21" t="s">
        <v>172</v>
      </c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4">
        <f>SUM(C138:Y138)</f>
        <v>0</v>
      </c>
      <c r="AA138" s="25">
        <f t="shared" ref="AA138:AA147" si="105">B138-Z138</f>
        <v>0</v>
      </c>
      <c r="AC138" s="26" t="str">
        <f>A138</f>
        <v>C-0425-KT-6295-BZZ</v>
      </c>
      <c r="AD138" s="27">
        <f>B138</f>
        <v>0</v>
      </c>
      <c r="AE138" s="23">
        <f t="shared" ref="AE138:AG147" si="106">C138</f>
        <v>0</v>
      </c>
      <c r="AF138" s="23">
        <f t="shared" si="106"/>
        <v>0</v>
      </c>
      <c r="AG138" s="23">
        <f t="shared" si="106"/>
        <v>0</v>
      </c>
      <c r="AH138" s="23">
        <f>SUM(F138:K138)</f>
        <v>0</v>
      </c>
      <c r="AI138" s="23">
        <f>L138</f>
        <v>0</v>
      </c>
      <c r="AJ138" s="23">
        <f t="shared" ref="AJ138:AJ147" si="107">SUM(M138:T138)</f>
        <v>0</v>
      </c>
      <c r="AK138" s="23">
        <f t="shared" ref="AK138:AK147" si="108">SUM(U138:X138)</f>
        <v>0</v>
      </c>
      <c r="AL138" s="23">
        <f>Y138</f>
        <v>0</v>
      </c>
      <c r="AM138" s="24">
        <f>SUM(AE138:AL138)</f>
        <v>0</v>
      </c>
      <c r="AN138" s="28">
        <f t="shared" ref="AN138:AN147" si="109">AD138-AM138</f>
        <v>0</v>
      </c>
    </row>
    <row r="139" spans="1:50" outlineLevel="1" x14ac:dyDescent="0.25">
      <c r="A139" s="26" t="s">
        <v>42</v>
      </c>
      <c r="B139" s="27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4">
        <f t="shared" ref="Z139:Z147" si="110">SUM(C139:Y139)</f>
        <v>0</v>
      </c>
      <c r="AA139" s="25">
        <f t="shared" si="105"/>
        <v>0</v>
      </c>
      <c r="AC139" s="26"/>
      <c r="AD139" s="27"/>
      <c r="AE139" s="23"/>
      <c r="AF139" s="23"/>
      <c r="AG139" s="23"/>
      <c r="AH139" s="23"/>
      <c r="AI139" s="23"/>
      <c r="AJ139" s="23"/>
      <c r="AK139" s="23"/>
      <c r="AL139" s="23"/>
      <c r="AM139" s="24"/>
      <c r="AN139" s="28"/>
      <c r="AO139" s="2" t="str">
        <f>B137</f>
        <v xml:space="preserve">	BROOKLYN NETS BLACK</v>
      </c>
      <c r="AP139" s="26" t="s">
        <v>43</v>
      </c>
      <c r="AQ139" s="26" t="s">
        <v>44</v>
      </c>
      <c r="AR139" s="26" t="s">
        <v>45</v>
      </c>
      <c r="AS139" s="26" t="s">
        <v>46</v>
      </c>
      <c r="AT139" s="26" t="s">
        <v>47</v>
      </c>
      <c r="AU139" s="26" t="s">
        <v>48</v>
      </c>
      <c r="AV139" s="26" t="s">
        <v>49</v>
      </c>
      <c r="AW139" s="26" t="s">
        <v>50</v>
      </c>
    </row>
    <row r="140" spans="1:50" outlineLevel="1" x14ac:dyDescent="0.25">
      <c r="A140" s="26" t="s">
        <v>43</v>
      </c>
      <c r="B140" s="27"/>
      <c r="C140" s="23"/>
      <c r="D140" s="23"/>
      <c r="E140" s="23"/>
      <c r="F140" s="36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4">
        <f t="shared" si="110"/>
        <v>0</v>
      </c>
      <c r="AA140" s="25">
        <f t="shared" si="105"/>
        <v>0</v>
      </c>
      <c r="AB140" s="30" t="str">
        <f>AO139</f>
        <v xml:space="preserve">	BROOKLYN NETS BLACK</v>
      </c>
      <c r="AC140" s="26"/>
      <c r="AD140" s="27"/>
      <c r="AE140" s="23"/>
      <c r="AF140" s="23"/>
      <c r="AG140" s="23"/>
      <c r="AH140" s="23"/>
      <c r="AI140" s="23"/>
      <c r="AJ140" s="23"/>
      <c r="AK140" s="23"/>
      <c r="AL140" s="23"/>
      <c r="AM140" s="24"/>
      <c r="AN140" s="28"/>
      <c r="AO140" s="30" t="s">
        <v>51</v>
      </c>
      <c r="AP140" s="24">
        <f>Z140</f>
        <v>0</v>
      </c>
      <c r="AQ140" s="24">
        <f>Z141</f>
        <v>2</v>
      </c>
      <c r="AR140" s="24">
        <f>Z142</f>
        <v>12</v>
      </c>
      <c r="AS140" s="24">
        <f>Z143</f>
        <v>26</v>
      </c>
      <c r="AT140" s="24">
        <f>Z144</f>
        <v>28</v>
      </c>
      <c r="AU140" s="24">
        <f>Z145</f>
        <v>20</v>
      </c>
      <c r="AV140" s="24">
        <f>Z146</f>
        <v>10</v>
      </c>
      <c r="AW140" s="24">
        <f>Z147</f>
        <v>2</v>
      </c>
      <c r="AX140" s="31">
        <f>Z148</f>
        <v>100</v>
      </c>
    </row>
    <row r="141" spans="1:50" outlineLevel="1" x14ac:dyDescent="0.25">
      <c r="A141" s="26" t="s">
        <v>44</v>
      </c>
      <c r="B141" s="27">
        <v>2</v>
      </c>
      <c r="C141" s="23"/>
      <c r="D141" s="23"/>
      <c r="E141" s="23"/>
      <c r="F141" s="36"/>
      <c r="G141" s="23"/>
      <c r="H141" s="23"/>
      <c r="I141" s="23"/>
      <c r="J141" s="23"/>
      <c r="K141" s="23"/>
      <c r="L141" s="23"/>
      <c r="M141" s="23">
        <v>2</v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4">
        <f t="shared" si="110"/>
        <v>2</v>
      </c>
      <c r="AA141" s="25">
        <f t="shared" si="105"/>
        <v>0</v>
      </c>
      <c r="AB141" s="30" t="str">
        <f>AO139</f>
        <v xml:space="preserve">	BROOKLYN NETS BLACK</v>
      </c>
      <c r="AC141" s="26"/>
      <c r="AD141" s="27"/>
      <c r="AE141" s="23"/>
      <c r="AF141" s="23"/>
      <c r="AG141" s="23"/>
      <c r="AH141" s="23"/>
      <c r="AI141" s="23"/>
      <c r="AJ141" s="23"/>
      <c r="AK141" s="23"/>
      <c r="AL141" s="23"/>
      <c r="AM141" s="24"/>
      <c r="AN141" s="28"/>
      <c r="AO141" s="29" t="s">
        <v>27</v>
      </c>
      <c r="AP141" s="23">
        <f>M140</f>
        <v>0</v>
      </c>
      <c r="AQ141" s="23">
        <f>M141</f>
        <v>2</v>
      </c>
      <c r="AR141" s="23">
        <f>M142</f>
        <v>8</v>
      </c>
      <c r="AS141" s="23">
        <f>M143</f>
        <v>13</v>
      </c>
      <c r="AT141" s="23">
        <f>M144</f>
        <v>10</v>
      </c>
      <c r="AU141" s="23">
        <f>M145</f>
        <v>8</v>
      </c>
      <c r="AV141" s="23">
        <f>M146</f>
        <v>4</v>
      </c>
      <c r="AW141" s="23">
        <f>M147</f>
        <v>0</v>
      </c>
      <c r="AX141" s="31">
        <f>M148</f>
        <v>45</v>
      </c>
    </row>
    <row r="142" spans="1:50" outlineLevel="1" x14ac:dyDescent="0.25">
      <c r="A142" s="26" t="s">
        <v>45</v>
      </c>
      <c r="B142" s="27">
        <v>12</v>
      </c>
      <c r="C142" s="23"/>
      <c r="D142" s="23"/>
      <c r="E142" s="23"/>
      <c r="F142" s="36">
        <v>4</v>
      </c>
      <c r="G142" s="23"/>
      <c r="H142" s="23"/>
      <c r="I142" s="23"/>
      <c r="J142" s="23"/>
      <c r="K142" s="23"/>
      <c r="L142" s="23"/>
      <c r="M142" s="23">
        <v>8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4">
        <f t="shared" si="110"/>
        <v>12</v>
      </c>
      <c r="AA142" s="25">
        <f t="shared" si="105"/>
        <v>0</v>
      </c>
      <c r="AB142" s="30" t="str">
        <f>AO139</f>
        <v xml:space="preserve">	BROOKLYN NETS BLACK</v>
      </c>
      <c r="AC142" s="26"/>
      <c r="AD142" s="27"/>
      <c r="AE142" s="23"/>
      <c r="AF142" s="23"/>
      <c r="AG142" s="23"/>
      <c r="AH142" s="23"/>
      <c r="AI142" s="23"/>
      <c r="AJ142" s="23"/>
      <c r="AK142" s="23"/>
      <c r="AL142" s="23"/>
      <c r="AM142" s="24"/>
      <c r="AN142" s="28"/>
      <c r="AO142" s="29" t="s">
        <v>204</v>
      </c>
      <c r="AP142" s="23">
        <f>D140</f>
        <v>0</v>
      </c>
      <c r="AQ142" s="23">
        <f>D141</f>
        <v>0</v>
      </c>
      <c r="AR142" s="23">
        <f>D142</f>
        <v>0</v>
      </c>
      <c r="AS142" s="23">
        <f>D143</f>
        <v>1</v>
      </c>
      <c r="AT142" s="23">
        <f>D144</f>
        <v>1</v>
      </c>
      <c r="AU142" s="23">
        <f>D145</f>
        <v>0</v>
      </c>
      <c r="AV142" s="23">
        <f>D146</f>
        <v>0</v>
      </c>
      <c r="AW142" s="23">
        <f>D147</f>
        <v>0</v>
      </c>
    </row>
    <row r="143" spans="1:50" outlineLevel="1" x14ac:dyDescent="0.25">
      <c r="A143" s="26" t="s">
        <v>46</v>
      </c>
      <c r="B143" s="27">
        <v>26</v>
      </c>
      <c r="C143" s="23">
        <v>1</v>
      </c>
      <c r="D143" s="23">
        <v>1</v>
      </c>
      <c r="E143" s="23"/>
      <c r="F143" s="36">
        <v>10</v>
      </c>
      <c r="G143" s="23"/>
      <c r="H143" s="23"/>
      <c r="I143" s="23"/>
      <c r="J143" s="23"/>
      <c r="K143" s="23"/>
      <c r="L143" s="37">
        <v>1</v>
      </c>
      <c r="M143" s="23">
        <v>13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4">
        <f t="shared" si="110"/>
        <v>26</v>
      </c>
      <c r="AA143" s="25">
        <f t="shared" si="105"/>
        <v>0</v>
      </c>
      <c r="AB143" s="30" t="str">
        <f>AO139</f>
        <v xml:space="preserve">	BROOKLYN NETS BLACK</v>
      </c>
      <c r="AC143" s="26"/>
      <c r="AD143" s="27"/>
      <c r="AE143" s="23"/>
      <c r="AF143" s="23"/>
      <c r="AG143" s="23"/>
      <c r="AH143" s="23"/>
      <c r="AI143" s="23"/>
      <c r="AJ143" s="23"/>
      <c r="AK143" s="23"/>
      <c r="AL143" s="23"/>
      <c r="AM143" s="24"/>
      <c r="AN143" s="28"/>
      <c r="AO143" s="29" t="s">
        <v>205</v>
      </c>
      <c r="AP143" s="23">
        <f>E140</f>
        <v>0</v>
      </c>
      <c r="AQ143" s="23">
        <f>E141</f>
        <v>0</v>
      </c>
      <c r="AR143" s="23">
        <f>E142</f>
        <v>0</v>
      </c>
      <c r="AS143" s="23">
        <f>E143</f>
        <v>0</v>
      </c>
      <c r="AT143" s="23">
        <f>E144</f>
        <v>0</v>
      </c>
      <c r="AU143" s="23">
        <f>E145</f>
        <v>0</v>
      </c>
      <c r="AV143" s="23">
        <f>E146</f>
        <v>0</v>
      </c>
      <c r="AW143" s="23">
        <f>E147</f>
        <v>0</v>
      </c>
    </row>
    <row r="144" spans="1:50" outlineLevel="1" x14ac:dyDescent="0.25">
      <c r="A144" s="26" t="s">
        <v>47</v>
      </c>
      <c r="B144" s="27">
        <v>28</v>
      </c>
      <c r="C144" s="23"/>
      <c r="D144" s="23">
        <v>1</v>
      </c>
      <c r="E144" s="23"/>
      <c r="F144" s="36">
        <v>16</v>
      </c>
      <c r="G144" s="23"/>
      <c r="H144" s="23"/>
      <c r="I144" s="23"/>
      <c r="J144" s="23"/>
      <c r="K144" s="23"/>
      <c r="L144" s="37">
        <v>1</v>
      </c>
      <c r="M144" s="23">
        <v>10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4">
        <f t="shared" si="110"/>
        <v>28</v>
      </c>
      <c r="AA144" s="25">
        <f t="shared" si="105"/>
        <v>0</v>
      </c>
      <c r="AB144" s="30" t="str">
        <f>AO139</f>
        <v xml:space="preserve">	BROOKLYN NETS BLACK</v>
      </c>
      <c r="AC144" s="26"/>
      <c r="AD144" s="27"/>
      <c r="AE144" s="23"/>
      <c r="AF144" s="23"/>
      <c r="AG144" s="23"/>
      <c r="AH144" s="23"/>
      <c r="AI144" s="23"/>
      <c r="AJ144" s="23"/>
      <c r="AK144" s="23"/>
      <c r="AL144" s="23"/>
      <c r="AM144" s="24"/>
      <c r="AN144" s="28"/>
      <c r="AO144" s="29" t="s">
        <v>206</v>
      </c>
      <c r="AP144" s="23">
        <f>C140</f>
        <v>0</v>
      </c>
      <c r="AQ144" s="23">
        <f>C141</f>
        <v>0</v>
      </c>
      <c r="AR144" s="23">
        <f>C142</f>
        <v>0</v>
      </c>
      <c r="AS144" s="23">
        <f>C143</f>
        <v>1</v>
      </c>
      <c r="AT144" s="23">
        <f>C144</f>
        <v>0</v>
      </c>
      <c r="AU144" s="23">
        <f>C145</f>
        <v>0</v>
      </c>
      <c r="AV144" s="23">
        <f>C146</f>
        <v>0</v>
      </c>
      <c r="AW144" s="23">
        <f>C147</f>
        <v>0</v>
      </c>
    </row>
    <row r="145" spans="1:50" outlineLevel="1" x14ac:dyDescent="0.25">
      <c r="A145" s="26" t="s">
        <v>48</v>
      </c>
      <c r="B145" s="27">
        <v>20</v>
      </c>
      <c r="C145" s="23"/>
      <c r="D145" s="23"/>
      <c r="E145" s="23"/>
      <c r="F145" s="36">
        <v>12</v>
      </c>
      <c r="G145" s="23"/>
      <c r="H145" s="23"/>
      <c r="I145" s="23"/>
      <c r="J145" s="23"/>
      <c r="K145" s="23"/>
      <c r="L145" s="23"/>
      <c r="M145" s="23">
        <v>8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4">
        <f t="shared" si="110"/>
        <v>20</v>
      </c>
      <c r="AA145" s="25">
        <f t="shared" si="105"/>
        <v>0</v>
      </c>
      <c r="AC145" s="26" t="s">
        <v>63</v>
      </c>
      <c r="AD145" s="27">
        <f t="shared" ref="AD145:AD153" si="111">B145</f>
        <v>20</v>
      </c>
      <c r="AE145" s="23">
        <f t="shared" si="106"/>
        <v>0</v>
      </c>
      <c r="AF145" s="23">
        <f t="shared" si="106"/>
        <v>0</v>
      </c>
      <c r="AG145" s="23">
        <f t="shared" si="106"/>
        <v>0</v>
      </c>
      <c r="AH145" s="23">
        <f t="shared" ref="AH145:AH152" si="112">SUM(F145:K145)</f>
        <v>12</v>
      </c>
      <c r="AI145" s="23">
        <f t="shared" ref="AI145:AI153" si="113">L145</f>
        <v>0</v>
      </c>
      <c r="AJ145" s="23">
        <f t="shared" si="107"/>
        <v>8</v>
      </c>
      <c r="AK145" s="23">
        <f t="shared" si="108"/>
        <v>0</v>
      </c>
      <c r="AL145" s="23">
        <f t="shared" ref="AL145:AL153" si="114">Y145</f>
        <v>0</v>
      </c>
      <c r="AM145" s="24">
        <f t="shared" ref="AM145:AM153" si="115">SUM(AE145:AL145)</f>
        <v>20</v>
      </c>
      <c r="AN145" s="28">
        <f t="shared" si="109"/>
        <v>0</v>
      </c>
    </row>
    <row r="146" spans="1:50" outlineLevel="1" x14ac:dyDescent="0.25">
      <c r="A146" s="26" t="s">
        <v>49</v>
      </c>
      <c r="B146" s="27">
        <v>10</v>
      </c>
      <c r="C146" s="23"/>
      <c r="D146" s="23"/>
      <c r="E146" s="23"/>
      <c r="F146" s="36">
        <v>6</v>
      </c>
      <c r="G146" s="23"/>
      <c r="H146" s="23"/>
      <c r="I146" s="23"/>
      <c r="J146" s="23"/>
      <c r="K146" s="23"/>
      <c r="L146" s="23"/>
      <c r="M146" s="23">
        <v>4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4">
        <f t="shared" si="110"/>
        <v>10</v>
      </c>
      <c r="AA146" s="25">
        <f t="shared" si="105"/>
        <v>0</v>
      </c>
      <c r="AC146" s="26" t="s">
        <v>64</v>
      </c>
      <c r="AD146" s="27">
        <f t="shared" si="111"/>
        <v>10</v>
      </c>
      <c r="AE146" s="23">
        <f t="shared" si="106"/>
        <v>0</v>
      </c>
      <c r="AF146" s="23">
        <f t="shared" si="106"/>
        <v>0</v>
      </c>
      <c r="AG146" s="23">
        <f t="shared" si="106"/>
        <v>0</v>
      </c>
      <c r="AH146" s="23">
        <f t="shared" si="112"/>
        <v>6</v>
      </c>
      <c r="AI146" s="23">
        <f t="shared" si="113"/>
        <v>0</v>
      </c>
      <c r="AJ146" s="23">
        <f t="shared" si="107"/>
        <v>4</v>
      </c>
      <c r="AK146" s="23">
        <f t="shared" si="108"/>
        <v>0</v>
      </c>
      <c r="AL146" s="23">
        <f t="shared" si="114"/>
        <v>0</v>
      </c>
      <c r="AM146" s="24">
        <f t="shared" si="115"/>
        <v>10</v>
      </c>
      <c r="AN146" s="28">
        <f t="shared" si="109"/>
        <v>0</v>
      </c>
    </row>
    <row r="147" spans="1:50" outlineLevel="1" x14ac:dyDescent="0.25">
      <c r="A147" s="26" t="s">
        <v>50</v>
      </c>
      <c r="B147" s="27">
        <v>2</v>
      </c>
      <c r="C147" s="23"/>
      <c r="D147" s="23"/>
      <c r="E147" s="23"/>
      <c r="F147" s="36">
        <v>2</v>
      </c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4">
        <f t="shared" si="110"/>
        <v>2</v>
      </c>
      <c r="AA147" s="25">
        <f t="shared" si="105"/>
        <v>0</v>
      </c>
      <c r="AC147" s="26" t="s">
        <v>52</v>
      </c>
      <c r="AD147" s="27">
        <f t="shared" si="111"/>
        <v>2</v>
      </c>
      <c r="AE147" s="23">
        <f t="shared" si="106"/>
        <v>0</v>
      </c>
      <c r="AF147" s="23">
        <f t="shared" si="106"/>
        <v>0</v>
      </c>
      <c r="AG147" s="23">
        <f t="shared" si="106"/>
        <v>0</v>
      </c>
      <c r="AH147" s="23">
        <f t="shared" si="112"/>
        <v>2</v>
      </c>
      <c r="AI147" s="23">
        <f t="shared" si="113"/>
        <v>0</v>
      </c>
      <c r="AJ147" s="23">
        <f t="shared" si="107"/>
        <v>0</v>
      </c>
      <c r="AK147" s="23">
        <f t="shared" si="108"/>
        <v>0</v>
      </c>
      <c r="AL147" s="23">
        <f t="shared" si="114"/>
        <v>0</v>
      </c>
      <c r="AM147" s="24">
        <f t="shared" si="115"/>
        <v>2</v>
      </c>
      <c r="AN147" s="28">
        <f t="shared" si="109"/>
        <v>0</v>
      </c>
    </row>
    <row r="148" spans="1:50" outlineLevel="1" x14ac:dyDescent="0.25">
      <c r="A148" s="26" t="s">
        <v>51</v>
      </c>
      <c r="B148" s="31">
        <f>SUM(B138:B147)</f>
        <v>100</v>
      </c>
      <c r="C148" s="31">
        <f t="shared" ref="C148:Z148" si="116">SUM(C138:C147)</f>
        <v>1</v>
      </c>
      <c r="D148" s="31">
        <f t="shared" si="116"/>
        <v>2</v>
      </c>
      <c r="E148" s="31">
        <f t="shared" si="116"/>
        <v>0</v>
      </c>
      <c r="F148" s="31">
        <f t="shared" si="116"/>
        <v>50</v>
      </c>
      <c r="G148" s="31">
        <f t="shared" si="116"/>
        <v>0</v>
      </c>
      <c r="H148" s="31">
        <f t="shared" si="116"/>
        <v>0</v>
      </c>
      <c r="I148" s="31">
        <f t="shared" si="116"/>
        <v>0</v>
      </c>
      <c r="J148" s="31">
        <f t="shared" si="116"/>
        <v>0</v>
      </c>
      <c r="K148" s="31">
        <f t="shared" si="116"/>
        <v>0</v>
      </c>
      <c r="L148" s="31">
        <f t="shared" si="116"/>
        <v>2</v>
      </c>
      <c r="M148" s="31">
        <f t="shared" si="116"/>
        <v>45</v>
      </c>
      <c r="N148" s="31">
        <f t="shared" si="116"/>
        <v>0</v>
      </c>
      <c r="O148" s="31">
        <f t="shared" si="116"/>
        <v>0</v>
      </c>
      <c r="P148" s="31">
        <f t="shared" si="116"/>
        <v>0</v>
      </c>
      <c r="Q148" s="31">
        <f t="shared" si="116"/>
        <v>0</v>
      </c>
      <c r="R148" s="31">
        <f t="shared" si="116"/>
        <v>0</v>
      </c>
      <c r="S148" s="31">
        <f t="shared" si="116"/>
        <v>0</v>
      </c>
      <c r="T148" s="31">
        <f t="shared" si="116"/>
        <v>0</v>
      </c>
      <c r="U148" s="31">
        <f t="shared" si="116"/>
        <v>0</v>
      </c>
      <c r="V148" s="31">
        <f t="shared" si="116"/>
        <v>0</v>
      </c>
      <c r="W148" s="31">
        <f t="shared" si="116"/>
        <v>0</v>
      </c>
      <c r="X148" s="31">
        <f t="shared" si="116"/>
        <v>0</v>
      </c>
      <c r="Y148" s="31">
        <f t="shared" si="116"/>
        <v>0</v>
      </c>
      <c r="Z148" s="31">
        <f t="shared" si="116"/>
        <v>100</v>
      </c>
      <c r="AA148" s="27">
        <f>SUM(AA138:AA147)</f>
        <v>0</v>
      </c>
      <c r="AC148" s="26" t="s">
        <v>51</v>
      </c>
      <c r="AD148" s="31">
        <f>SUM(AD138:AD147)</f>
        <v>32</v>
      </c>
      <c r="AE148" s="31">
        <f t="shared" ref="AE148:AM148" si="117">SUM(AE138:AE147)</f>
        <v>0</v>
      </c>
      <c r="AF148" s="31">
        <f t="shared" si="117"/>
        <v>0</v>
      </c>
      <c r="AG148" s="31">
        <f t="shared" si="117"/>
        <v>0</v>
      </c>
      <c r="AH148" s="31">
        <f t="shared" si="117"/>
        <v>20</v>
      </c>
      <c r="AI148" s="31">
        <f t="shared" si="117"/>
        <v>0</v>
      </c>
      <c r="AJ148" s="31">
        <f t="shared" si="117"/>
        <v>12</v>
      </c>
      <c r="AK148" s="31">
        <f t="shared" si="117"/>
        <v>0</v>
      </c>
      <c r="AL148" s="31">
        <f t="shared" si="117"/>
        <v>0</v>
      </c>
      <c r="AM148" s="31">
        <f t="shared" si="117"/>
        <v>32</v>
      </c>
      <c r="AN148" s="27">
        <f>SUM(AN138:AN147)</f>
        <v>0</v>
      </c>
    </row>
    <row r="149" spans="1:50" outlineLevel="1" x14ac:dyDescent="0.25"/>
    <row r="150" spans="1:50" outlineLevel="1" x14ac:dyDescent="0.25">
      <c r="B150" s="33">
        <v>50</v>
      </c>
    </row>
    <row r="151" spans="1:50" s="3" customFormat="1" ht="56.25" outlineLevel="1" x14ac:dyDescent="0.25">
      <c r="A151" s="8" t="str">
        <f>$B$4</f>
        <v>NBA HOODIE</v>
      </c>
      <c r="B151" s="34" t="s">
        <v>173</v>
      </c>
      <c r="C151" s="10" t="s">
        <v>20</v>
      </c>
      <c r="D151" s="10" t="s">
        <v>21</v>
      </c>
      <c r="E151" s="10" t="s">
        <v>22</v>
      </c>
      <c r="F151" s="10" t="s">
        <v>141</v>
      </c>
      <c r="G151" s="10" t="s">
        <v>142</v>
      </c>
      <c r="H151" s="10" t="s">
        <v>143</v>
      </c>
      <c r="I151" s="10" t="s">
        <v>23</v>
      </c>
      <c r="J151" s="10" t="s">
        <v>24</v>
      </c>
      <c r="K151" s="10" t="s">
        <v>25</v>
      </c>
      <c r="L151" s="10" t="s">
        <v>26</v>
      </c>
      <c r="M151" s="11" t="s">
        <v>27</v>
      </c>
      <c r="N151" s="11" t="s">
        <v>28</v>
      </c>
      <c r="O151" s="11" t="s">
        <v>29</v>
      </c>
      <c r="P151" s="11" t="s">
        <v>30</v>
      </c>
      <c r="Q151" s="11" t="s">
        <v>31</v>
      </c>
      <c r="R151" s="11" t="s">
        <v>32</v>
      </c>
      <c r="S151" s="11" t="s">
        <v>33</v>
      </c>
      <c r="T151" s="11" t="s">
        <v>34</v>
      </c>
      <c r="U151" s="12" t="s">
        <v>35</v>
      </c>
      <c r="V151" s="12" t="s">
        <v>36</v>
      </c>
      <c r="W151" s="12" t="s">
        <v>37</v>
      </c>
      <c r="X151" s="12" t="s">
        <v>38</v>
      </c>
      <c r="Y151" s="13" t="s">
        <v>39</v>
      </c>
      <c r="Z151" s="14" t="s">
        <v>40</v>
      </c>
      <c r="AA151" s="15" t="s">
        <v>41</v>
      </c>
      <c r="AC151" s="16" t="str">
        <f>A151</f>
        <v>NBA HOODIE</v>
      </c>
      <c r="AD151" s="9" t="str">
        <f>B151</f>
        <v xml:space="preserve">	MEMPHIS GRIZZLIES NAVY</v>
      </c>
      <c r="AE151" s="17" t="s">
        <v>20</v>
      </c>
      <c r="AF151" s="17" t="s">
        <v>21</v>
      </c>
      <c r="AG151" s="17" t="s">
        <v>22</v>
      </c>
      <c r="AH151" s="17" t="s">
        <v>53</v>
      </c>
      <c r="AI151" s="10" t="s">
        <v>26</v>
      </c>
      <c r="AJ151" s="18" t="s">
        <v>54</v>
      </c>
      <c r="AK151" s="19" t="s">
        <v>55</v>
      </c>
      <c r="AL151" s="20" t="s">
        <v>56</v>
      </c>
      <c r="AM151" s="14" t="s">
        <v>40</v>
      </c>
      <c r="AN151" s="15" t="s">
        <v>41</v>
      </c>
    </row>
    <row r="152" spans="1:50" outlineLevel="1" x14ac:dyDescent="0.25">
      <c r="A152" s="21" t="s">
        <v>174</v>
      </c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4">
        <f>SUM(C152:Y152)</f>
        <v>0</v>
      </c>
      <c r="AA152" s="25">
        <f t="shared" ref="AA152:AA161" si="118">B152-Z152</f>
        <v>0</v>
      </c>
      <c r="AC152" s="26" t="str">
        <f>A152</f>
        <v>C-0425-KT-6295-NMG</v>
      </c>
      <c r="AD152" s="27">
        <f>B152</f>
        <v>0</v>
      </c>
      <c r="AE152" s="23">
        <f t="shared" ref="AE152:AG161" si="119">C152</f>
        <v>0</v>
      </c>
      <c r="AF152" s="23">
        <f t="shared" si="119"/>
        <v>0</v>
      </c>
      <c r="AG152" s="23">
        <f t="shared" si="119"/>
        <v>0</v>
      </c>
      <c r="AH152" s="23">
        <f>SUM(F152:K152)</f>
        <v>0</v>
      </c>
      <c r="AI152" s="23">
        <f>L152</f>
        <v>0</v>
      </c>
      <c r="AJ152" s="23">
        <f t="shared" ref="AJ152:AJ161" si="120">SUM(M152:T152)</f>
        <v>0</v>
      </c>
      <c r="AK152" s="23">
        <f t="shared" ref="AK152:AK161" si="121">SUM(U152:X152)</f>
        <v>0</v>
      </c>
      <c r="AL152" s="23">
        <f>Y152</f>
        <v>0</v>
      </c>
      <c r="AM152" s="24">
        <f>SUM(AE152:AL152)</f>
        <v>0</v>
      </c>
      <c r="AN152" s="28">
        <f t="shared" ref="AN152:AN161" si="122">AD152-AM152</f>
        <v>0</v>
      </c>
    </row>
    <row r="153" spans="1:50" outlineLevel="1" x14ac:dyDescent="0.25">
      <c r="A153" s="26" t="s">
        <v>42</v>
      </c>
      <c r="B153" s="27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4">
        <f t="shared" ref="Z153:Z161" si="123">SUM(C153:Y153)</f>
        <v>0</v>
      </c>
      <c r="AA153" s="25">
        <f t="shared" si="118"/>
        <v>0</v>
      </c>
      <c r="AC153" s="26"/>
      <c r="AD153" s="27"/>
      <c r="AE153" s="23"/>
      <c r="AF153" s="23"/>
      <c r="AG153" s="23"/>
      <c r="AH153" s="23"/>
      <c r="AI153" s="23"/>
      <c r="AJ153" s="23"/>
      <c r="AK153" s="23"/>
      <c r="AL153" s="23"/>
      <c r="AM153" s="24"/>
      <c r="AN153" s="28"/>
      <c r="AO153" s="2" t="str">
        <f>B151</f>
        <v xml:space="preserve">	MEMPHIS GRIZZLIES NAVY</v>
      </c>
      <c r="AP153" s="26" t="s">
        <v>43</v>
      </c>
      <c r="AQ153" s="26" t="s">
        <v>44</v>
      </c>
      <c r="AR153" s="26" t="s">
        <v>45</v>
      </c>
      <c r="AS153" s="26" t="s">
        <v>46</v>
      </c>
      <c r="AT153" s="26" t="s">
        <v>47</v>
      </c>
      <c r="AU153" s="26" t="s">
        <v>48</v>
      </c>
      <c r="AV153" s="26" t="s">
        <v>49</v>
      </c>
      <c r="AW153" s="26" t="s">
        <v>50</v>
      </c>
    </row>
    <row r="154" spans="1:50" outlineLevel="1" x14ac:dyDescent="0.25">
      <c r="A154" s="26" t="s">
        <v>43</v>
      </c>
      <c r="B154" s="27"/>
      <c r="C154" s="23"/>
      <c r="D154" s="23"/>
      <c r="E154" s="23"/>
      <c r="F154" s="36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4">
        <f t="shared" si="123"/>
        <v>0</v>
      </c>
      <c r="AA154" s="25">
        <f t="shared" si="118"/>
        <v>0</v>
      </c>
      <c r="AB154" s="30" t="str">
        <f>AO153</f>
        <v xml:space="preserve">	MEMPHIS GRIZZLIES NAVY</v>
      </c>
      <c r="AC154" s="26"/>
      <c r="AD154" s="27"/>
      <c r="AE154" s="23"/>
      <c r="AF154" s="23"/>
      <c r="AG154" s="23"/>
      <c r="AH154" s="23"/>
      <c r="AI154" s="23"/>
      <c r="AJ154" s="23"/>
      <c r="AK154" s="23"/>
      <c r="AL154" s="23"/>
      <c r="AM154" s="24"/>
      <c r="AN154" s="28"/>
      <c r="AO154" s="30" t="s">
        <v>51</v>
      </c>
      <c r="AP154" s="24">
        <f>Z154</f>
        <v>0</v>
      </c>
      <c r="AQ154" s="24">
        <f>Z155</f>
        <v>2</v>
      </c>
      <c r="AR154" s="24">
        <f>Z156</f>
        <v>12</v>
      </c>
      <c r="AS154" s="24">
        <f>Z157</f>
        <v>26</v>
      </c>
      <c r="AT154" s="24">
        <f>Z158</f>
        <v>28</v>
      </c>
      <c r="AU154" s="24">
        <f>Z159</f>
        <v>20</v>
      </c>
      <c r="AV154" s="24">
        <f>Z160</f>
        <v>10</v>
      </c>
      <c r="AW154" s="24">
        <f>Z161</f>
        <v>2</v>
      </c>
      <c r="AX154" s="31">
        <f>Z162</f>
        <v>100</v>
      </c>
    </row>
    <row r="155" spans="1:50" outlineLevel="1" x14ac:dyDescent="0.25">
      <c r="A155" s="26" t="s">
        <v>44</v>
      </c>
      <c r="B155" s="27">
        <v>2</v>
      </c>
      <c r="C155" s="23"/>
      <c r="D155" s="23"/>
      <c r="E155" s="23"/>
      <c r="F155" s="36"/>
      <c r="G155" s="23"/>
      <c r="H155" s="23"/>
      <c r="I155" s="23"/>
      <c r="J155" s="23"/>
      <c r="K155" s="23"/>
      <c r="L155" s="23"/>
      <c r="M155" s="23">
        <v>2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4">
        <f t="shared" si="123"/>
        <v>2</v>
      </c>
      <c r="AA155" s="25">
        <f t="shared" si="118"/>
        <v>0</v>
      </c>
      <c r="AB155" s="30" t="str">
        <f>AO153</f>
        <v xml:space="preserve">	MEMPHIS GRIZZLIES NAVY</v>
      </c>
      <c r="AC155" s="26"/>
      <c r="AD155" s="27"/>
      <c r="AE155" s="23"/>
      <c r="AF155" s="23"/>
      <c r="AG155" s="23"/>
      <c r="AH155" s="23"/>
      <c r="AI155" s="23"/>
      <c r="AJ155" s="23"/>
      <c r="AK155" s="23"/>
      <c r="AL155" s="23"/>
      <c r="AM155" s="24"/>
      <c r="AN155" s="28"/>
      <c r="AO155" s="29" t="s">
        <v>27</v>
      </c>
      <c r="AP155" s="23">
        <f>M154</f>
        <v>0</v>
      </c>
      <c r="AQ155" s="23">
        <f>M155</f>
        <v>2</v>
      </c>
      <c r="AR155" s="23">
        <f>M156</f>
        <v>8</v>
      </c>
      <c r="AS155" s="23">
        <f>M157</f>
        <v>13</v>
      </c>
      <c r="AT155" s="23">
        <f>M158</f>
        <v>10</v>
      </c>
      <c r="AU155" s="23">
        <f>M159</f>
        <v>8</v>
      </c>
      <c r="AV155" s="23">
        <f>M160</f>
        <v>4</v>
      </c>
      <c r="AW155" s="23">
        <f>M161</f>
        <v>0</v>
      </c>
      <c r="AX155" s="31">
        <f>M162</f>
        <v>45</v>
      </c>
    </row>
    <row r="156" spans="1:50" outlineLevel="1" x14ac:dyDescent="0.25">
      <c r="A156" s="26" t="s">
        <v>45</v>
      </c>
      <c r="B156" s="27">
        <v>12</v>
      </c>
      <c r="C156" s="23"/>
      <c r="D156" s="23"/>
      <c r="E156" s="23"/>
      <c r="F156" s="36">
        <v>4</v>
      </c>
      <c r="G156" s="23"/>
      <c r="H156" s="23"/>
      <c r="I156" s="23"/>
      <c r="J156" s="23"/>
      <c r="K156" s="23"/>
      <c r="L156" s="23"/>
      <c r="M156" s="23">
        <v>8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4">
        <f t="shared" si="123"/>
        <v>12</v>
      </c>
      <c r="AA156" s="25">
        <f t="shared" si="118"/>
        <v>0</v>
      </c>
      <c r="AB156" s="30" t="str">
        <f>AO153</f>
        <v xml:space="preserve">	MEMPHIS GRIZZLIES NAVY</v>
      </c>
      <c r="AC156" s="26"/>
      <c r="AD156" s="27"/>
      <c r="AE156" s="23"/>
      <c r="AF156" s="23"/>
      <c r="AG156" s="23"/>
      <c r="AH156" s="23"/>
      <c r="AI156" s="23"/>
      <c r="AJ156" s="23"/>
      <c r="AK156" s="23"/>
      <c r="AL156" s="23"/>
      <c r="AM156" s="24"/>
      <c r="AN156" s="28"/>
      <c r="AO156" s="29" t="s">
        <v>204</v>
      </c>
      <c r="AP156" s="23">
        <f>D154</f>
        <v>0</v>
      </c>
      <c r="AQ156" s="23">
        <f>D155</f>
        <v>0</v>
      </c>
      <c r="AR156" s="23">
        <f>D156</f>
        <v>0</v>
      </c>
      <c r="AS156" s="23">
        <f>D157</f>
        <v>1</v>
      </c>
      <c r="AT156" s="23">
        <f>D158</f>
        <v>1</v>
      </c>
      <c r="AU156" s="23">
        <f>D159</f>
        <v>0</v>
      </c>
      <c r="AV156" s="23">
        <f>D160</f>
        <v>0</v>
      </c>
      <c r="AW156" s="23">
        <f>D161</f>
        <v>0</v>
      </c>
    </row>
    <row r="157" spans="1:50" outlineLevel="1" x14ac:dyDescent="0.25">
      <c r="A157" s="26" t="s">
        <v>46</v>
      </c>
      <c r="B157" s="27">
        <v>26</v>
      </c>
      <c r="C157" s="23">
        <v>1</v>
      </c>
      <c r="D157" s="23">
        <v>1</v>
      </c>
      <c r="E157" s="23"/>
      <c r="F157" s="36">
        <v>10</v>
      </c>
      <c r="G157" s="23"/>
      <c r="H157" s="23"/>
      <c r="I157" s="23"/>
      <c r="J157" s="23"/>
      <c r="K157" s="23"/>
      <c r="L157" s="37">
        <v>1</v>
      </c>
      <c r="M157" s="23">
        <v>13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4">
        <f t="shared" si="123"/>
        <v>26</v>
      </c>
      <c r="AA157" s="25">
        <f t="shared" si="118"/>
        <v>0</v>
      </c>
      <c r="AB157" s="30" t="str">
        <f>AO153</f>
        <v xml:space="preserve">	MEMPHIS GRIZZLIES NAVY</v>
      </c>
      <c r="AC157" s="26"/>
      <c r="AD157" s="27"/>
      <c r="AE157" s="23"/>
      <c r="AF157" s="23"/>
      <c r="AG157" s="23"/>
      <c r="AH157" s="23"/>
      <c r="AI157" s="23"/>
      <c r="AJ157" s="23"/>
      <c r="AK157" s="23"/>
      <c r="AL157" s="23"/>
      <c r="AM157" s="24"/>
      <c r="AN157" s="28"/>
      <c r="AO157" s="29" t="s">
        <v>205</v>
      </c>
      <c r="AP157" s="23">
        <f>E154</f>
        <v>0</v>
      </c>
      <c r="AQ157" s="23">
        <f>E155</f>
        <v>0</v>
      </c>
      <c r="AR157" s="23">
        <f>E156</f>
        <v>0</v>
      </c>
      <c r="AS157" s="23">
        <f>E157</f>
        <v>0</v>
      </c>
      <c r="AT157" s="23">
        <f>E158</f>
        <v>0</v>
      </c>
      <c r="AU157" s="23">
        <f>E159</f>
        <v>0</v>
      </c>
      <c r="AV157" s="23">
        <f>E160</f>
        <v>0</v>
      </c>
      <c r="AW157" s="23">
        <f>E161</f>
        <v>0</v>
      </c>
    </row>
    <row r="158" spans="1:50" outlineLevel="1" x14ac:dyDescent="0.25">
      <c r="A158" s="26" t="s">
        <v>47</v>
      </c>
      <c r="B158" s="27">
        <v>28</v>
      </c>
      <c r="C158" s="23"/>
      <c r="D158" s="23">
        <v>1</v>
      </c>
      <c r="E158" s="23"/>
      <c r="F158" s="36">
        <v>16</v>
      </c>
      <c r="G158" s="23"/>
      <c r="H158" s="23"/>
      <c r="I158" s="23"/>
      <c r="J158" s="23"/>
      <c r="K158" s="23"/>
      <c r="L158" s="37">
        <v>1</v>
      </c>
      <c r="M158" s="23">
        <v>10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4">
        <f t="shared" si="123"/>
        <v>28</v>
      </c>
      <c r="AA158" s="25">
        <f t="shared" si="118"/>
        <v>0</v>
      </c>
      <c r="AB158" s="30" t="str">
        <f>AO153</f>
        <v xml:space="preserve">	MEMPHIS GRIZZLIES NAVY</v>
      </c>
      <c r="AC158" s="26"/>
      <c r="AD158" s="27"/>
      <c r="AE158" s="23"/>
      <c r="AF158" s="23"/>
      <c r="AG158" s="23"/>
      <c r="AH158" s="23"/>
      <c r="AI158" s="23"/>
      <c r="AJ158" s="23"/>
      <c r="AK158" s="23"/>
      <c r="AL158" s="23"/>
      <c r="AM158" s="24"/>
      <c r="AN158" s="28"/>
      <c r="AO158" s="29" t="s">
        <v>206</v>
      </c>
      <c r="AP158" s="23">
        <f>C154</f>
        <v>0</v>
      </c>
      <c r="AQ158" s="23">
        <f>C155</f>
        <v>0</v>
      </c>
      <c r="AR158" s="23">
        <f>C156</f>
        <v>0</v>
      </c>
      <c r="AS158" s="23">
        <f>C157</f>
        <v>1</v>
      </c>
      <c r="AT158" s="23">
        <f>C158</f>
        <v>0</v>
      </c>
      <c r="AU158" s="23">
        <f>C159</f>
        <v>0</v>
      </c>
      <c r="AV158" s="23">
        <f>C160</f>
        <v>0</v>
      </c>
      <c r="AW158" s="23">
        <f>C161</f>
        <v>0</v>
      </c>
    </row>
    <row r="159" spans="1:50" outlineLevel="1" x14ac:dyDescent="0.25">
      <c r="A159" s="26" t="s">
        <v>48</v>
      </c>
      <c r="B159" s="27">
        <v>20</v>
      </c>
      <c r="C159" s="23"/>
      <c r="D159" s="23"/>
      <c r="E159" s="23"/>
      <c r="F159" s="36">
        <v>12</v>
      </c>
      <c r="G159" s="23"/>
      <c r="H159" s="23"/>
      <c r="I159" s="23"/>
      <c r="J159" s="23"/>
      <c r="K159" s="23"/>
      <c r="L159" s="23"/>
      <c r="M159" s="23">
        <v>8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4">
        <f t="shared" si="123"/>
        <v>20</v>
      </c>
      <c r="AA159" s="25">
        <f t="shared" si="118"/>
        <v>0</v>
      </c>
      <c r="AC159" s="26" t="s">
        <v>63</v>
      </c>
      <c r="AD159" s="27">
        <f t="shared" ref="AD159:AD167" si="124">B159</f>
        <v>20</v>
      </c>
      <c r="AE159" s="23">
        <f t="shared" si="119"/>
        <v>0</v>
      </c>
      <c r="AF159" s="23">
        <f t="shared" si="119"/>
        <v>0</v>
      </c>
      <c r="AG159" s="23">
        <f t="shared" si="119"/>
        <v>0</v>
      </c>
      <c r="AH159" s="23">
        <f t="shared" ref="AH159:AH166" si="125">SUM(F159:K159)</f>
        <v>12</v>
      </c>
      <c r="AI159" s="23">
        <f t="shared" ref="AI159:AI167" si="126">L159</f>
        <v>0</v>
      </c>
      <c r="AJ159" s="23">
        <f t="shared" si="120"/>
        <v>8</v>
      </c>
      <c r="AK159" s="23">
        <f t="shared" si="121"/>
        <v>0</v>
      </c>
      <c r="AL159" s="23">
        <f t="shared" ref="AL159:AL167" si="127">Y159</f>
        <v>0</v>
      </c>
      <c r="AM159" s="24">
        <f t="shared" ref="AM159:AM167" si="128">SUM(AE159:AL159)</f>
        <v>20</v>
      </c>
      <c r="AN159" s="28">
        <f t="shared" si="122"/>
        <v>0</v>
      </c>
    </row>
    <row r="160" spans="1:50" outlineLevel="1" x14ac:dyDescent="0.25">
      <c r="A160" s="26" t="s">
        <v>49</v>
      </c>
      <c r="B160" s="27">
        <v>10</v>
      </c>
      <c r="C160" s="23"/>
      <c r="D160" s="23"/>
      <c r="E160" s="23"/>
      <c r="F160" s="36">
        <v>6</v>
      </c>
      <c r="G160" s="23"/>
      <c r="H160" s="23"/>
      <c r="I160" s="23"/>
      <c r="J160" s="23"/>
      <c r="K160" s="23"/>
      <c r="L160" s="23"/>
      <c r="M160" s="23">
        <v>4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4">
        <f t="shared" si="123"/>
        <v>10</v>
      </c>
      <c r="AA160" s="25">
        <f t="shared" si="118"/>
        <v>0</v>
      </c>
      <c r="AC160" s="26" t="s">
        <v>64</v>
      </c>
      <c r="AD160" s="27">
        <f t="shared" si="124"/>
        <v>10</v>
      </c>
      <c r="AE160" s="23">
        <f t="shared" si="119"/>
        <v>0</v>
      </c>
      <c r="AF160" s="23">
        <f t="shared" si="119"/>
        <v>0</v>
      </c>
      <c r="AG160" s="23">
        <f t="shared" si="119"/>
        <v>0</v>
      </c>
      <c r="AH160" s="23">
        <f t="shared" si="125"/>
        <v>6</v>
      </c>
      <c r="AI160" s="23">
        <f t="shared" si="126"/>
        <v>0</v>
      </c>
      <c r="AJ160" s="23">
        <f t="shared" si="120"/>
        <v>4</v>
      </c>
      <c r="AK160" s="23">
        <f t="shared" si="121"/>
        <v>0</v>
      </c>
      <c r="AL160" s="23">
        <f t="shared" si="127"/>
        <v>0</v>
      </c>
      <c r="AM160" s="24">
        <f t="shared" si="128"/>
        <v>10</v>
      </c>
      <c r="AN160" s="28">
        <f t="shared" si="122"/>
        <v>0</v>
      </c>
    </row>
    <row r="161" spans="1:50" outlineLevel="1" x14ac:dyDescent="0.25">
      <c r="A161" s="26" t="s">
        <v>50</v>
      </c>
      <c r="B161" s="27">
        <v>2</v>
      </c>
      <c r="C161" s="23"/>
      <c r="D161" s="23"/>
      <c r="E161" s="23"/>
      <c r="F161" s="36">
        <v>2</v>
      </c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4">
        <f t="shared" si="123"/>
        <v>2</v>
      </c>
      <c r="AA161" s="25">
        <f t="shared" si="118"/>
        <v>0</v>
      </c>
      <c r="AC161" s="26" t="s">
        <v>52</v>
      </c>
      <c r="AD161" s="27">
        <f t="shared" si="124"/>
        <v>2</v>
      </c>
      <c r="AE161" s="23">
        <f t="shared" si="119"/>
        <v>0</v>
      </c>
      <c r="AF161" s="23">
        <f t="shared" si="119"/>
        <v>0</v>
      </c>
      <c r="AG161" s="23">
        <f t="shared" si="119"/>
        <v>0</v>
      </c>
      <c r="AH161" s="23">
        <f t="shared" si="125"/>
        <v>2</v>
      </c>
      <c r="AI161" s="23">
        <f t="shared" si="126"/>
        <v>0</v>
      </c>
      <c r="AJ161" s="23">
        <f t="shared" si="120"/>
        <v>0</v>
      </c>
      <c r="AK161" s="23">
        <f t="shared" si="121"/>
        <v>0</v>
      </c>
      <c r="AL161" s="23">
        <f t="shared" si="127"/>
        <v>0</v>
      </c>
      <c r="AM161" s="24">
        <f t="shared" si="128"/>
        <v>2</v>
      </c>
      <c r="AN161" s="28">
        <f t="shared" si="122"/>
        <v>0</v>
      </c>
    </row>
    <row r="162" spans="1:50" outlineLevel="1" x14ac:dyDescent="0.25">
      <c r="A162" s="26" t="s">
        <v>51</v>
      </c>
      <c r="B162" s="31">
        <f>SUM(B152:B161)</f>
        <v>100</v>
      </c>
      <c r="C162" s="31">
        <f t="shared" ref="C162:Z162" si="129">SUM(C152:C161)</f>
        <v>1</v>
      </c>
      <c r="D162" s="31">
        <f t="shared" si="129"/>
        <v>2</v>
      </c>
      <c r="E162" s="31">
        <f t="shared" si="129"/>
        <v>0</v>
      </c>
      <c r="F162" s="31">
        <f t="shared" si="129"/>
        <v>50</v>
      </c>
      <c r="G162" s="31">
        <f t="shared" si="129"/>
        <v>0</v>
      </c>
      <c r="H162" s="31">
        <f t="shared" si="129"/>
        <v>0</v>
      </c>
      <c r="I162" s="31">
        <f t="shared" si="129"/>
        <v>0</v>
      </c>
      <c r="J162" s="31">
        <f t="shared" si="129"/>
        <v>0</v>
      </c>
      <c r="K162" s="31">
        <f t="shared" si="129"/>
        <v>0</v>
      </c>
      <c r="L162" s="31">
        <f t="shared" si="129"/>
        <v>2</v>
      </c>
      <c r="M162" s="31">
        <f t="shared" si="129"/>
        <v>45</v>
      </c>
      <c r="N162" s="31">
        <f t="shared" si="129"/>
        <v>0</v>
      </c>
      <c r="O162" s="31">
        <f t="shared" si="129"/>
        <v>0</v>
      </c>
      <c r="P162" s="31">
        <f t="shared" si="129"/>
        <v>0</v>
      </c>
      <c r="Q162" s="31">
        <f t="shared" si="129"/>
        <v>0</v>
      </c>
      <c r="R162" s="31">
        <f t="shared" si="129"/>
        <v>0</v>
      </c>
      <c r="S162" s="31">
        <f t="shared" si="129"/>
        <v>0</v>
      </c>
      <c r="T162" s="31">
        <f t="shared" si="129"/>
        <v>0</v>
      </c>
      <c r="U162" s="31">
        <f t="shared" si="129"/>
        <v>0</v>
      </c>
      <c r="V162" s="31">
        <f t="shared" si="129"/>
        <v>0</v>
      </c>
      <c r="W162" s="31">
        <f t="shared" si="129"/>
        <v>0</v>
      </c>
      <c r="X162" s="31">
        <f t="shared" si="129"/>
        <v>0</v>
      </c>
      <c r="Y162" s="31">
        <f t="shared" si="129"/>
        <v>0</v>
      </c>
      <c r="Z162" s="31">
        <f t="shared" si="129"/>
        <v>100</v>
      </c>
      <c r="AA162" s="27">
        <f>SUM(AA152:AA161)</f>
        <v>0</v>
      </c>
      <c r="AC162" s="26" t="s">
        <v>51</v>
      </c>
      <c r="AD162" s="31">
        <f>SUM(AD152:AD161)</f>
        <v>32</v>
      </c>
      <c r="AE162" s="31">
        <f t="shared" ref="AE162:AM162" si="130">SUM(AE152:AE161)</f>
        <v>0</v>
      </c>
      <c r="AF162" s="31">
        <f t="shared" si="130"/>
        <v>0</v>
      </c>
      <c r="AG162" s="31">
        <f t="shared" si="130"/>
        <v>0</v>
      </c>
      <c r="AH162" s="31">
        <f t="shared" si="130"/>
        <v>20</v>
      </c>
      <c r="AI162" s="31">
        <f t="shared" si="130"/>
        <v>0</v>
      </c>
      <c r="AJ162" s="31">
        <f t="shared" si="130"/>
        <v>12</v>
      </c>
      <c r="AK162" s="31">
        <f t="shared" si="130"/>
        <v>0</v>
      </c>
      <c r="AL162" s="31">
        <f t="shared" si="130"/>
        <v>0</v>
      </c>
      <c r="AM162" s="31">
        <f t="shared" si="130"/>
        <v>32</v>
      </c>
      <c r="AN162" s="27">
        <f>SUM(AN152:AN161)</f>
        <v>0</v>
      </c>
    </row>
    <row r="163" spans="1:50" outlineLevel="1" x14ac:dyDescent="0.25"/>
    <row r="164" spans="1:50" outlineLevel="1" x14ac:dyDescent="0.25">
      <c r="B164" s="33">
        <v>50</v>
      </c>
    </row>
    <row r="165" spans="1:50" s="3" customFormat="1" ht="56.25" outlineLevel="1" x14ac:dyDescent="0.25">
      <c r="A165" s="8" t="str">
        <f>$B$4</f>
        <v>NBA HOODIE</v>
      </c>
      <c r="B165" s="34" t="s">
        <v>175</v>
      </c>
      <c r="C165" s="10" t="s">
        <v>20</v>
      </c>
      <c r="D165" s="10" t="s">
        <v>21</v>
      </c>
      <c r="E165" s="10" t="s">
        <v>22</v>
      </c>
      <c r="F165" s="10" t="s">
        <v>141</v>
      </c>
      <c r="G165" s="10" t="s">
        <v>142</v>
      </c>
      <c r="H165" s="10" t="s">
        <v>143</v>
      </c>
      <c r="I165" s="10" t="s">
        <v>23</v>
      </c>
      <c r="J165" s="10" t="s">
        <v>24</v>
      </c>
      <c r="K165" s="10" t="s">
        <v>25</v>
      </c>
      <c r="L165" s="10" t="s">
        <v>26</v>
      </c>
      <c r="M165" s="11" t="s">
        <v>27</v>
      </c>
      <c r="N165" s="11" t="s">
        <v>28</v>
      </c>
      <c r="O165" s="11" t="s">
        <v>29</v>
      </c>
      <c r="P165" s="11" t="s">
        <v>30</v>
      </c>
      <c r="Q165" s="11" t="s">
        <v>31</v>
      </c>
      <c r="R165" s="11" t="s">
        <v>32</v>
      </c>
      <c r="S165" s="11" t="s">
        <v>33</v>
      </c>
      <c r="T165" s="11" t="s">
        <v>34</v>
      </c>
      <c r="U165" s="12" t="s">
        <v>35</v>
      </c>
      <c r="V165" s="12" t="s">
        <v>36</v>
      </c>
      <c r="W165" s="12" t="s">
        <v>37</v>
      </c>
      <c r="X165" s="12" t="s">
        <v>38</v>
      </c>
      <c r="Y165" s="13" t="s">
        <v>39</v>
      </c>
      <c r="Z165" s="14" t="s">
        <v>40</v>
      </c>
      <c r="AA165" s="15" t="s">
        <v>41</v>
      </c>
      <c r="AC165" s="16" t="str">
        <f>A165</f>
        <v>NBA HOODIE</v>
      </c>
      <c r="AD165" s="9" t="str">
        <f>B165</f>
        <v xml:space="preserve">	MINNESOTA TIMBERWOLVES NAVY</v>
      </c>
      <c r="AE165" s="17" t="s">
        <v>20</v>
      </c>
      <c r="AF165" s="17" t="s">
        <v>21</v>
      </c>
      <c r="AG165" s="17" t="s">
        <v>22</v>
      </c>
      <c r="AH165" s="17" t="s">
        <v>53</v>
      </c>
      <c r="AI165" s="10" t="s">
        <v>26</v>
      </c>
      <c r="AJ165" s="18" t="s">
        <v>54</v>
      </c>
      <c r="AK165" s="19" t="s">
        <v>55</v>
      </c>
      <c r="AL165" s="20" t="s">
        <v>56</v>
      </c>
      <c r="AM165" s="14" t="s">
        <v>40</v>
      </c>
      <c r="AN165" s="15" t="s">
        <v>41</v>
      </c>
    </row>
    <row r="166" spans="1:50" outlineLevel="1" x14ac:dyDescent="0.25">
      <c r="A166" s="21" t="s">
        <v>104</v>
      </c>
      <c r="B166" s="22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4">
        <f>SUM(C166:Y166)</f>
        <v>0</v>
      </c>
      <c r="AA166" s="25">
        <f t="shared" ref="AA166:AA175" si="131">B166-Z166</f>
        <v>0</v>
      </c>
      <c r="AC166" s="26" t="str">
        <f>A166</f>
        <v>C-0425-KT-6295-MTN</v>
      </c>
      <c r="AD166" s="27">
        <f>B166</f>
        <v>0</v>
      </c>
      <c r="AE166" s="23">
        <f t="shared" ref="AE166:AG175" si="132">C166</f>
        <v>0</v>
      </c>
      <c r="AF166" s="23">
        <f t="shared" si="132"/>
        <v>0</v>
      </c>
      <c r="AG166" s="23">
        <f t="shared" si="132"/>
        <v>0</v>
      </c>
      <c r="AH166" s="23">
        <f>SUM(F166:K166)</f>
        <v>0</v>
      </c>
      <c r="AI166" s="23">
        <f>L166</f>
        <v>0</v>
      </c>
      <c r="AJ166" s="23">
        <f t="shared" ref="AJ166:AJ175" si="133">SUM(M166:T166)</f>
        <v>0</v>
      </c>
      <c r="AK166" s="23">
        <f t="shared" ref="AK166:AK175" si="134">SUM(U166:X166)</f>
        <v>0</v>
      </c>
      <c r="AL166" s="23">
        <f>Y166</f>
        <v>0</v>
      </c>
      <c r="AM166" s="24">
        <f>SUM(AE166:AL166)</f>
        <v>0</v>
      </c>
      <c r="AN166" s="28">
        <f t="shared" ref="AN166:AN175" si="135">AD166-AM166</f>
        <v>0</v>
      </c>
    </row>
    <row r="167" spans="1:50" outlineLevel="1" x14ac:dyDescent="0.25">
      <c r="A167" s="26" t="s">
        <v>42</v>
      </c>
      <c r="B167" s="27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4">
        <f t="shared" ref="Z167:Z175" si="136">SUM(C167:Y167)</f>
        <v>0</v>
      </c>
      <c r="AA167" s="25">
        <f t="shared" si="131"/>
        <v>0</v>
      </c>
      <c r="AC167" s="26"/>
      <c r="AD167" s="27"/>
      <c r="AE167" s="23"/>
      <c r="AF167" s="23"/>
      <c r="AG167" s="23"/>
      <c r="AH167" s="23"/>
      <c r="AI167" s="23"/>
      <c r="AJ167" s="23"/>
      <c r="AK167" s="23"/>
      <c r="AL167" s="23"/>
      <c r="AM167" s="24"/>
      <c r="AN167" s="28"/>
      <c r="AO167" s="2" t="str">
        <f>B165</f>
        <v xml:space="preserve">	MINNESOTA TIMBERWOLVES NAVY</v>
      </c>
      <c r="AP167" s="26" t="s">
        <v>43</v>
      </c>
      <c r="AQ167" s="26" t="s">
        <v>44</v>
      </c>
      <c r="AR167" s="26" t="s">
        <v>45</v>
      </c>
      <c r="AS167" s="26" t="s">
        <v>46</v>
      </c>
      <c r="AT167" s="26" t="s">
        <v>47</v>
      </c>
      <c r="AU167" s="26" t="s">
        <v>48</v>
      </c>
      <c r="AV167" s="26" t="s">
        <v>49</v>
      </c>
      <c r="AW167" s="26" t="s">
        <v>50</v>
      </c>
    </row>
    <row r="168" spans="1:50" outlineLevel="1" x14ac:dyDescent="0.25">
      <c r="A168" s="26" t="s">
        <v>43</v>
      </c>
      <c r="B168" s="27"/>
      <c r="C168" s="23"/>
      <c r="D168" s="23"/>
      <c r="E168" s="23"/>
      <c r="F168" s="36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4">
        <f t="shared" si="136"/>
        <v>0</v>
      </c>
      <c r="AA168" s="25">
        <f t="shared" si="131"/>
        <v>0</v>
      </c>
      <c r="AB168" s="30" t="str">
        <f>AO167</f>
        <v xml:space="preserve">	MINNESOTA TIMBERWOLVES NAVY</v>
      </c>
      <c r="AC168" s="26"/>
      <c r="AD168" s="27"/>
      <c r="AE168" s="23"/>
      <c r="AF168" s="23"/>
      <c r="AG168" s="23"/>
      <c r="AH168" s="23"/>
      <c r="AI168" s="23"/>
      <c r="AJ168" s="23"/>
      <c r="AK168" s="23"/>
      <c r="AL168" s="23"/>
      <c r="AM168" s="24"/>
      <c r="AN168" s="28"/>
      <c r="AO168" s="30" t="s">
        <v>51</v>
      </c>
      <c r="AP168" s="24">
        <f>Z168</f>
        <v>0</v>
      </c>
      <c r="AQ168" s="24">
        <f>Z169</f>
        <v>2</v>
      </c>
      <c r="AR168" s="24">
        <f>Z170</f>
        <v>12</v>
      </c>
      <c r="AS168" s="24">
        <f>Z171</f>
        <v>26</v>
      </c>
      <c r="AT168" s="24">
        <f>Z172</f>
        <v>28</v>
      </c>
      <c r="AU168" s="24">
        <f>Z173</f>
        <v>20</v>
      </c>
      <c r="AV168" s="24">
        <f>Z174</f>
        <v>10</v>
      </c>
      <c r="AW168" s="24">
        <f>Z175</f>
        <v>2</v>
      </c>
      <c r="AX168" s="31">
        <f>Z176</f>
        <v>100</v>
      </c>
    </row>
    <row r="169" spans="1:50" outlineLevel="1" x14ac:dyDescent="0.25">
      <c r="A169" s="26" t="s">
        <v>44</v>
      </c>
      <c r="B169" s="27">
        <v>2</v>
      </c>
      <c r="C169" s="23"/>
      <c r="D169" s="23"/>
      <c r="E169" s="23"/>
      <c r="F169" s="36"/>
      <c r="G169" s="23"/>
      <c r="H169" s="23"/>
      <c r="I169" s="23"/>
      <c r="J169" s="23"/>
      <c r="K169" s="23"/>
      <c r="L169" s="23"/>
      <c r="M169" s="23">
        <v>2</v>
      </c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4">
        <f t="shared" si="136"/>
        <v>2</v>
      </c>
      <c r="AA169" s="25">
        <f t="shared" si="131"/>
        <v>0</v>
      </c>
      <c r="AB169" s="30" t="str">
        <f>AO167</f>
        <v xml:space="preserve">	MINNESOTA TIMBERWOLVES NAVY</v>
      </c>
      <c r="AC169" s="26"/>
      <c r="AD169" s="27"/>
      <c r="AE169" s="23"/>
      <c r="AF169" s="23"/>
      <c r="AG169" s="23"/>
      <c r="AH169" s="23"/>
      <c r="AI169" s="23"/>
      <c r="AJ169" s="23"/>
      <c r="AK169" s="23"/>
      <c r="AL169" s="23"/>
      <c r="AM169" s="24"/>
      <c r="AN169" s="28"/>
      <c r="AO169" s="29" t="s">
        <v>27</v>
      </c>
      <c r="AP169" s="23">
        <f>M168</f>
        <v>0</v>
      </c>
      <c r="AQ169" s="23">
        <f>M169</f>
        <v>2</v>
      </c>
      <c r="AR169" s="23">
        <f>M170</f>
        <v>8</v>
      </c>
      <c r="AS169" s="23">
        <f>M171</f>
        <v>13</v>
      </c>
      <c r="AT169" s="23">
        <f>M172</f>
        <v>10</v>
      </c>
      <c r="AU169" s="23">
        <f>M173</f>
        <v>8</v>
      </c>
      <c r="AV169" s="23">
        <f>M174</f>
        <v>4</v>
      </c>
      <c r="AW169" s="23">
        <f>M175</f>
        <v>0</v>
      </c>
      <c r="AX169" s="31">
        <f>M176</f>
        <v>45</v>
      </c>
    </row>
    <row r="170" spans="1:50" outlineLevel="1" x14ac:dyDescent="0.25">
      <c r="A170" s="26" t="s">
        <v>45</v>
      </c>
      <c r="B170" s="27">
        <v>12</v>
      </c>
      <c r="C170" s="23"/>
      <c r="D170" s="23"/>
      <c r="E170" s="23"/>
      <c r="F170" s="36">
        <v>4</v>
      </c>
      <c r="G170" s="23"/>
      <c r="H170" s="23"/>
      <c r="I170" s="23"/>
      <c r="J170" s="23"/>
      <c r="K170" s="23"/>
      <c r="L170" s="23"/>
      <c r="M170" s="23">
        <v>8</v>
      </c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4">
        <f t="shared" si="136"/>
        <v>12</v>
      </c>
      <c r="AA170" s="25">
        <f t="shared" si="131"/>
        <v>0</v>
      </c>
      <c r="AB170" s="30" t="str">
        <f>AO167</f>
        <v xml:space="preserve">	MINNESOTA TIMBERWOLVES NAVY</v>
      </c>
      <c r="AC170" s="26"/>
      <c r="AD170" s="27"/>
      <c r="AE170" s="23"/>
      <c r="AF170" s="23"/>
      <c r="AG170" s="23"/>
      <c r="AH170" s="23"/>
      <c r="AI170" s="23"/>
      <c r="AJ170" s="23"/>
      <c r="AK170" s="23"/>
      <c r="AL170" s="23"/>
      <c r="AM170" s="24"/>
      <c r="AN170" s="28"/>
      <c r="AO170" s="29" t="s">
        <v>204</v>
      </c>
      <c r="AP170" s="23">
        <f>D168</f>
        <v>0</v>
      </c>
      <c r="AQ170" s="23">
        <f>D169</f>
        <v>0</v>
      </c>
      <c r="AR170" s="23">
        <f>D170</f>
        <v>0</v>
      </c>
      <c r="AS170" s="23">
        <f>D171</f>
        <v>1</v>
      </c>
      <c r="AT170" s="23">
        <f>D172</f>
        <v>1</v>
      </c>
      <c r="AU170" s="23">
        <f>D173</f>
        <v>0</v>
      </c>
      <c r="AV170" s="23">
        <f>D174</f>
        <v>0</v>
      </c>
      <c r="AW170" s="23">
        <f>D175</f>
        <v>0</v>
      </c>
    </row>
    <row r="171" spans="1:50" outlineLevel="1" x14ac:dyDescent="0.25">
      <c r="A171" s="26" t="s">
        <v>46</v>
      </c>
      <c r="B171" s="27">
        <v>26</v>
      </c>
      <c r="C171" s="23">
        <v>1</v>
      </c>
      <c r="D171" s="23">
        <v>1</v>
      </c>
      <c r="E171" s="23"/>
      <c r="F171" s="36">
        <v>10</v>
      </c>
      <c r="G171" s="23"/>
      <c r="H171" s="23"/>
      <c r="I171" s="23"/>
      <c r="J171" s="23"/>
      <c r="K171" s="23"/>
      <c r="L171" s="37">
        <v>1</v>
      </c>
      <c r="M171" s="23">
        <v>13</v>
      </c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4">
        <f t="shared" si="136"/>
        <v>26</v>
      </c>
      <c r="AA171" s="25">
        <f t="shared" si="131"/>
        <v>0</v>
      </c>
      <c r="AB171" s="30" t="str">
        <f>AO167</f>
        <v xml:space="preserve">	MINNESOTA TIMBERWOLVES NAVY</v>
      </c>
      <c r="AC171" s="26"/>
      <c r="AD171" s="27"/>
      <c r="AE171" s="23"/>
      <c r="AF171" s="23"/>
      <c r="AG171" s="23"/>
      <c r="AH171" s="23"/>
      <c r="AI171" s="23"/>
      <c r="AJ171" s="23"/>
      <c r="AK171" s="23"/>
      <c r="AL171" s="23"/>
      <c r="AM171" s="24"/>
      <c r="AN171" s="28"/>
      <c r="AO171" s="29" t="s">
        <v>205</v>
      </c>
      <c r="AP171" s="23">
        <f>E168</f>
        <v>0</v>
      </c>
      <c r="AQ171" s="23">
        <f>E169</f>
        <v>0</v>
      </c>
      <c r="AR171" s="23">
        <f>E170</f>
        <v>0</v>
      </c>
      <c r="AS171" s="23">
        <f>E171</f>
        <v>0</v>
      </c>
      <c r="AT171" s="23">
        <f>E172</f>
        <v>0</v>
      </c>
      <c r="AU171" s="23">
        <f>E173</f>
        <v>0</v>
      </c>
      <c r="AV171" s="23">
        <f>E174</f>
        <v>0</v>
      </c>
      <c r="AW171" s="23">
        <f>E175</f>
        <v>0</v>
      </c>
    </row>
    <row r="172" spans="1:50" outlineLevel="1" x14ac:dyDescent="0.25">
      <c r="A172" s="26" t="s">
        <v>47</v>
      </c>
      <c r="B172" s="27">
        <v>28</v>
      </c>
      <c r="C172" s="23"/>
      <c r="D172" s="23">
        <v>1</v>
      </c>
      <c r="E172" s="23"/>
      <c r="F172" s="36">
        <v>16</v>
      </c>
      <c r="G172" s="23"/>
      <c r="H172" s="23"/>
      <c r="I172" s="23"/>
      <c r="J172" s="23"/>
      <c r="K172" s="23"/>
      <c r="L172" s="37">
        <v>1</v>
      </c>
      <c r="M172" s="23">
        <v>10</v>
      </c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4">
        <f t="shared" si="136"/>
        <v>28</v>
      </c>
      <c r="AA172" s="25">
        <f t="shared" si="131"/>
        <v>0</v>
      </c>
      <c r="AB172" s="30" t="str">
        <f>AO167</f>
        <v xml:space="preserve">	MINNESOTA TIMBERWOLVES NAVY</v>
      </c>
      <c r="AC172" s="26"/>
      <c r="AD172" s="27"/>
      <c r="AE172" s="23"/>
      <c r="AF172" s="23"/>
      <c r="AG172" s="23"/>
      <c r="AH172" s="23"/>
      <c r="AI172" s="23"/>
      <c r="AJ172" s="23"/>
      <c r="AK172" s="23"/>
      <c r="AL172" s="23"/>
      <c r="AM172" s="24"/>
      <c r="AN172" s="28"/>
      <c r="AO172" s="29" t="s">
        <v>206</v>
      </c>
      <c r="AP172" s="23">
        <f>C168</f>
        <v>0</v>
      </c>
      <c r="AQ172" s="23">
        <f>C169</f>
        <v>0</v>
      </c>
      <c r="AR172" s="23">
        <f>C170</f>
        <v>0</v>
      </c>
      <c r="AS172" s="23">
        <f>C171</f>
        <v>1</v>
      </c>
      <c r="AT172" s="23">
        <f>C172</f>
        <v>0</v>
      </c>
      <c r="AU172" s="23">
        <f>C173</f>
        <v>0</v>
      </c>
      <c r="AV172" s="23">
        <f>C174</f>
        <v>0</v>
      </c>
      <c r="AW172" s="23">
        <f>C175</f>
        <v>0</v>
      </c>
    </row>
    <row r="173" spans="1:50" outlineLevel="1" x14ac:dyDescent="0.25">
      <c r="A173" s="26" t="s">
        <v>48</v>
      </c>
      <c r="B173" s="27">
        <v>20</v>
      </c>
      <c r="C173" s="23"/>
      <c r="D173" s="23"/>
      <c r="E173" s="23"/>
      <c r="F173" s="36">
        <v>12</v>
      </c>
      <c r="G173" s="23"/>
      <c r="H173" s="23"/>
      <c r="I173" s="23"/>
      <c r="J173" s="23"/>
      <c r="K173" s="23"/>
      <c r="L173" s="23"/>
      <c r="M173" s="23">
        <v>8</v>
      </c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4">
        <f t="shared" si="136"/>
        <v>20</v>
      </c>
      <c r="AA173" s="25">
        <f t="shared" si="131"/>
        <v>0</v>
      </c>
      <c r="AC173" s="26" t="s">
        <v>63</v>
      </c>
      <c r="AD173" s="27">
        <f t="shared" ref="AD173:AD181" si="137">B173</f>
        <v>20</v>
      </c>
      <c r="AE173" s="23">
        <f t="shared" si="132"/>
        <v>0</v>
      </c>
      <c r="AF173" s="23">
        <f t="shared" si="132"/>
        <v>0</v>
      </c>
      <c r="AG173" s="23">
        <f t="shared" si="132"/>
        <v>0</v>
      </c>
      <c r="AH173" s="23">
        <f t="shared" ref="AH173:AH180" si="138">SUM(F173:K173)</f>
        <v>12</v>
      </c>
      <c r="AI173" s="23">
        <f t="shared" ref="AI173:AI181" si="139">L173</f>
        <v>0</v>
      </c>
      <c r="AJ173" s="23">
        <f t="shared" si="133"/>
        <v>8</v>
      </c>
      <c r="AK173" s="23">
        <f t="shared" si="134"/>
        <v>0</v>
      </c>
      <c r="AL173" s="23">
        <f t="shared" ref="AL173:AL181" si="140">Y173</f>
        <v>0</v>
      </c>
      <c r="AM173" s="24">
        <f t="shared" ref="AM173:AM181" si="141">SUM(AE173:AL173)</f>
        <v>20</v>
      </c>
      <c r="AN173" s="28">
        <f t="shared" si="135"/>
        <v>0</v>
      </c>
    </row>
    <row r="174" spans="1:50" outlineLevel="1" x14ac:dyDescent="0.25">
      <c r="A174" s="26" t="s">
        <v>49</v>
      </c>
      <c r="B174" s="27">
        <v>10</v>
      </c>
      <c r="C174" s="23"/>
      <c r="D174" s="23"/>
      <c r="E174" s="23"/>
      <c r="F174" s="36">
        <v>6</v>
      </c>
      <c r="G174" s="23"/>
      <c r="H174" s="23"/>
      <c r="I174" s="23"/>
      <c r="J174" s="23"/>
      <c r="K174" s="23"/>
      <c r="L174" s="23"/>
      <c r="M174" s="23">
        <v>4</v>
      </c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4">
        <f t="shared" si="136"/>
        <v>10</v>
      </c>
      <c r="AA174" s="25">
        <f t="shared" si="131"/>
        <v>0</v>
      </c>
      <c r="AC174" s="26" t="s">
        <v>64</v>
      </c>
      <c r="AD174" s="27">
        <f t="shared" si="137"/>
        <v>10</v>
      </c>
      <c r="AE174" s="23">
        <f t="shared" si="132"/>
        <v>0</v>
      </c>
      <c r="AF174" s="23">
        <f t="shared" si="132"/>
        <v>0</v>
      </c>
      <c r="AG174" s="23">
        <f t="shared" si="132"/>
        <v>0</v>
      </c>
      <c r="AH174" s="23">
        <f t="shared" si="138"/>
        <v>6</v>
      </c>
      <c r="AI174" s="23">
        <f t="shared" si="139"/>
        <v>0</v>
      </c>
      <c r="AJ174" s="23">
        <f t="shared" si="133"/>
        <v>4</v>
      </c>
      <c r="AK174" s="23">
        <f t="shared" si="134"/>
        <v>0</v>
      </c>
      <c r="AL174" s="23">
        <f t="shared" si="140"/>
        <v>0</v>
      </c>
      <c r="AM174" s="24">
        <f t="shared" si="141"/>
        <v>10</v>
      </c>
      <c r="AN174" s="28">
        <f t="shared" si="135"/>
        <v>0</v>
      </c>
    </row>
    <row r="175" spans="1:50" outlineLevel="1" x14ac:dyDescent="0.25">
      <c r="A175" s="26" t="s">
        <v>50</v>
      </c>
      <c r="B175" s="27">
        <v>2</v>
      </c>
      <c r="C175" s="23"/>
      <c r="D175" s="23"/>
      <c r="E175" s="23"/>
      <c r="F175" s="36">
        <v>2</v>
      </c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4">
        <f t="shared" si="136"/>
        <v>2</v>
      </c>
      <c r="AA175" s="25">
        <f t="shared" si="131"/>
        <v>0</v>
      </c>
      <c r="AC175" s="26" t="s">
        <v>52</v>
      </c>
      <c r="AD175" s="27">
        <f t="shared" si="137"/>
        <v>2</v>
      </c>
      <c r="AE175" s="23">
        <f t="shared" si="132"/>
        <v>0</v>
      </c>
      <c r="AF175" s="23">
        <f t="shared" si="132"/>
        <v>0</v>
      </c>
      <c r="AG175" s="23">
        <f t="shared" si="132"/>
        <v>0</v>
      </c>
      <c r="AH175" s="23">
        <f t="shared" si="138"/>
        <v>2</v>
      </c>
      <c r="AI175" s="23">
        <f t="shared" si="139"/>
        <v>0</v>
      </c>
      <c r="AJ175" s="23">
        <f t="shared" si="133"/>
        <v>0</v>
      </c>
      <c r="AK175" s="23">
        <f t="shared" si="134"/>
        <v>0</v>
      </c>
      <c r="AL175" s="23">
        <f t="shared" si="140"/>
        <v>0</v>
      </c>
      <c r="AM175" s="24">
        <f t="shared" si="141"/>
        <v>2</v>
      </c>
      <c r="AN175" s="28">
        <f t="shared" si="135"/>
        <v>0</v>
      </c>
    </row>
    <row r="176" spans="1:50" outlineLevel="1" x14ac:dyDescent="0.25">
      <c r="A176" s="26" t="s">
        <v>51</v>
      </c>
      <c r="B176" s="31">
        <f>SUM(B166:B175)</f>
        <v>100</v>
      </c>
      <c r="C176" s="31">
        <f t="shared" ref="C176:Z176" si="142">SUM(C166:C175)</f>
        <v>1</v>
      </c>
      <c r="D176" s="31">
        <f t="shared" si="142"/>
        <v>2</v>
      </c>
      <c r="E176" s="31">
        <f t="shared" si="142"/>
        <v>0</v>
      </c>
      <c r="F176" s="31">
        <f t="shared" si="142"/>
        <v>50</v>
      </c>
      <c r="G176" s="31">
        <f t="shared" si="142"/>
        <v>0</v>
      </c>
      <c r="H176" s="31">
        <f t="shared" si="142"/>
        <v>0</v>
      </c>
      <c r="I176" s="31">
        <f t="shared" si="142"/>
        <v>0</v>
      </c>
      <c r="J176" s="31">
        <f t="shared" si="142"/>
        <v>0</v>
      </c>
      <c r="K176" s="31">
        <f t="shared" si="142"/>
        <v>0</v>
      </c>
      <c r="L176" s="31">
        <f t="shared" si="142"/>
        <v>2</v>
      </c>
      <c r="M176" s="31">
        <f t="shared" si="142"/>
        <v>45</v>
      </c>
      <c r="N176" s="31">
        <f t="shared" si="142"/>
        <v>0</v>
      </c>
      <c r="O176" s="31">
        <f t="shared" si="142"/>
        <v>0</v>
      </c>
      <c r="P176" s="31">
        <f t="shared" si="142"/>
        <v>0</v>
      </c>
      <c r="Q176" s="31">
        <f t="shared" si="142"/>
        <v>0</v>
      </c>
      <c r="R176" s="31">
        <f t="shared" si="142"/>
        <v>0</v>
      </c>
      <c r="S176" s="31">
        <f t="shared" si="142"/>
        <v>0</v>
      </c>
      <c r="T176" s="31">
        <f t="shared" si="142"/>
        <v>0</v>
      </c>
      <c r="U176" s="31">
        <f t="shared" si="142"/>
        <v>0</v>
      </c>
      <c r="V176" s="31">
        <f t="shared" si="142"/>
        <v>0</v>
      </c>
      <c r="W176" s="31">
        <f t="shared" si="142"/>
        <v>0</v>
      </c>
      <c r="X176" s="31">
        <f t="shared" si="142"/>
        <v>0</v>
      </c>
      <c r="Y176" s="31">
        <f t="shared" si="142"/>
        <v>0</v>
      </c>
      <c r="Z176" s="31">
        <f t="shared" si="142"/>
        <v>100</v>
      </c>
      <c r="AA176" s="27">
        <f>SUM(AA166:AA175)</f>
        <v>0</v>
      </c>
      <c r="AC176" s="26" t="s">
        <v>51</v>
      </c>
      <c r="AD176" s="31">
        <f>SUM(AD166:AD175)</f>
        <v>32</v>
      </c>
      <c r="AE176" s="31">
        <f t="shared" ref="AE176:AM176" si="143">SUM(AE166:AE175)</f>
        <v>0</v>
      </c>
      <c r="AF176" s="31">
        <f t="shared" si="143"/>
        <v>0</v>
      </c>
      <c r="AG176" s="31">
        <f t="shared" si="143"/>
        <v>0</v>
      </c>
      <c r="AH176" s="31">
        <f t="shared" si="143"/>
        <v>20</v>
      </c>
      <c r="AI176" s="31">
        <f t="shared" si="143"/>
        <v>0</v>
      </c>
      <c r="AJ176" s="31">
        <f t="shared" si="143"/>
        <v>12</v>
      </c>
      <c r="AK176" s="31">
        <f t="shared" si="143"/>
        <v>0</v>
      </c>
      <c r="AL176" s="31">
        <f t="shared" si="143"/>
        <v>0</v>
      </c>
      <c r="AM176" s="31">
        <f t="shared" si="143"/>
        <v>32</v>
      </c>
      <c r="AN176" s="27">
        <f>SUM(AN166:AN175)</f>
        <v>0</v>
      </c>
    </row>
    <row r="177" spans="1:50" outlineLevel="1" x14ac:dyDescent="0.25"/>
    <row r="178" spans="1:50" outlineLevel="1" x14ac:dyDescent="0.25">
      <c r="B178" s="33">
        <v>25</v>
      </c>
    </row>
    <row r="179" spans="1:50" s="3" customFormat="1" ht="56.25" outlineLevel="1" x14ac:dyDescent="0.25">
      <c r="A179" s="8" t="str">
        <f>$B$4</f>
        <v>NBA HOODIE</v>
      </c>
      <c r="B179" s="34" t="s">
        <v>176</v>
      </c>
      <c r="C179" s="10" t="s">
        <v>20</v>
      </c>
      <c r="D179" s="10" t="s">
        <v>21</v>
      </c>
      <c r="E179" s="10" t="s">
        <v>22</v>
      </c>
      <c r="F179" s="10" t="s">
        <v>141</v>
      </c>
      <c r="G179" s="10" t="s">
        <v>142</v>
      </c>
      <c r="H179" s="10" t="s">
        <v>143</v>
      </c>
      <c r="I179" s="10" t="s">
        <v>183</v>
      </c>
      <c r="J179" s="10" t="s">
        <v>24</v>
      </c>
      <c r="K179" s="10" t="s">
        <v>25</v>
      </c>
      <c r="L179" s="10" t="s">
        <v>26</v>
      </c>
      <c r="M179" s="11" t="s">
        <v>27</v>
      </c>
      <c r="N179" s="11" t="s">
        <v>28</v>
      </c>
      <c r="O179" s="11" t="s">
        <v>29</v>
      </c>
      <c r="P179" s="11" t="s">
        <v>30</v>
      </c>
      <c r="Q179" s="11" t="s">
        <v>31</v>
      </c>
      <c r="R179" s="11" t="s">
        <v>32</v>
      </c>
      <c r="S179" s="11" t="s">
        <v>33</v>
      </c>
      <c r="T179" s="11" t="s">
        <v>34</v>
      </c>
      <c r="U179" s="12" t="s">
        <v>35</v>
      </c>
      <c r="V179" s="12" t="s">
        <v>36</v>
      </c>
      <c r="W179" s="12" t="s">
        <v>37</v>
      </c>
      <c r="X179" s="12" t="s">
        <v>38</v>
      </c>
      <c r="Y179" s="13" t="s">
        <v>39</v>
      </c>
      <c r="Z179" s="14" t="s">
        <v>40</v>
      </c>
      <c r="AA179" s="15" t="s">
        <v>41</v>
      </c>
      <c r="AC179" s="16" t="str">
        <f>A179</f>
        <v>NBA HOODIE</v>
      </c>
      <c r="AD179" s="9" t="str">
        <f>B179</f>
        <v>NEW ORLEANS PELICANS NAVY</v>
      </c>
      <c r="AE179" s="17" t="s">
        <v>20</v>
      </c>
      <c r="AF179" s="17" t="s">
        <v>21</v>
      </c>
      <c r="AG179" s="17" t="s">
        <v>22</v>
      </c>
      <c r="AH179" s="17" t="s">
        <v>53</v>
      </c>
      <c r="AI179" s="10" t="s">
        <v>26</v>
      </c>
      <c r="AJ179" s="18" t="s">
        <v>54</v>
      </c>
      <c r="AK179" s="19" t="s">
        <v>55</v>
      </c>
      <c r="AL179" s="20" t="s">
        <v>56</v>
      </c>
      <c r="AM179" s="14" t="s">
        <v>40</v>
      </c>
      <c r="AN179" s="15" t="s">
        <v>41</v>
      </c>
    </row>
    <row r="180" spans="1:50" outlineLevel="1" x14ac:dyDescent="0.25">
      <c r="A180" s="21" t="s">
        <v>177</v>
      </c>
      <c r="B180" s="22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4">
        <f>SUM(C180:Y180)</f>
        <v>0</v>
      </c>
      <c r="AA180" s="25">
        <f t="shared" ref="AA180:AA189" si="144">B180-Z180</f>
        <v>0</v>
      </c>
      <c r="AC180" s="26" t="str">
        <f>A180</f>
        <v>C-0425-KT-6295-NOP</v>
      </c>
      <c r="AD180" s="27">
        <f>B180</f>
        <v>0</v>
      </c>
      <c r="AE180" s="23">
        <f t="shared" ref="AE180:AG189" si="145">C180</f>
        <v>0</v>
      </c>
      <c r="AF180" s="23">
        <f t="shared" si="145"/>
        <v>0</v>
      </c>
      <c r="AG180" s="23">
        <f t="shared" si="145"/>
        <v>0</v>
      </c>
      <c r="AH180" s="23">
        <f>SUM(F180:K180)</f>
        <v>0</v>
      </c>
      <c r="AI180" s="23">
        <f>L180</f>
        <v>0</v>
      </c>
      <c r="AJ180" s="23">
        <f t="shared" ref="AJ180:AJ189" si="146">SUM(M180:T180)</f>
        <v>0</v>
      </c>
      <c r="AK180" s="23">
        <f t="shared" ref="AK180:AK189" si="147">SUM(U180:X180)</f>
        <v>0</v>
      </c>
      <c r="AL180" s="23">
        <f>Y180</f>
        <v>0</v>
      </c>
      <c r="AM180" s="24">
        <f>SUM(AE180:AL180)</f>
        <v>0</v>
      </c>
      <c r="AN180" s="28">
        <f t="shared" ref="AN180:AN189" si="148">AD180-AM180</f>
        <v>0</v>
      </c>
    </row>
    <row r="181" spans="1:50" outlineLevel="1" x14ac:dyDescent="0.25">
      <c r="A181" s="26" t="s">
        <v>42</v>
      </c>
      <c r="B181" s="27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4">
        <f t="shared" ref="Z181:Z189" si="149">SUM(C181:Y181)</f>
        <v>0</v>
      </c>
      <c r="AA181" s="25">
        <f t="shared" si="144"/>
        <v>0</v>
      </c>
      <c r="AC181" s="26"/>
      <c r="AD181" s="27"/>
      <c r="AE181" s="23"/>
      <c r="AF181" s="23"/>
      <c r="AG181" s="23"/>
      <c r="AH181" s="23"/>
      <c r="AI181" s="23"/>
      <c r="AJ181" s="23"/>
      <c r="AK181" s="23"/>
      <c r="AL181" s="23"/>
      <c r="AM181" s="24"/>
      <c r="AN181" s="28"/>
      <c r="AO181" s="2" t="str">
        <f>B179</f>
        <v>NEW ORLEANS PELICANS NAVY</v>
      </c>
      <c r="AP181" s="26" t="s">
        <v>43</v>
      </c>
      <c r="AQ181" s="26" t="s">
        <v>44</v>
      </c>
      <c r="AR181" s="26" t="s">
        <v>45</v>
      </c>
      <c r="AS181" s="26" t="s">
        <v>46</v>
      </c>
      <c r="AT181" s="26" t="s">
        <v>47</v>
      </c>
      <c r="AU181" s="26" t="s">
        <v>48</v>
      </c>
      <c r="AV181" s="26" t="s">
        <v>49</v>
      </c>
      <c r="AW181" s="26" t="s">
        <v>50</v>
      </c>
    </row>
    <row r="182" spans="1:50" outlineLevel="1" x14ac:dyDescent="0.25">
      <c r="A182" s="26" t="s">
        <v>43</v>
      </c>
      <c r="B182" s="27"/>
      <c r="C182" s="23"/>
      <c r="D182" s="23"/>
      <c r="E182" s="23"/>
      <c r="F182" s="36"/>
      <c r="G182" s="23"/>
      <c r="H182" s="23"/>
      <c r="I182" s="36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4">
        <f t="shared" si="149"/>
        <v>0</v>
      </c>
      <c r="AA182" s="25">
        <f t="shared" si="144"/>
        <v>0</v>
      </c>
      <c r="AB182" s="30" t="str">
        <f>AO181</f>
        <v>NEW ORLEANS PELICANS NAVY</v>
      </c>
      <c r="AC182" s="26"/>
      <c r="AD182" s="27"/>
      <c r="AE182" s="23"/>
      <c r="AF182" s="23"/>
      <c r="AG182" s="23"/>
      <c r="AH182" s="23"/>
      <c r="AI182" s="23"/>
      <c r="AJ182" s="23"/>
      <c r="AK182" s="23"/>
      <c r="AL182" s="23"/>
      <c r="AM182" s="24"/>
      <c r="AN182" s="28"/>
      <c r="AO182" s="30" t="s">
        <v>51</v>
      </c>
      <c r="AP182" s="24">
        <f>Z182</f>
        <v>0</v>
      </c>
      <c r="AQ182" s="24">
        <f>Z183</f>
        <v>0</v>
      </c>
      <c r="AR182" s="24">
        <f>Z184</f>
        <v>10</v>
      </c>
      <c r="AS182" s="24">
        <f>Z185</f>
        <v>24</v>
      </c>
      <c r="AT182" s="24">
        <f>Z186</f>
        <v>30</v>
      </c>
      <c r="AU182" s="24">
        <f>Z187</f>
        <v>22</v>
      </c>
      <c r="AV182" s="24">
        <f>Z188</f>
        <v>10</v>
      </c>
      <c r="AW182" s="24">
        <f>Z189</f>
        <v>4</v>
      </c>
      <c r="AX182" s="31">
        <f>Z190</f>
        <v>100</v>
      </c>
    </row>
    <row r="183" spans="1:50" outlineLevel="1" x14ac:dyDescent="0.25">
      <c r="A183" s="26" t="s">
        <v>44</v>
      </c>
      <c r="B183" s="27"/>
      <c r="C183" s="23"/>
      <c r="D183" s="23"/>
      <c r="E183" s="23"/>
      <c r="F183" s="36"/>
      <c r="G183" s="23"/>
      <c r="H183" s="23"/>
      <c r="I183" s="36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4">
        <f t="shared" si="149"/>
        <v>0</v>
      </c>
      <c r="AA183" s="25">
        <f t="shared" si="144"/>
        <v>0</v>
      </c>
      <c r="AB183" s="30" t="str">
        <f>AO181</f>
        <v>NEW ORLEANS PELICANS NAVY</v>
      </c>
      <c r="AC183" s="26"/>
      <c r="AD183" s="27"/>
      <c r="AE183" s="23"/>
      <c r="AF183" s="23"/>
      <c r="AG183" s="23"/>
      <c r="AH183" s="23"/>
      <c r="AI183" s="23"/>
      <c r="AJ183" s="23"/>
      <c r="AK183" s="23"/>
      <c r="AL183" s="23"/>
      <c r="AM183" s="24"/>
      <c r="AN183" s="28"/>
      <c r="AO183" s="29" t="s">
        <v>27</v>
      </c>
      <c r="AP183" s="23">
        <f>M182</f>
        <v>0</v>
      </c>
      <c r="AQ183" s="23">
        <f>M183</f>
        <v>0</v>
      </c>
      <c r="AR183" s="23">
        <f>M184</f>
        <v>3</v>
      </c>
      <c r="AS183" s="23">
        <f>M185</f>
        <v>7</v>
      </c>
      <c r="AT183" s="23">
        <f>M186</f>
        <v>6</v>
      </c>
      <c r="AU183" s="23">
        <f>M187</f>
        <v>4</v>
      </c>
      <c r="AV183" s="23">
        <f>M188</f>
        <v>0</v>
      </c>
      <c r="AW183" s="23">
        <f>M189</f>
        <v>0</v>
      </c>
      <c r="AX183" s="31">
        <f>M190</f>
        <v>20</v>
      </c>
    </row>
    <row r="184" spans="1:50" outlineLevel="1" x14ac:dyDescent="0.25">
      <c r="A184" s="26" t="s">
        <v>45</v>
      </c>
      <c r="B184" s="27">
        <v>10</v>
      </c>
      <c r="C184" s="23"/>
      <c r="D184" s="23"/>
      <c r="E184" s="23"/>
      <c r="F184" s="36">
        <v>4</v>
      </c>
      <c r="G184" s="23"/>
      <c r="H184" s="23"/>
      <c r="I184" s="36">
        <v>3</v>
      </c>
      <c r="J184" s="23"/>
      <c r="K184" s="23"/>
      <c r="L184" s="23"/>
      <c r="M184" s="23">
        <v>3</v>
      </c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4">
        <f t="shared" si="149"/>
        <v>10</v>
      </c>
      <c r="AA184" s="25">
        <f t="shared" si="144"/>
        <v>0</v>
      </c>
      <c r="AB184" s="30" t="str">
        <f>AO181</f>
        <v>NEW ORLEANS PELICANS NAVY</v>
      </c>
      <c r="AC184" s="26"/>
      <c r="AD184" s="27"/>
      <c r="AE184" s="23"/>
      <c r="AF184" s="23"/>
      <c r="AG184" s="23"/>
      <c r="AH184" s="23"/>
      <c r="AI184" s="23"/>
      <c r="AJ184" s="23"/>
      <c r="AK184" s="23"/>
      <c r="AL184" s="23"/>
      <c r="AM184" s="24"/>
      <c r="AN184" s="28"/>
      <c r="AO184" s="29" t="s">
        <v>204</v>
      </c>
      <c r="AP184" s="23">
        <f>D182</f>
        <v>0</v>
      </c>
      <c r="AQ184" s="23">
        <f>D183</f>
        <v>0</v>
      </c>
      <c r="AR184" s="23">
        <f>D184</f>
        <v>0</v>
      </c>
      <c r="AS184" s="23">
        <f>D185</f>
        <v>1</v>
      </c>
      <c r="AT184" s="23">
        <f>D186</f>
        <v>1</v>
      </c>
      <c r="AU184" s="23">
        <f>D187</f>
        <v>0</v>
      </c>
      <c r="AV184" s="23">
        <f>D188</f>
        <v>0</v>
      </c>
      <c r="AW184" s="23">
        <f>D189</f>
        <v>0</v>
      </c>
    </row>
    <row r="185" spans="1:50" outlineLevel="1" x14ac:dyDescent="0.25">
      <c r="A185" s="26" t="s">
        <v>46</v>
      </c>
      <c r="B185" s="27">
        <v>24</v>
      </c>
      <c r="C185" s="23">
        <v>1</v>
      </c>
      <c r="D185" s="23">
        <v>1</v>
      </c>
      <c r="E185" s="23"/>
      <c r="F185" s="36">
        <v>10</v>
      </c>
      <c r="G185" s="23"/>
      <c r="H185" s="23"/>
      <c r="I185" s="36">
        <v>4</v>
      </c>
      <c r="J185" s="23"/>
      <c r="K185" s="23"/>
      <c r="L185" s="37">
        <v>1</v>
      </c>
      <c r="M185" s="23">
        <v>7</v>
      </c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4">
        <f t="shared" si="149"/>
        <v>24</v>
      </c>
      <c r="AA185" s="25">
        <f t="shared" si="144"/>
        <v>0</v>
      </c>
      <c r="AB185" s="30" t="str">
        <f>AO181</f>
        <v>NEW ORLEANS PELICANS NAVY</v>
      </c>
      <c r="AC185" s="26"/>
      <c r="AD185" s="27"/>
      <c r="AE185" s="23"/>
      <c r="AF185" s="23"/>
      <c r="AG185" s="23"/>
      <c r="AH185" s="23"/>
      <c r="AI185" s="23"/>
      <c r="AJ185" s="23"/>
      <c r="AK185" s="23"/>
      <c r="AL185" s="23"/>
      <c r="AM185" s="24"/>
      <c r="AN185" s="28"/>
      <c r="AO185" s="29" t="s">
        <v>205</v>
      </c>
      <c r="AP185" s="23">
        <f>E182</f>
        <v>0</v>
      </c>
      <c r="AQ185" s="23">
        <f>E183</f>
        <v>0</v>
      </c>
      <c r="AR185" s="23">
        <f>E184</f>
        <v>0</v>
      </c>
      <c r="AS185" s="23">
        <f>E185</f>
        <v>0</v>
      </c>
      <c r="AT185" s="23">
        <f>E186</f>
        <v>0</v>
      </c>
      <c r="AU185" s="23">
        <f>E187</f>
        <v>0</v>
      </c>
      <c r="AV185" s="23">
        <f>E188</f>
        <v>0</v>
      </c>
      <c r="AW185" s="23">
        <f>E189</f>
        <v>0</v>
      </c>
    </row>
    <row r="186" spans="1:50" outlineLevel="1" x14ac:dyDescent="0.25">
      <c r="A186" s="26" t="s">
        <v>47</v>
      </c>
      <c r="B186" s="27">
        <v>30</v>
      </c>
      <c r="C186" s="23"/>
      <c r="D186" s="23">
        <v>1</v>
      </c>
      <c r="E186" s="23"/>
      <c r="F186" s="36">
        <v>16</v>
      </c>
      <c r="G186" s="23"/>
      <c r="H186" s="23"/>
      <c r="I186" s="36">
        <v>6</v>
      </c>
      <c r="J186" s="23"/>
      <c r="K186" s="23"/>
      <c r="L186" s="37">
        <v>1</v>
      </c>
      <c r="M186" s="23">
        <v>6</v>
      </c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4">
        <f t="shared" si="149"/>
        <v>30</v>
      </c>
      <c r="AA186" s="25">
        <f t="shared" si="144"/>
        <v>0</v>
      </c>
      <c r="AB186" s="30" t="str">
        <f>AO181</f>
        <v>NEW ORLEANS PELICANS NAVY</v>
      </c>
      <c r="AC186" s="26"/>
      <c r="AD186" s="27"/>
      <c r="AE186" s="23"/>
      <c r="AF186" s="23"/>
      <c r="AG186" s="23"/>
      <c r="AH186" s="23"/>
      <c r="AI186" s="23"/>
      <c r="AJ186" s="23"/>
      <c r="AK186" s="23"/>
      <c r="AL186" s="23"/>
      <c r="AM186" s="24"/>
      <c r="AN186" s="28"/>
      <c r="AO186" s="29" t="s">
        <v>206</v>
      </c>
      <c r="AP186" s="23">
        <f>C182</f>
        <v>0</v>
      </c>
      <c r="AQ186" s="23">
        <f>C183</f>
        <v>0</v>
      </c>
      <c r="AR186" s="23">
        <f>C184</f>
        <v>0</v>
      </c>
      <c r="AS186" s="23">
        <f>C185</f>
        <v>1</v>
      </c>
      <c r="AT186" s="23">
        <f>C186</f>
        <v>0</v>
      </c>
      <c r="AU186" s="23">
        <f>C187</f>
        <v>0</v>
      </c>
      <c r="AV186" s="23">
        <f>C188</f>
        <v>0</v>
      </c>
      <c r="AW186" s="23">
        <f>C189</f>
        <v>0</v>
      </c>
    </row>
    <row r="187" spans="1:50" outlineLevel="1" x14ac:dyDescent="0.25">
      <c r="A187" s="26" t="s">
        <v>48</v>
      </c>
      <c r="B187" s="27">
        <v>22</v>
      </c>
      <c r="C187" s="23"/>
      <c r="D187" s="23"/>
      <c r="E187" s="23"/>
      <c r="F187" s="36">
        <v>12</v>
      </c>
      <c r="G187" s="23"/>
      <c r="H187" s="23"/>
      <c r="I187" s="36">
        <v>6</v>
      </c>
      <c r="J187" s="23"/>
      <c r="K187" s="23"/>
      <c r="L187" s="23"/>
      <c r="M187" s="23">
        <v>4</v>
      </c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4">
        <f t="shared" si="149"/>
        <v>22</v>
      </c>
      <c r="AA187" s="25">
        <f t="shared" si="144"/>
        <v>0</v>
      </c>
      <c r="AC187" s="26" t="s">
        <v>63</v>
      </c>
      <c r="AD187" s="27">
        <f t="shared" ref="AD187:AD195" si="150">B187</f>
        <v>22</v>
      </c>
      <c r="AE187" s="23">
        <f t="shared" si="145"/>
        <v>0</v>
      </c>
      <c r="AF187" s="23">
        <f t="shared" si="145"/>
        <v>0</v>
      </c>
      <c r="AG187" s="23">
        <f t="shared" si="145"/>
        <v>0</v>
      </c>
      <c r="AH187" s="23">
        <f t="shared" ref="AH187:AH194" si="151">SUM(F187:K187)</f>
        <v>18</v>
      </c>
      <c r="AI187" s="23">
        <f t="shared" ref="AI187:AI195" si="152">L187</f>
        <v>0</v>
      </c>
      <c r="AJ187" s="23">
        <f t="shared" si="146"/>
        <v>4</v>
      </c>
      <c r="AK187" s="23">
        <f t="shared" si="147"/>
        <v>0</v>
      </c>
      <c r="AL187" s="23">
        <f t="shared" ref="AL187:AL195" si="153">Y187</f>
        <v>0</v>
      </c>
      <c r="AM187" s="24">
        <f t="shared" ref="AM187:AM195" si="154">SUM(AE187:AL187)</f>
        <v>22</v>
      </c>
      <c r="AN187" s="28">
        <f t="shared" si="148"/>
        <v>0</v>
      </c>
    </row>
    <row r="188" spans="1:50" outlineLevel="1" x14ac:dyDescent="0.25">
      <c r="A188" s="26" t="s">
        <v>49</v>
      </c>
      <c r="B188" s="27">
        <v>10</v>
      </c>
      <c r="C188" s="23"/>
      <c r="D188" s="23"/>
      <c r="E188" s="23"/>
      <c r="F188" s="36">
        <v>6</v>
      </c>
      <c r="G188" s="23"/>
      <c r="H188" s="23"/>
      <c r="I188" s="36">
        <v>4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4">
        <f t="shared" si="149"/>
        <v>10</v>
      </c>
      <c r="AA188" s="25">
        <f t="shared" si="144"/>
        <v>0</v>
      </c>
      <c r="AC188" s="26" t="s">
        <v>64</v>
      </c>
      <c r="AD188" s="27">
        <f t="shared" si="150"/>
        <v>10</v>
      </c>
      <c r="AE188" s="23">
        <f t="shared" si="145"/>
        <v>0</v>
      </c>
      <c r="AF188" s="23">
        <f t="shared" si="145"/>
        <v>0</v>
      </c>
      <c r="AG188" s="23">
        <f t="shared" si="145"/>
        <v>0</v>
      </c>
      <c r="AH188" s="23">
        <f t="shared" si="151"/>
        <v>10</v>
      </c>
      <c r="AI188" s="23">
        <f t="shared" si="152"/>
        <v>0</v>
      </c>
      <c r="AJ188" s="23">
        <f t="shared" si="146"/>
        <v>0</v>
      </c>
      <c r="AK188" s="23">
        <f t="shared" si="147"/>
        <v>0</v>
      </c>
      <c r="AL188" s="23">
        <f t="shared" si="153"/>
        <v>0</v>
      </c>
      <c r="AM188" s="24">
        <f t="shared" si="154"/>
        <v>10</v>
      </c>
      <c r="AN188" s="28">
        <f t="shared" si="148"/>
        <v>0</v>
      </c>
    </row>
    <row r="189" spans="1:50" outlineLevel="1" x14ac:dyDescent="0.25">
      <c r="A189" s="26" t="s">
        <v>50</v>
      </c>
      <c r="B189" s="27">
        <v>4</v>
      </c>
      <c r="C189" s="23"/>
      <c r="D189" s="23"/>
      <c r="E189" s="23"/>
      <c r="F189" s="36">
        <v>2</v>
      </c>
      <c r="G189" s="23"/>
      <c r="H189" s="23"/>
      <c r="I189" s="36">
        <v>2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4">
        <f t="shared" si="149"/>
        <v>4</v>
      </c>
      <c r="AA189" s="25">
        <f t="shared" si="144"/>
        <v>0</v>
      </c>
      <c r="AC189" s="26" t="s">
        <v>52</v>
      </c>
      <c r="AD189" s="27">
        <f t="shared" si="150"/>
        <v>4</v>
      </c>
      <c r="AE189" s="23">
        <f t="shared" si="145"/>
        <v>0</v>
      </c>
      <c r="AF189" s="23">
        <f t="shared" si="145"/>
        <v>0</v>
      </c>
      <c r="AG189" s="23">
        <f t="shared" si="145"/>
        <v>0</v>
      </c>
      <c r="AH189" s="23">
        <f t="shared" si="151"/>
        <v>4</v>
      </c>
      <c r="AI189" s="23">
        <f t="shared" si="152"/>
        <v>0</v>
      </c>
      <c r="AJ189" s="23">
        <f t="shared" si="146"/>
        <v>0</v>
      </c>
      <c r="AK189" s="23">
        <f t="shared" si="147"/>
        <v>0</v>
      </c>
      <c r="AL189" s="23">
        <f t="shared" si="153"/>
        <v>0</v>
      </c>
      <c r="AM189" s="24">
        <f t="shared" si="154"/>
        <v>4</v>
      </c>
      <c r="AN189" s="28">
        <f t="shared" si="148"/>
        <v>0</v>
      </c>
    </row>
    <row r="190" spans="1:50" outlineLevel="1" x14ac:dyDescent="0.25">
      <c r="A190" s="26" t="s">
        <v>51</v>
      </c>
      <c r="B190" s="31">
        <f>SUM(B180:B189)</f>
        <v>100</v>
      </c>
      <c r="C190" s="31">
        <f t="shared" ref="C190:Z190" si="155">SUM(C180:C189)</f>
        <v>1</v>
      </c>
      <c r="D190" s="31">
        <f t="shared" si="155"/>
        <v>2</v>
      </c>
      <c r="E190" s="31">
        <f t="shared" si="155"/>
        <v>0</v>
      </c>
      <c r="F190" s="31">
        <f t="shared" si="155"/>
        <v>50</v>
      </c>
      <c r="G190" s="31">
        <f t="shared" si="155"/>
        <v>0</v>
      </c>
      <c r="H190" s="31">
        <f t="shared" si="155"/>
        <v>0</v>
      </c>
      <c r="I190" s="31">
        <f t="shared" si="155"/>
        <v>25</v>
      </c>
      <c r="J190" s="31">
        <f t="shared" si="155"/>
        <v>0</v>
      </c>
      <c r="K190" s="31">
        <f t="shared" si="155"/>
        <v>0</v>
      </c>
      <c r="L190" s="31">
        <f t="shared" si="155"/>
        <v>2</v>
      </c>
      <c r="M190" s="31">
        <f t="shared" si="155"/>
        <v>20</v>
      </c>
      <c r="N190" s="31">
        <f t="shared" si="155"/>
        <v>0</v>
      </c>
      <c r="O190" s="31">
        <f t="shared" si="155"/>
        <v>0</v>
      </c>
      <c r="P190" s="31">
        <f t="shared" si="155"/>
        <v>0</v>
      </c>
      <c r="Q190" s="31">
        <f t="shared" si="155"/>
        <v>0</v>
      </c>
      <c r="R190" s="31">
        <f t="shared" si="155"/>
        <v>0</v>
      </c>
      <c r="S190" s="31">
        <f t="shared" si="155"/>
        <v>0</v>
      </c>
      <c r="T190" s="31">
        <f t="shared" si="155"/>
        <v>0</v>
      </c>
      <c r="U190" s="31">
        <f t="shared" si="155"/>
        <v>0</v>
      </c>
      <c r="V190" s="31">
        <f t="shared" si="155"/>
        <v>0</v>
      </c>
      <c r="W190" s="31">
        <f t="shared" si="155"/>
        <v>0</v>
      </c>
      <c r="X190" s="31">
        <f t="shared" si="155"/>
        <v>0</v>
      </c>
      <c r="Y190" s="31">
        <f t="shared" si="155"/>
        <v>0</v>
      </c>
      <c r="Z190" s="31">
        <f t="shared" si="155"/>
        <v>100</v>
      </c>
      <c r="AA190" s="27">
        <f>SUM(AA180:AA189)</f>
        <v>0</v>
      </c>
      <c r="AC190" s="26" t="s">
        <v>51</v>
      </c>
      <c r="AD190" s="31">
        <f>SUM(AD180:AD189)</f>
        <v>36</v>
      </c>
      <c r="AE190" s="31">
        <f t="shared" ref="AE190:AM190" si="156">SUM(AE180:AE189)</f>
        <v>0</v>
      </c>
      <c r="AF190" s="31">
        <f t="shared" si="156"/>
        <v>0</v>
      </c>
      <c r="AG190" s="31">
        <f t="shared" si="156"/>
        <v>0</v>
      </c>
      <c r="AH190" s="31">
        <f t="shared" si="156"/>
        <v>32</v>
      </c>
      <c r="AI190" s="31">
        <f t="shared" si="156"/>
        <v>0</v>
      </c>
      <c r="AJ190" s="31">
        <f t="shared" si="156"/>
        <v>4</v>
      </c>
      <c r="AK190" s="31">
        <f t="shared" si="156"/>
        <v>0</v>
      </c>
      <c r="AL190" s="31">
        <f t="shared" si="156"/>
        <v>0</v>
      </c>
      <c r="AM190" s="31">
        <f t="shared" si="156"/>
        <v>36</v>
      </c>
      <c r="AN190" s="27">
        <f>SUM(AN180:AN189)</f>
        <v>0</v>
      </c>
    </row>
    <row r="191" spans="1:50" outlineLevel="1" x14ac:dyDescent="0.25"/>
    <row r="192" spans="1:50" outlineLevel="1" x14ac:dyDescent="0.25">
      <c r="B192" s="33">
        <v>50</v>
      </c>
    </row>
    <row r="193" spans="1:50" s="3" customFormat="1" ht="56.25" outlineLevel="1" x14ac:dyDescent="0.25">
      <c r="A193" s="8" t="str">
        <f>$B$4</f>
        <v>NBA HOODIE</v>
      </c>
      <c r="B193" s="34" t="s">
        <v>178</v>
      </c>
      <c r="C193" s="10" t="s">
        <v>20</v>
      </c>
      <c r="D193" s="10" t="s">
        <v>21</v>
      </c>
      <c r="E193" s="10" t="s">
        <v>22</v>
      </c>
      <c r="F193" s="10" t="s">
        <v>141</v>
      </c>
      <c r="G193" s="10" t="s">
        <v>142</v>
      </c>
      <c r="H193" s="10" t="s">
        <v>143</v>
      </c>
      <c r="I193" s="10" t="s">
        <v>23</v>
      </c>
      <c r="J193" s="10" t="s">
        <v>24</v>
      </c>
      <c r="K193" s="10" t="s">
        <v>25</v>
      </c>
      <c r="L193" s="10" t="s">
        <v>26</v>
      </c>
      <c r="M193" s="11" t="s">
        <v>27</v>
      </c>
      <c r="N193" s="11" t="s">
        <v>28</v>
      </c>
      <c r="O193" s="11" t="s">
        <v>29</v>
      </c>
      <c r="P193" s="11" t="s">
        <v>30</v>
      </c>
      <c r="Q193" s="11" t="s">
        <v>31</v>
      </c>
      <c r="R193" s="11" t="s">
        <v>32</v>
      </c>
      <c r="S193" s="11" t="s">
        <v>33</v>
      </c>
      <c r="T193" s="11" t="s">
        <v>34</v>
      </c>
      <c r="U193" s="12" t="s">
        <v>35</v>
      </c>
      <c r="V193" s="12" t="s">
        <v>36</v>
      </c>
      <c r="W193" s="12" t="s">
        <v>37</v>
      </c>
      <c r="X193" s="12" t="s">
        <v>38</v>
      </c>
      <c r="Y193" s="13" t="s">
        <v>39</v>
      </c>
      <c r="Z193" s="14" t="s">
        <v>40</v>
      </c>
      <c r="AA193" s="15" t="s">
        <v>41</v>
      </c>
      <c r="AC193" s="16" t="str">
        <f>A193</f>
        <v>NBA HOODIE</v>
      </c>
      <c r="AD193" s="9" t="str">
        <f>B193</f>
        <v xml:space="preserve">	PHEONIX SUNS PEARL GREY</v>
      </c>
      <c r="AE193" s="17" t="s">
        <v>20</v>
      </c>
      <c r="AF193" s="17" t="s">
        <v>21</v>
      </c>
      <c r="AG193" s="17" t="s">
        <v>22</v>
      </c>
      <c r="AH193" s="17" t="s">
        <v>53</v>
      </c>
      <c r="AI193" s="10" t="s">
        <v>26</v>
      </c>
      <c r="AJ193" s="18" t="s">
        <v>54</v>
      </c>
      <c r="AK193" s="19" t="s">
        <v>55</v>
      </c>
      <c r="AL193" s="20" t="s">
        <v>56</v>
      </c>
      <c r="AM193" s="14" t="s">
        <v>40</v>
      </c>
      <c r="AN193" s="15" t="s">
        <v>41</v>
      </c>
    </row>
    <row r="194" spans="1:50" outlineLevel="1" x14ac:dyDescent="0.25">
      <c r="A194" s="21" t="s">
        <v>179</v>
      </c>
      <c r="B194" s="22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4">
        <f>SUM(C194:Y194)</f>
        <v>0</v>
      </c>
      <c r="AA194" s="25">
        <f t="shared" ref="AA194:AA203" si="157">B194-Z194</f>
        <v>0</v>
      </c>
      <c r="AC194" s="26" t="str">
        <f>A194</f>
        <v>C-0425-KT-6295-PXS</v>
      </c>
      <c r="AD194" s="27">
        <f>B194</f>
        <v>0</v>
      </c>
      <c r="AE194" s="23">
        <f t="shared" ref="AE194:AG200" si="158">C194</f>
        <v>0</v>
      </c>
      <c r="AF194" s="23">
        <f t="shared" si="158"/>
        <v>0</v>
      </c>
      <c r="AG194" s="23">
        <f t="shared" si="158"/>
        <v>0</v>
      </c>
      <c r="AH194" s="23">
        <f>SUM(F194:K194)</f>
        <v>0</v>
      </c>
      <c r="AI194" s="23">
        <f>L194</f>
        <v>0</v>
      </c>
      <c r="AJ194" s="23">
        <f t="shared" ref="AJ194:AJ200" si="159">SUM(M194:T194)</f>
        <v>0</v>
      </c>
      <c r="AK194" s="23">
        <f t="shared" ref="AK194:AK200" si="160">SUM(U194:X194)</f>
        <v>0</v>
      </c>
      <c r="AL194" s="23">
        <f>Y194</f>
        <v>0</v>
      </c>
      <c r="AM194" s="24">
        <f>SUM(AE194:AL194)</f>
        <v>0</v>
      </c>
      <c r="AN194" s="28">
        <f t="shared" ref="AN194:AN200" si="161">AD194-AM194</f>
        <v>0</v>
      </c>
    </row>
    <row r="195" spans="1:50" outlineLevel="1" x14ac:dyDescent="0.25">
      <c r="A195" s="26" t="s">
        <v>42</v>
      </c>
      <c r="B195" s="27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4">
        <f t="shared" ref="Z195:Z203" si="162">SUM(C195:Y195)</f>
        <v>0</v>
      </c>
      <c r="AA195" s="25">
        <f t="shared" si="157"/>
        <v>0</v>
      </c>
      <c r="AC195" s="26"/>
      <c r="AD195" s="27"/>
      <c r="AE195" s="23"/>
      <c r="AF195" s="23"/>
      <c r="AG195" s="23"/>
      <c r="AH195" s="23"/>
      <c r="AI195" s="23"/>
      <c r="AJ195" s="23"/>
      <c r="AK195" s="23"/>
      <c r="AL195" s="23"/>
      <c r="AM195" s="24"/>
      <c r="AN195" s="28"/>
      <c r="AO195" s="2" t="str">
        <f>B193</f>
        <v xml:space="preserve">	PHEONIX SUNS PEARL GREY</v>
      </c>
      <c r="AP195" s="26" t="s">
        <v>43</v>
      </c>
      <c r="AQ195" s="26" t="s">
        <v>44</v>
      </c>
      <c r="AR195" s="26" t="s">
        <v>45</v>
      </c>
      <c r="AS195" s="26" t="s">
        <v>46</v>
      </c>
      <c r="AT195" s="26" t="s">
        <v>47</v>
      </c>
      <c r="AU195" s="26" t="s">
        <v>48</v>
      </c>
      <c r="AV195" s="26" t="s">
        <v>49</v>
      </c>
      <c r="AW195" s="26" t="s">
        <v>50</v>
      </c>
    </row>
    <row r="196" spans="1:50" outlineLevel="1" x14ac:dyDescent="0.25">
      <c r="A196" s="26" t="s">
        <v>43</v>
      </c>
      <c r="B196" s="27"/>
      <c r="C196" s="23"/>
      <c r="D196" s="23"/>
      <c r="E196" s="23"/>
      <c r="F196" s="36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4">
        <f t="shared" si="162"/>
        <v>0</v>
      </c>
      <c r="AA196" s="25">
        <f t="shared" si="157"/>
        <v>0</v>
      </c>
      <c r="AB196" s="30" t="str">
        <f>AO195</f>
        <v xml:space="preserve">	PHEONIX SUNS PEARL GREY</v>
      </c>
      <c r="AC196" s="26"/>
      <c r="AD196" s="27"/>
      <c r="AE196" s="23"/>
      <c r="AF196" s="23"/>
      <c r="AG196" s="23"/>
      <c r="AH196" s="23"/>
      <c r="AI196" s="23"/>
      <c r="AJ196" s="23"/>
      <c r="AK196" s="23"/>
      <c r="AL196" s="23"/>
      <c r="AM196" s="24"/>
      <c r="AN196" s="28"/>
      <c r="AO196" s="30" t="s">
        <v>51</v>
      </c>
      <c r="AP196" s="24">
        <f>Z196</f>
        <v>0</v>
      </c>
      <c r="AQ196" s="24">
        <f>Z197</f>
        <v>2</v>
      </c>
      <c r="AR196" s="24">
        <f>Z198</f>
        <v>12</v>
      </c>
      <c r="AS196" s="24">
        <f>Z199</f>
        <v>26</v>
      </c>
      <c r="AT196" s="24">
        <f>Z200</f>
        <v>28</v>
      </c>
      <c r="AU196" s="24">
        <f>Z201</f>
        <v>20</v>
      </c>
      <c r="AV196" s="24">
        <f>Z202</f>
        <v>10</v>
      </c>
      <c r="AW196" s="24">
        <f>Z203</f>
        <v>2</v>
      </c>
      <c r="AX196" s="31">
        <f>Z204</f>
        <v>100</v>
      </c>
    </row>
    <row r="197" spans="1:50" outlineLevel="1" x14ac:dyDescent="0.25">
      <c r="A197" s="26" t="s">
        <v>44</v>
      </c>
      <c r="B197" s="27">
        <v>2</v>
      </c>
      <c r="C197" s="23"/>
      <c r="D197" s="23"/>
      <c r="E197" s="23"/>
      <c r="F197" s="36"/>
      <c r="G197" s="23"/>
      <c r="H197" s="23"/>
      <c r="I197" s="23"/>
      <c r="J197" s="23"/>
      <c r="K197" s="23"/>
      <c r="L197" s="23"/>
      <c r="M197" s="23">
        <v>2</v>
      </c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4">
        <f t="shared" si="162"/>
        <v>2</v>
      </c>
      <c r="AA197" s="25">
        <f t="shared" si="157"/>
        <v>0</v>
      </c>
      <c r="AB197" s="30" t="str">
        <f>AO195</f>
        <v xml:space="preserve">	PHEONIX SUNS PEARL GREY</v>
      </c>
      <c r="AC197" s="26"/>
      <c r="AD197" s="27"/>
      <c r="AE197" s="23"/>
      <c r="AF197" s="23"/>
      <c r="AG197" s="23"/>
      <c r="AH197" s="23"/>
      <c r="AI197" s="23"/>
      <c r="AJ197" s="23"/>
      <c r="AK197" s="23"/>
      <c r="AL197" s="23"/>
      <c r="AM197" s="24"/>
      <c r="AN197" s="28"/>
      <c r="AO197" s="29" t="s">
        <v>27</v>
      </c>
      <c r="AP197" s="23">
        <f>M196</f>
        <v>0</v>
      </c>
      <c r="AQ197" s="23">
        <f>M197</f>
        <v>2</v>
      </c>
      <c r="AR197" s="23">
        <f>M198</f>
        <v>8</v>
      </c>
      <c r="AS197" s="23">
        <f>M199</f>
        <v>13</v>
      </c>
      <c r="AT197" s="23">
        <f>M200</f>
        <v>10</v>
      </c>
      <c r="AU197" s="23">
        <f>M201</f>
        <v>8</v>
      </c>
      <c r="AV197" s="23">
        <f>M202</f>
        <v>4</v>
      </c>
      <c r="AW197" s="23">
        <f>M203</f>
        <v>0</v>
      </c>
      <c r="AX197" s="31">
        <f>M204</f>
        <v>45</v>
      </c>
    </row>
    <row r="198" spans="1:50" outlineLevel="1" x14ac:dyDescent="0.25">
      <c r="A198" s="26" t="s">
        <v>45</v>
      </c>
      <c r="B198" s="27">
        <v>12</v>
      </c>
      <c r="C198" s="23"/>
      <c r="D198" s="23"/>
      <c r="E198" s="23"/>
      <c r="F198" s="36">
        <v>4</v>
      </c>
      <c r="G198" s="23"/>
      <c r="H198" s="23"/>
      <c r="I198" s="23"/>
      <c r="J198" s="23"/>
      <c r="K198" s="23"/>
      <c r="L198" s="23"/>
      <c r="M198" s="23">
        <v>8</v>
      </c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4">
        <f t="shared" si="162"/>
        <v>12</v>
      </c>
      <c r="AA198" s="25">
        <f t="shared" si="157"/>
        <v>0</v>
      </c>
      <c r="AB198" s="30" t="str">
        <f>AO195</f>
        <v xml:space="preserve">	PHEONIX SUNS PEARL GREY</v>
      </c>
      <c r="AC198" s="26"/>
      <c r="AD198" s="27"/>
      <c r="AE198" s="23"/>
      <c r="AF198" s="23"/>
      <c r="AG198" s="23"/>
      <c r="AH198" s="23"/>
      <c r="AI198" s="23"/>
      <c r="AJ198" s="23"/>
      <c r="AK198" s="23"/>
      <c r="AL198" s="23"/>
      <c r="AM198" s="24"/>
      <c r="AN198" s="28"/>
      <c r="AO198" s="29" t="s">
        <v>204</v>
      </c>
      <c r="AP198" s="23">
        <f>D196</f>
        <v>0</v>
      </c>
      <c r="AQ198" s="23">
        <f>D197</f>
        <v>0</v>
      </c>
      <c r="AR198" s="23">
        <f>D198</f>
        <v>0</v>
      </c>
      <c r="AS198" s="23">
        <f>D199</f>
        <v>1</v>
      </c>
      <c r="AT198" s="23">
        <f>D200</f>
        <v>1</v>
      </c>
      <c r="AU198" s="23">
        <f>D201</f>
        <v>0</v>
      </c>
      <c r="AV198" s="23">
        <f>D202</f>
        <v>0</v>
      </c>
      <c r="AW198" s="23">
        <f>D203</f>
        <v>0</v>
      </c>
    </row>
    <row r="199" spans="1:50" outlineLevel="1" x14ac:dyDescent="0.25">
      <c r="A199" s="26" t="s">
        <v>46</v>
      </c>
      <c r="B199" s="27">
        <v>26</v>
      </c>
      <c r="C199" s="23">
        <v>1</v>
      </c>
      <c r="D199" s="23">
        <v>1</v>
      </c>
      <c r="E199" s="23"/>
      <c r="F199" s="36">
        <v>10</v>
      </c>
      <c r="G199" s="23"/>
      <c r="H199" s="23"/>
      <c r="I199" s="23"/>
      <c r="J199" s="23"/>
      <c r="K199" s="23"/>
      <c r="L199" s="37">
        <v>1</v>
      </c>
      <c r="M199" s="23">
        <v>13</v>
      </c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4">
        <f t="shared" si="162"/>
        <v>26</v>
      </c>
      <c r="AA199" s="25">
        <f t="shared" si="157"/>
        <v>0</v>
      </c>
      <c r="AB199" s="30" t="str">
        <f>AO195</f>
        <v xml:space="preserve">	PHEONIX SUNS PEARL GREY</v>
      </c>
      <c r="AC199" s="26"/>
      <c r="AD199" s="27"/>
      <c r="AE199" s="23"/>
      <c r="AF199" s="23"/>
      <c r="AG199" s="23"/>
      <c r="AH199" s="23"/>
      <c r="AI199" s="23"/>
      <c r="AJ199" s="23"/>
      <c r="AK199" s="23"/>
      <c r="AL199" s="23"/>
      <c r="AM199" s="24"/>
      <c r="AN199" s="28"/>
      <c r="AO199" s="29" t="s">
        <v>205</v>
      </c>
      <c r="AP199" s="23">
        <f>E196</f>
        <v>0</v>
      </c>
      <c r="AQ199" s="23">
        <f>E197</f>
        <v>0</v>
      </c>
      <c r="AR199" s="23">
        <f>E198</f>
        <v>0</v>
      </c>
      <c r="AS199" s="23">
        <f>E199</f>
        <v>0</v>
      </c>
      <c r="AT199" s="23">
        <f>E200</f>
        <v>0</v>
      </c>
      <c r="AU199" s="23">
        <f>E201</f>
        <v>0</v>
      </c>
      <c r="AV199" s="23">
        <f>E202</f>
        <v>0</v>
      </c>
      <c r="AW199" s="23">
        <f>E203</f>
        <v>0</v>
      </c>
    </row>
    <row r="200" spans="1:50" outlineLevel="1" x14ac:dyDescent="0.25">
      <c r="A200" s="26" t="s">
        <v>47</v>
      </c>
      <c r="B200" s="27">
        <v>28</v>
      </c>
      <c r="C200" s="23"/>
      <c r="D200" s="23">
        <v>1</v>
      </c>
      <c r="E200" s="23"/>
      <c r="F200" s="36">
        <v>16</v>
      </c>
      <c r="G200" s="23"/>
      <c r="H200" s="23"/>
      <c r="I200" s="23"/>
      <c r="J200" s="23"/>
      <c r="K200" s="23"/>
      <c r="L200" s="37">
        <v>1</v>
      </c>
      <c r="M200" s="23">
        <v>10</v>
      </c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4">
        <f t="shared" si="162"/>
        <v>28</v>
      </c>
      <c r="AA200" s="25">
        <f t="shared" si="157"/>
        <v>0</v>
      </c>
      <c r="AB200" s="30" t="str">
        <f>AO195</f>
        <v xml:space="preserve">	PHEONIX SUNS PEARL GREY</v>
      </c>
      <c r="AC200" s="26"/>
      <c r="AD200" s="27"/>
      <c r="AE200" s="23"/>
      <c r="AF200" s="23"/>
      <c r="AG200" s="23"/>
      <c r="AH200" s="23"/>
      <c r="AI200" s="23"/>
      <c r="AJ200" s="23"/>
      <c r="AK200" s="23"/>
      <c r="AL200" s="23"/>
      <c r="AM200" s="24"/>
      <c r="AN200" s="28"/>
      <c r="AO200" s="29" t="s">
        <v>206</v>
      </c>
      <c r="AP200" s="23">
        <f>C196</f>
        <v>0</v>
      </c>
      <c r="AQ200" s="23">
        <f>C197</f>
        <v>0</v>
      </c>
      <c r="AR200" s="23">
        <f>C198</f>
        <v>0</v>
      </c>
      <c r="AS200" s="23">
        <f>C199</f>
        <v>1</v>
      </c>
      <c r="AT200" s="23">
        <f>C200</f>
        <v>0</v>
      </c>
      <c r="AU200" s="23">
        <f>C201</f>
        <v>0</v>
      </c>
      <c r="AV200" s="23">
        <f>C202</f>
        <v>0</v>
      </c>
      <c r="AW200" s="23">
        <f>C203</f>
        <v>0</v>
      </c>
    </row>
    <row r="201" spans="1:50" outlineLevel="1" x14ac:dyDescent="0.25">
      <c r="A201" s="26" t="s">
        <v>48</v>
      </c>
      <c r="B201" s="27">
        <v>20</v>
      </c>
      <c r="C201" s="23"/>
      <c r="D201" s="23"/>
      <c r="E201" s="23"/>
      <c r="F201" s="36">
        <v>12</v>
      </c>
      <c r="G201" s="23"/>
      <c r="H201" s="23"/>
      <c r="I201" s="23"/>
      <c r="J201" s="23"/>
      <c r="K201" s="23"/>
      <c r="L201" s="23"/>
      <c r="M201" s="23">
        <v>8</v>
      </c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4">
        <f t="shared" si="162"/>
        <v>20</v>
      </c>
      <c r="AA201" s="25">
        <f t="shared" si="157"/>
        <v>0</v>
      </c>
      <c r="AC201" s="26" t="s">
        <v>63</v>
      </c>
      <c r="AD201" s="27">
        <f t="shared" ref="AD195:AD203" si="163">B201</f>
        <v>20</v>
      </c>
      <c r="AE201" s="23">
        <f t="shared" ref="AE194:AE203" si="164">C201</f>
        <v>0</v>
      </c>
      <c r="AF201" s="23">
        <f t="shared" ref="AF194:AF203" si="165">D201</f>
        <v>0</v>
      </c>
      <c r="AG201" s="23">
        <f t="shared" ref="AG194:AG203" si="166">E201</f>
        <v>0</v>
      </c>
      <c r="AH201" s="23">
        <f t="shared" ref="AH199:AH203" si="167">SUM(F201:K201)</f>
        <v>12</v>
      </c>
      <c r="AI201" s="23">
        <f t="shared" ref="AI198:AI203" si="168">L201</f>
        <v>0</v>
      </c>
      <c r="AJ201" s="23">
        <f t="shared" ref="AJ194:AJ203" si="169">SUM(M201:T201)</f>
        <v>8</v>
      </c>
      <c r="AK201" s="23">
        <f t="shared" ref="AK194:AK203" si="170">SUM(U201:X201)</f>
        <v>0</v>
      </c>
      <c r="AL201" s="23">
        <f t="shared" ref="AL195:AL203" si="171">Y201</f>
        <v>0</v>
      </c>
      <c r="AM201" s="24">
        <f t="shared" ref="AM195:AM203" si="172">SUM(AE201:AL201)</f>
        <v>20</v>
      </c>
      <c r="AN201" s="28">
        <f t="shared" ref="AN194:AN203" si="173">AD201-AM201</f>
        <v>0</v>
      </c>
    </row>
    <row r="202" spans="1:50" outlineLevel="1" x14ac:dyDescent="0.25">
      <c r="A202" s="26" t="s">
        <v>49</v>
      </c>
      <c r="B202" s="27">
        <v>10</v>
      </c>
      <c r="C202" s="23"/>
      <c r="D202" s="23"/>
      <c r="E202" s="23"/>
      <c r="F202" s="36">
        <v>6</v>
      </c>
      <c r="G202" s="23"/>
      <c r="H202" s="23"/>
      <c r="I202" s="23"/>
      <c r="J202" s="23"/>
      <c r="K202" s="23"/>
      <c r="L202" s="23"/>
      <c r="M202" s="23">
        <v>4</v>
      </c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4">
        <f t="shared" si="162"/>
        <v>10</v>
      </c>
      <c r="AA202" s="25">
        <f t="shared" si="157"/>
        <v>0</v>
      </c>
      <c r="AC202" s="26" t="s">
        <v>64</v>
      </c>
      <c r="AD202" s="27">
        <f t="shared" si="163"/>
        <v>10</v>
      </c>
      <c r="AE202" s="23">
        <f t="shared" si="164"/>
        <v>0</v>
      </c>
      <c r="AF202" s="23">
        <f t="shared" si="165"/>
        <v>0</v>
      </c>
      <c r="AG202" s="23">
        <f t="shared" si="166"/>
        <v>0</v>
      </c>
      <c r="AH202" s="23">
        <f t="shared" si="167"/>
        <v>6</v>
      </c>
      <c r="AI202" s="23">
        <f t="shared" si="168"/>
        <v>0</v>
      </c>
      <c r="AJ202" s="23">
        <f t="shared" si="169"/>
        <v>4</v>
      </c>
      <c r="AK202" s="23">
        <f t="shared" si="170"/>
        <v>0</v>
      </c>
      <c r="AL202" s="23">
        <f t="shared" si="171"/>
        <v>0</v>
      </c>
      <c r="AM202" s="24">
        <f t="shared" si="172"/>
        <v>10</v>
      </c>
      <c r="AN202" s="28">
        <f t="shared" si="173"/>
        <v>0</v>
      </c>
    </row>
    <row r="203" spans="1:50" outlineLevel="1" x14ac:dyDescent="0.25">
      <c r="A203" s="26" t="s">
        <v>50</v>
      </c>
      <c r="B203" s="27">
        <v>2</v>
      </c>
      <c r="C203" s="23"/>
      <c r="D203" s="23"/>
      <c r="E203" s="23"/>
      <c r="F203" s="36">
        <v>2</v>
      </c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4">
        <f t="shared" si="162"/>
        <v>2</v>
      </c>
      <c r="AA203" s="25">
        <f t="shared" si="157"/>
        <v>0</v>
      </c>
      <c r="AC203" s="26" t="s">
        <v>52</v>
      </c>
      <c r="AD203" s="27">
        <f t="shared" si="163"/>
        <v>2</v>
      </c>
      <c r="AE203" s="23">
        <f t="shared" si="164"/>
        <v>0</v>
      </c>
      <c r="AF203" s="23">
        <f t="shared" si="165"/>
        <v>0</v>
      </c>
      <c r="AG203" s="23">
        <f t="shared" si="166"/>
        <v>0</v>
      </c>
      <c r="AH203" s="23">
        <f t="shared" si="167"/>
        <v>2</v>
      </c>
      <c r="AI203" s="23">
        <f t="shared" si="168"/>
        <v>0</v>
      </c>
      <c r="AJ203" s="23">
        <f t="shared" si="169"/>
        <v>0</v>
      </c>
      <c r="AK203" s="23">
        <f t="shared" si="170"/>
        <v>0</v>
      </c>
      <c r="AL203" s="23">
        <f t="shared" si="171"/>
        <v>0</v>
      </c>
      <c r="AM203" s="24">
        <f t="shared" si="172"/>
        <v>2</v>
      </c>
      <c r="AN203" s="28">
        <f t="shared" si="173"/>
        <v>0</v>
      </c>
    </row>
    <row r="204" spans="1:50" outlineLevel="1" x14ac:dyDescent="0.25">
      <c r="A204" s="26" t="s">
        <v>51</v>
      </c>
      <c r="B204" s="31">
        <f>SUM(B194:B203)</f>
        <v>100</v>
      </c>
      <c r="C204" s="31">
        <f t="shared" ref="C204:Z204" si="174">SUM(C194:C203)</f>
        <v>1</v>
      </c>
      <c r="D204" s="31">
        <f t="shared" si="174"/>
        <v>2</v>
      </c>
      <c r="E204" s="31">
        <f t="shared" si="174"/>
        <v>0</v>
      </c>
      <c r="F204" s="31">
        <f t="shared" si="174"/>
        <v>50</v>
      </c>
      <c r="G204" s="31">
        <f t="shared" si="174"/>
        <v>0</v>
      </c>
      <c r="H204" s="31">
        <f t="shared" si="174"/>
        <v>0</v>
      </c>
      <c r="I204" s="31">
        <f t="shared" si="174"/>
        <v>0</v>
      </c>
      <c r="J204" s="31">
        <f t="shared" si="174"/>
        <v>0</v>
      </c>
      <c r="K204" s="31">
        <f t="shared" si="174"/>
        <v>0</v>
      </c>
      <c r="L204" s="31">
        <f t="shared" si="174"/>
        <v>2</v>
      </c>
      <c r="M204" s="31">
        <f t="shared" si="174"/>
        <v>45</v>
      </c>
      <c r="N204" s="31">
        <f t="shared" si="174"/>
        <v>0</v>
      </c>
      <c r="O204" s="31">
        <f t="shared" si="174"/>
        <v>0</v>
      </c>
      <c r="P204" s="31">
        <f t="shared" si="174"/>
        <v>0</v>
      </c>
      <c r="Q204" s="31">
        <f t="shared" si="174"/>
        <v>0</v>
      </c>
      <c r="R204" s="31">
        <f t="shared" si="174"/>
        <v>0</v>
      </c>
      <c r="S204" s="31">
        <f t="shared" si="174"/>
        <v>0</v>
      </c>
      <c r="T204" s="31">
        <f t="shared" si="174"/>
        <v>0</v>
      </c>
      <c r="U204" s="31">
        <f t="shared" si="174"/>
        <v>0</v>
      </c>
      <c r="V204" s="31">
        <f t="shared" si="174"/>
        <v>0</v>
      </c>
      <c r="W204" s="31">
        <f t="shared" si="174"/>
        <v>0</v>
      </c>
      <c r="X204" s="31">
        <f t="shared" si="174"/>
        <v>0</v>
      </c>
      <c r="Y204" s="31">
        <f t="shared" si="174"/>
        <v>0</v>
      </c>
      <c r="Z204" s="31">
        <f t="shared" si="174"/>
        <v>100</v>
      </c>
      <c r="AA204" s="27">
        <f>SUM(AA194:AA203)</f>
        <v>0</v>
      </c>
      <c r="AC204" s="26" t="s">
        <v>51</v>
      </c>
      <c r="AD204" s="31">
        <f>SUM(AD194:AD203)</f>
        <v>32</v>
      </c>
      <c r="AE204" s="31">
        <f t="shared" ref="AE204:AM204" si="175">SUM(AE194:AE203)</f>
        <v>0</v>
      </c>
      <c r="AF204" s="31">
        <f t="shared" si="175"/>
        <v>0</v>
      </c>
      <c r="AG204" s="31">
        <f t="shared" si="175"/>
        <v>0</v>
      </c>
      <c r="AH204" s="31">
        <f t="shared" si="175"/>
        <v>20</v>
      </c>
      <c r="AI204" s="31">
        <f t="shared" si="175"/>
        <v>0</v>
      </c>
      <c r="AJ204" s="31">
        <f t="shared" si="175"/>
        <v>12</v>
      </c>
      <c r="AK204" s="31">
        <f t="shared" si="175"/>
        <v>0</v>
      </c>
      <c r="AL204" s="31">
        <f t="shared" si="175"/>
        <v>0</v>
      </c>
      <c r="AM204" s="31">
        <f t="shared" si="175"/>
        <v>32</v>
      </c>
      <c r="AN204" s="27">
        <f>SUM(AN194:AN203)</f>
        <v>0</v>
      </c>
    </row>
    <row r="205" spans="1:50" outlineLevel="1" x14ac:dyDescent="0.25"/>
    <row r="206" spans="1:50" outlineLevel="1" x14ac:dyDescent="0.25">
      <c r="B206" s="33">
        <v>50</v>
      </c>
    </row>
    <row r="207" spans="1:50" s="3" customFormat="1" ht="56.25" outlineLevel="1" x14ac:dyDescent="0.25">
      <c r="A207" s="8" t="str">
        <f>$B$4</f>
        <v>NBA HOODIE</v>
      </c>
      <c r="B207" s="34" t="s">
        <v>180</v>
      </c>
      <c r="C207" s="10" t="s">
        <v>20</v>
      </c>
      <c r="D207" s="10" t="s">
        <v>21</v>
      </c>
      <c r="E207" s="10" t="s">
        <v>22</v>
      </c>
      <c r="F207" s="10" t="s">
        <v>141</v>
      </c>
      <c r="G207" s="10" t="s">
        <v>142</v>
      </c>
      <c r="H207" s="10" t="s">
        <v>143</v>
      </c>
      <c r="I207" s="10" t="s">
        <v>184</v>
      </c>
      <c r="J207" s="10" t="s">
        <v>24</v>
      </c>
      <c r="K207" s="10" t="s">
        <v>25</v>
      </c>
      <c r="L207" s="10" t="s">
        <v>26</v>
      </c>
      <c r="M207" s="11" t="s">
        <v>27</v>
      </c>
      <c r="N207" s="11" t="s">
        <v>28</v>
      </c>
      <c r="O207" s="11" t="s">
        <v>29</v>
      </c>
      <c r="P207" s="11" t="s">
        <v>30</v>
      </c>
      <c r="Q207" s="11" t="s">
        <v>31</v>
      </c>
      <c r="R207" s="11" t="s">
        <v>32</v>
      </c>
      <c r="S207" s="11" t="s">
        <v>33</v>
      </c>
      <c r="T207" s="11" t="s">
        <v>34</v>
      </c>
      <c r="U207" s="12" t="s">
        <v>35</v>
      </c>
      <c r="V207" s="12" t="s">
        <v>36</v>
      </c>
      <c r="W207" s="12" t="s">
        <v>37</v>
      </c>
      <c r="X207" s="12" t="s">
        <v>38</v>
      </c>
      <c r="Y207" s="13" t="s">
        <v>39</v>
      </c>
      <c r="Z207" s="14" t="s">
        <v>40</v>
      </c>
      <c r="AA207" s="15" t="s">
        <v>41</v>
      </c>
      <c r="AC207" s="16" t="str">
        <f>A207</f>
        <v>NBA HOODIE</v>
      </c>
      <c r="AD207" s="9" t="str">
        <f>B207</f>
        <v xml:space="preserve">	WASHINGTON WIZARDS NAVY</v>
      </c>
      <c r="AE207" s="17" t="s">
        <v>20</v>
      </c>
      <c r="AF207" s="17" t="s">
        <v>21</v>
      </c>
      <c r="AG207" s="17" t="s">
        <v>22</v>
      </c>
      <c r="AH207" s="17" t="s">
        <v>53</v>
      </c>
      <c r="AI207" s="10" t="s">
        <v>26</v>
      </c>
      <c r="AJ207" s="18" t="s">
        <v>54</v>
      </c>
      <c r="AK207" s="19" t="s">
        <v>55</v>
      </c>
      <c r="AL207" s="20" t="s">
        <v>56</v>
      </c>
      <c r="AM207" s="14" t="s">
        <v>40</v>
      </c>
      <c r="AN207" s="15" t="s">
        <v>41</v>
      </c>
    </row>
    <row r="208" spans="1:50" outlineLevel="1" x14ac:dyDescent="0.25">
      <c r="A208" s="21" t="s">
        <v>181</v>
      </c>
      <c r="B208" s="22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4">
        <f>SUM(C208:Y208)</f>
        <v>0</v>
      </c>
      <c r="AA208" s="25">
        <f t="shared" ref="AA208:AA217" si="176">B208-Z208</f>
        <v>0</v>
      </c>
      <c r="AC208" s="26" t="str">
        <f>A208</f>
        <v>C-0425-KT-6295-WWN</v>
      </c>
      <c r="AD208" s="27">
        <f>B208</f>
        <v>0</v>
      </c>
      <c r="AE208" s="23">
        <f t="shared" ref="AE208:AE217" si="177">C208</f>
        <v>0</v>
      </c>
      <c r="AF208" s="23">
        <f t="shared" ref="AF208:AF217" si="178">D208</f>
        <v>0</v>
      </c>
      <c r="AG208" s="23">
        <f t="shared" ref="AG208:AG217" si="179">E208</f>
        <v>0</v>
      </c>
      <c r="AH208" s="23">
        <f>SUM(F208:K208)</f>
        <v>0</v>
      </c>
      <c r="AI208" s="23">
        <f>L208</f>
        <v>0</v>
      </c>
      <c r="AJ208" s="23">
        <f t="shared" ref="AJ208:AJ217" si="180">SUM(M208:T208)</f>
        <v>0</v>
      </c>
      <c r="AK208" s="23">
        <f t="shared" ref="AK208:AK217" si="181">SUM(U208:X208)</f>
        <v>0</v>
      </c>
      <c r="AL208" s="23">
        <f>Y208</f>
        <v>0</v>
      </c>
      <c r="AM208" s="24">
        <f>SUM(AE208:AL208)</f>
        <v>0</v>
      </c>
      <c r="AN208" s="28">
        <f t="shared" ref="AN208:AN217" si="182">AD208-AM208</f>
        <v>0</v>
      </c>
    </row>
    <row r="209" spans="1:50" outlineLevel="1" x14ac:dyDescent="0.25">
      <c r="A209" s="26" t="s">
        <v>42</v>
      </c>
      <c r="B209" s="27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4">
        <f t="shared" ref="Z209:Z217" si="183">SUM(C209:Y209)</f>
        <v>0</v>
      </c>
      <c r="AA209" s="25">
        <f t="shared" si="176"/>
        <v>0</v>
      </c>
      <c r="AC209" s="26"/>
      <c r="AD209" s="27"/>
      <c r="AE209" s="23"/>
      <c r="AF209" s="23"/>
      <c r="AG209" s="23"/>
      <c r="AH209" s="23"/>
      <c r="AI209" s="23"/>
      <c r="AJ209" s="23"/>
      <c r="AK209" s="23"/>
      <c r="AL209" s="23"/>
      <c r="AM209" s="24"/>
      <c r="AN209" s="28"/>
      <c r="AO209" s="2" t="str">
        <f>B207</f>
        <v xml:space="preserve">	WASHINGTON WIZARDS NAVY</v>
      </c>
      <c r="AP209" s="26" t="s">
        <v>43</v>
      </c>
      <c r="AQ209" s="26" t="s">
        <v>44</v>
      </c>
      <c r="AR209" s="26" t="s">
        <v>45</v>
      </c>
      <c r="AS209" s="26" t="s">
        <v>46</v>
      </c>
      <c r="AT209" s="26" t="s">
        <v>47</v>
      </c>
      <c r="AU209" s="26" t="s">
        <v>48</v>
      </c>
      <c r="AV209" s="26" t="s">
        <v>49</v>
      </c>
      <c r="AW209" s="26" t="s">
        <v>50</v>
      </c>
    </row>
    <row r="210" spans="1:50" outlineLevel="1" x14ac:dyDescent="0.25">
      <c r="A210" s="26" t="s">
        <v>43</v>
      </c>
      <c r="B210" s="27"/>
      <c r="C210" s="23"/>
      <c r="D210" s="23"/>
      <c r="E210" s="23"/>
      <c r="F210" s="36"/>
      <c r="G210" s="23"/>
      <c r="H210" s="23"/>
      <c r="I210" s="36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4">
        <f t="shared" si="183"/>
        <v>0</v>
      </c>
      <c r="AA210" s="25">
        <f t="shared" si="176"/>
        <v>0</v>
      </c>
      <c r="AB210" s="30" t="str">
        <f>AO209</f>
        <v xml:space="preserve">	WASHINGTON WIZARDS NAVY</v>
      </c>
      <c r="AC210" s="26"/>
      <c r="AD210" s="27"/>
      <c r="AE210" s="23"/>
      <c r="AF210" s="23"/>
      <c r="AG210" s="23"/>
      <c r="AH210" s="23"/>
      <c r="AI210" s="23"/>
      <c r="AJ210" s="23"/>
      <c r="AK210" s="23"/>
      <c r="AL210" s="23"/>
      <c r="AM210" s="24"/>
      <c r="AN210" s="28"/>
      <c r="AO210" s="30" t="s">
        <v>51</v>
      </c>
      <c r="AP210" s="24">
        <f>Z210</f>
        <v>0</v>
      </c>
      <c r="AQ210" s="24">
        <f>Z211</f>
        <v>2</v>
      </c>
      <c r="AR210" s="24">
        <f>Z212</f>
        <v>13</v>
      </c>
      <c r="AS210" s="24">
        <f>Z213</f>
        <v>28</v>
      </c>
      <c r="AT210" s="24">
        <f>Z214</f>
        <v>32</v>
      </c>
      <c r="AU210" s="24">
        <f>Z215</f>
        <v>23</v>
      </c>
      <c r="AV210" s="24">
        <f>Z216</f>
        <v>12</v>
      </c>
      <c r="AW210" s="24">
        <f>Z217</f>
        <v>2</v>
      </c>
      <c r="AX210" s="31">
        <f>Z218</f>
        <v>112</v>
      </c>
    </row>
    <row r="211" spans="1:50" outlineLevel="1" x14ac:dyDescent="0.25">
      <c r="A211" s="26" t="s">
        <v>44</v>
      </c>
      <c r="B211" s="27">
        <v>2</v>
      </c>
      <c r="C211" s="23"/>
      <c r="D211" s="23"/>
      <c r="E211" s="23"/>
      <c r="F211" s="36"/>
      <c r="G211" s="23"/>
      <c r="H211" s="23"/>
      <c r="I211" s="36"/>
      <c r="J211" s="23"/>
      <c r="K211" s="23"/>
      <c r="L211" s="23"/>
      <c r="M211" s="23">
        <v>2</v>
      </c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4">
        <f t="shared" si="183"/>
        <v>2</v>
      </c>
      <c r="AA211" s="25">
        <f t="shared" si="176"/>
        <v>0</v>
      </c>
      <c r="AB211" s="30" t="str">
        <f>AO209</f>
        <v xml:space="preserve">	WASHINGTON WIZARDS NAVY</v>
      </c>
      <c r="AC211" s="26"/>
      <c r="AD211" s="27"/>
      <c r="AE211" s="23"/>
      <c r="AF211" s="23"/>
      <c r="AG211" s="23"/>
      <c r="AH211" s="23"/>
      <c r="AI211" s="23"/>
      <c r="AJ211" s="23"/>
      <c r="AK211" s="23"/>
      <c r="AL211" s="23"/>
      <c r="AM211" s="24"/>
      <c r="AN211" s="28"/>
      <c r="AO211" s="29" t="s">
        <v>27</v>
      </c>
      <c r="AP211" s="23">
        <f>M210</f>
        <v>0</v>
      </c>
      <c r="AQ211" s="23">
        <f>M211</f>
        <v>2</v>
      </c>
      <c r="AR211" s="23">
        <f>M212</f>
        <v>8</v>
      </c>
      <c r="AS211" s="23">
        <f>M213</f>
        <v>13</v>
      </c>
      <c r="AT211" s="23">
        <f>M214</f>
        <v>10</v>
      </c>
      <c r="AU211" s="23">
        <f>M215</f>
        <v>8</v>
      </c>
      <c r="AV211" s="23">
        <f>M216</f>
        <v>4</v>
      </c>
      <c r="AW211" s="23">
        <f>M217</f>
        <v>0</v>
      </c>
      <c r="AX211" s="31">
        <f>M218</f>
        <v>45</v>
      </c>
    </row>
    <row r="212" spans="1:50" outlineLevel="1" x14ac:dyDescent="0.25">
      <c r="A212" s="26" t="s">
        <v>45</v>
      </c>
      <c r="B212" s="27">
        <v>13</v>
      </c>
      <c r="C212" s="23"/>
      <c r="D212" s="23"/>
      <c r="E212" s="23"/>
      <c r="F212" s="36">
        <v>4</v>
      </c>
      <c r="G212" s="23"/>
      <c r="H212" s="23"/>
      <c r="I212" s="36">
        <v>1</v>
      </c>
      <c r="J212" s="23"/>
      <c r="K212" s="23"/>
      <c r="L212" s="23"/>
      <c r="M212" s="23">
        <v>8</v>
      </c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4">
        <f t="shared" si="183"/>
        <v>13</v>
      </c>
      <c r="AA212" s="25">
        <f t="shared" si="176"/>
        <v>0</v>
      </c>
      <c r="AB212" s="30" t="str">
        <f>AO209</f>
        <v xml:space="preserve">	WASHINGTON WIZARDS NAVY</v>
      </c>
      <c r="AC212" s="26"/>
      <c r="AD212" s="27"/>
      <c r="AE212" s="23"/>
      <c r="AF212" s="23"/>
      <c r="AG212" s="23"/>
      <c r="AH212" s="23"/>
      <c r="AI212" s="23"/>
      <c r="AJ212" s="23"/>
      <c r="AK212" s="23"/>
      <c r="AL212" s="23"/>
      <c r="AM212" s="24"/>
      <c r="AN212" s="28"/>
      <c r="AO212" s="29" t="s">
        <v>204</v>
      </c>
      <c r="AP212" s="23">
        <f>D210</f>
        <v>0</v>
      </c>
      <c r="AQ212" s="23">
        <f>D211</f>
        <v>0</v>
      </c>
      <c r="AR212" s="23">
        <f>D212</f>
        <v>0</v>
      </c>
      <c r="AS212" s="23">
        <f>D213</f>
        <v>1</v>
      </c>
      <c r="AT212" s="23">
        <f>D214</f>
        <v>1</v>
      </c>
      <c r="AU212" s="23">
        <f>D215</f>
        <v>0</v>
      </c>
      <c r="AV212" s="23">
        <f>D216</f>
        <v>0</v>
      </c>
      <c r="AW212" s="23">
        <f>D217</f>
        <v>0</v>
      </c>
    </row>
    <row r="213" spans="1:50" outlineLevel="1" x14ac:dyDescent="0.25">
      <c r="A213" s="26" t="s">
        <v>46</v>
      </c>
      <c r="B213" s="27">
        <v>28</v>
      </c>
      <c r="C213" s="23">
        <v>1</v>
      </c>
      <c r="D213" s="23">
        <v>1</v>
      </c>
      <c r="E213" s="23"/>
      <c r="F213" s="36">
        <v>10</v>
      </c>
      <c r="G213" s="23"/>
      <c r="H213" s="23"/>
      <c r="I213" s="36">
        <v>2</v>
      </c>
      <c r="J213" s="23"/>
      <c r="K213" s="23"/>
      <c r="L213" s="37">
        <v>1</v>
      </c>
      <c r="M213" s="23">
        <v>13</v>
      </c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4">
        <f t="shared" si="183"/>
        <v>28</v>
      </c>
      <c r="AA213" s="25">
        <f t="shared" si="176"/>
        <v>0</v>
      </c>
      <c r="AB213" s="30" t="str">
        <f>AO209</f>
        <v xml:space="preserve">	WASHINGTON WIZARDS NAVY</v>
      </c>
      <c r="AC213" s="26"/>
      <c r="AD213" s="27"/>
      <c r="AE213" s="23"/>
      <c r="AF213" s="23"/>
      <c r="AG213" s="23"/>
      <c r="AH213" s="23"/>
      <c r="AI213" s="23"/>
      <c r="AJ213" s="23"/>
      <c r="AK213" s="23"/>
      <c r="AL213" s="23"/>
      <c r="AM213" s="24"/>
      <c r="AN213" s="28"/>
      <c r="AO213" s="29" t="s">
        <v>205</v>
      </c>
      <c r="AP213" s="23">
        <f>E210</f>
        <v>0</v>
      </c>
      <c r="AQ213" s="23">
        <f>E211</f>
        <v>0</v>
      </c>
      <c r="AR213" s="23">
        <f>E212</f>
        <v>0</v>
      </c>
      <c r="AS213" s="23">
        <f>E213</f>
        <v>0</v>
      </c>
      <c r="AT213" s="23">
        <f>E214</f>
        <v>0</v>
      </c>
      <c r="AU213" s="23">
        <f>E215</f>
        <v>0</v>
      </c>
      <c r="AV213" s="23">
        <f>E216</f>
        <v>0</v>
      </c>
      <c r="AW213" s="23">
        <f>E217</f>
        <v>0</v>
      </c>
    </row>
    <row r="214" spans="1:50" outlineLevel="1" x14ac:dyDescent="0.25">
      <c r="A214" s="26" t="s">
        <v>47</v>
      </c>
      <c r="B214" s="27">
        <v>32</v>
      </c>
      <c r="C214" s="23"/>
      <c r="D214" s="23">
        <v>1</v>
      </c>
      <c r="E214" s="23"/>
      <c r="F214" s="36">
        <v>16</v>
      </c>
      <c r="G214" s="23"/>
      <c r="H214" s="23"/>
      <c r="I214" s="36">
        <v>4</v>
      </c>
      <c r="J214" s="23"/>
      <c r="K214" s="23"/>
      <c r="L214" s="37">
        <v>1</v>
      </c>
      <c r="M214" s="23">
        <v>10</v>
      </c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4">
        <f t="shared" si="183"/>
        <v>32</v>
      </c>
      <c r="AA214" s="25">
        <f t="shared" si="176"/>
        <v>0</v>
      </c>
      <c r="AB214" s="30" t="str">
        <f>AO209</f>
        <v xml:space="preserve">	WASHINGTON WIZARDS NAVY</v>
      </c>
      <c r="AC214" s="26"/>
      <c r="AD214" s="27"/>
      <c r="AE214" s="23"/>
      <c r="AF214" s="23"/>
      <c r="AG214" s="23"/>
      <c r="AH214" s="23"/>
      <c r="AI214" s="23"/>
      <c r="AJ214" s="23"/>
      <c r="AK214" s="23"/>
      <c r="AL214" s="23"/>
      <c r="AM214" s="24"/>
      <c r="AN214" s="28"/>
      <c r="AO214" s="29" t="s">
        <v>206</v>
      </c>
      <c r="AP214" s="23">
        <f>C210</f>
        <v>0</v>
      </c>
      <c r="AQ214" s="23">
        <f>C211</f>
        <v>0</v>
      </c>
      <c r="AR214" s="23">
        <f>C212</f>
        <v>0</v>
      </c>
      <c r="AS214" s="23">
        <f>C213</f>
        <v>1</v>
      </c>
      <c r="AT214" s="23">
        <f>C214</f>
        <v>0</v>
      </c>
      <c r="AU214" s="23">
        <f>C215</f>
        <v>0</v>
      </c>
      <c r="AV214" s="23">
        <f>C216</f>
        <v>0</v>
      </c>
      <c r="AW214" s="23">
        <f>C217</f>
        <v>0</v>
      </c>
    </row>
    <row r="215" spans="1:50" outlineLevel="1" x14ac:dyDescent="0.25">
      <c r="A215" s="26" t="s">
        <v>48</v>
      </c>
      <c r="B215" s="27">
        <v>23</v>
      </c>
      <c r="C215" s="23"/>
      <c r="D215" s="23"/>
      <c r="E215" s="23"/>
      <c r="F215" s="36">
        <v>12</v>
      </c>
      <c r="G215" s="23"/>
      <c r="H215" s="23"/>
      <c r="I215" s="36">
        <v>3</v>
      </c>
      <c r="J215" s="23"/>
      <c r="K215" s="23"/>
      <c r="L215" s="23"/>
      <c r="M215" s="23">
        <v>8</v>
      </c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4">
        <f t="shared" si="183"/>
        <v>23</v>
      </c>
      <c r="AA215" s="25">
        <f t="shared" si="176"/>
        <v>0</v>
      </c>
      <c r="AC215" s="26" t="s">
        <v>63</v>
      </c>
      <c r="AD215" s="27">
        <f t="shared" ref="AD209:AD217" si="184">B215</f>
        <v>23</v>
      </c>
      <c r="AE215" s="23">
        <f t="shared" si="177"/>
        <v>0</v>
      </c>
      <c r="AF215" s="23">
        <f t="shared" si="178"/>
        <v>0</v>
      </c>
      <c r="AG215" s="23">
        <f t="shared" si="179"/>
        <v>0</v>
      </c>
      <c r="AH215" s="23">
        <f t="shared" ref="AH213:AH217" si="185">SUM(F215:K215)</f>
        <v>15</v>
      </c>
      <c r="AI215" s="23">
        <f t="shared" ref="AI212:AI217" si="186">L215</f>
        <v>0</v>
      </c>
      <c r="AJ215" s="23">
        <f t="shared" si="180"/>
        <v>8</v>
      </c>
      <c r="AK215" s="23">
        <f t="shared" si="181"/>
        <v>0</v>
      </c>
      <c r="AL215" s="23">
        <f t="shared" ref="AL209:AL217" si="187">Y215</f>
        <v>0</v>
      </c>
      <c r="AM215" s="24">
        <f t="shared" ref="AM209:AM217" si="188">SUM(AE215:AL215)</f>
        <v>23</v>
      </c>
      <c r="AN215" s="28">
        <f t="shared" si="182"/>
        <v>0</v>
      </c>
    </row>
    <row r="216" spans="1:50" outlineLevel="1" x14ac:dyDescent="0.25">
      <c r="A216" s="26" t="s">
        <v>49</v>
      </c>
      <c r="B216" s="27">
        <v>12</v>
      </c>
      <c r="C216" s="23"/>
      <c r="D216" s="23"/>
      <c r="E216" s="23"/>
      <c r="F216" s="36">
        <v>6</v>
      </c>
      <c r="G216" s="23"/>
      <c r="H216" s="23"/>
      <c r="I216" s="36">
        <v>2</v>
      </c>
      <c r="J216" s="23"/>
      <c r="K216" s="23"/>
      <c r="L216" s="23"/>
      <c r="M216" s="23">
        <v>4</v>
      </c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4">
        <f t="shared" si="183"/>
        <v>12</v>
      </c>
      <c r="AA216" s="25">
        <f t="shared" si="176"/>
        <v>0</v>
      </c>
      <c r="AC216" s="26" t="s">
        <v>64</v>
      </c>
      <c r="AD216" s="27">
        <f t="shared" si="184"/>
        <v>12</v>
      </c>
      <c r="AE216" s="23">
        <f t="shared" si="177"/>
        <v>0</v>
      </c>
      <c r="AF216" s="23">
        <f t="shared" si="178"/>
        <v>0</v>
      </c>
      <c r="AG216" s="23">
        <f t="shared" si="179"/>
        <v>0</v>
      </c>
      <c r="AH216" s="23">
        <f t="shared" si="185"/>
        <v>8</v>
      </c>
      <c r="AI216" s="23">
        <f t="shared" si="186"/>
        <v>0</v>
      </c>
      <c r="AJ216" s="23">
        <f t="shared" si="180"/>
        <v>4</v>
      </c>
      <c r="AK216" s="23">
        <f t="shared" si="181"/>
        <v>0</v>
      </c>
      <c r="AL216" s="23">
        <f t="shared" si="187"/>
        <v>0</v>
      </c>
      <c r="AM216" s="24">
        <f t="shared" si="188"/>
        <v>12</v>
      </c>
      <c r="AN216" s="28">
        <f t="shared" si="182"/>
        <v>0</v>
      </c>
    </row>
    <row r="217" spans="1:50" outlineLevel="1" x14ac:dyDescent="0.25">
      <c r="A217" s="26" t="s">
        <v>50</v>
      </c>
      <c r="B217" s="27">
        <v>2</v>
      </c>
      <c r="C217" s="23"/>
      <c r="D217" s="23"/>
      <c r="E217" s="23"/>
      <c r="F217" s="36">
        <v>2</v>
      </c>
      <c r="G217" s="23"/>
      <c r="H217" s="23"/>
      <c r="I217" s="36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4">
        <f t="shared" si="183"/>
        <v>2</v>
      </c>
      <c r="AA217" s="25">
        <f t="shared" si="176"/>
        <v>0</v>
      </c>
      <c r="AC217" s="26" t="s">
        <v>52</v>
      </c>
      <c r="AD217" s="27">
        <f t="shared" si="184"/>
        <v>2</v>
      </c>
      <c r="AE217" s="23">
        <f t="shared" si="177"/>
        <v>0</v>
      </c>
      <c r="AF217" s="23">
        <f t="shared" si="178"/>
        <v>0</v>
      </c>
      <c r="AG217" s="23">
        <f t="shared" si="179"/>
        <v>0</v>
      </c>
      <c r="AH217" s="23">
        <f t="shared" si="185"/>
        <v>2</v>
      </c>
      <c r="AI217" s="23">
        <f t="shared" si="186"/>
        <v>0</v>
      </c>
      <c r="AJ217" s="23">
        <f t="shared" si="180"/>
        <v>0</v>
      </c>
      <c r="AK217" s="23">
        <f t="shared" si="181"/>
        <v>0</v>
      </c>
      <c r="AL217" s="23">
        <f t="shared" si="187"/>
        <v>0</v>
      </c>
      <c r="AM217" s="24">
        <f t="shared" si="188"/>
        <v>2</v>
      </c>
      <c r="AN217" s="28">
        <f t="shared" si="182"/>
        <v>0</v>
      </c>
    </row>
    <row r="218" spans="1:50" outlineLevel="1" x14ac:dyDescent="0.25">
      <c r="A218" s="26" t="s">
        <v>51</v>
      </c>
      <c r="B218" s="31">
        <f>SUM(B208:B217)</f>
        <v>112</v>
      </c>
      <c r="C218" s="31">
        <f t="shared" ref="C218:Z218" si="189">SUM(C208:C217)</f>
        <v>1</v>
      </c>
      <c r="D218" s="31">
        <f t="shared" si="189"/>
        <v>2</v>
      </c>
      <c r="E218" s="31">
        <f t="shared" si="189"/>
        <v>0</v>
      </c>
      <c r="F218" s="31">
        <f t="shared" si="189"/>
        <v>50</v>
      </c>
      <c r="G218" s="31">
        <f t="shared" si="189"/>
        <v>0</v>
      </c>
      <c r="H218" s="31">
        <f t="shared" si="189"/>
        <v>0</v>
      </c>
      <c r="I218" s="31">
        <f t="shared" si="189"/>
        <v>12</v>
      </c>
      <c r="J218" s="31">
        <f t="shared" si="189"/>
        <v>0</v>
      </c>
      <c r="K218" s="31">
        <f t="shared" si="189"/>
        <v>0</v>
      </c>
      <c r="L218" s="31">
        <f t="shared" si="189"/>
        <v>2</v>
      </c>
      <c r="M218" s="31">
        <f t="shared" si="189"/>
        <v>45</v>
      </c>
      <c r="N218" s="31">
        <f t="shared" si="189"/>
        <v>0</v>
      </c>
      <c r="O218" s="31">
        <f t="shared" si="189"/>
        <v>0</v>
      </c>
      <c r="P218" s="31">
        <f t="shared" si="189"/>
        <v>0</v>
      </c>
      <c r="Q218" s="31">
        <f t="shared" si="189"/>
        <v>0</v>
      </c>
      <c r="R218" s="31">
        <f t="shared" si="189"/>
        <v>0</v>
      </c>
      <c r="S218" s="31">
        <f t="shared" si="189"/>
        <v>0</v>
      </c>
      <c r="T218" s="31">
        <f t="shared" si="189"/>
        <v>0</v>
      </c>
      <c r="U218" s="31">
        <f t="shared" si="189"/>
        <v>0</v>
      </c>
      <c r="V218" s="31">
        <f t="shared" si="189"/>
        <v>0</v>
      </c>
      <c r="W218" s="31">
        <f t="shared" si="189"/>
        <v>0</v>
      </c>
      <c r="X218" s="31">
        <f t="shared" si="189"/>
        <v>0</v>
      </c>
      <c r="Y218" s="31">
        <f t="shared" si="189"/>
        <v>0</v>
      </c>
      <c r="Z218" s="31">
        <f t="shared" si="189"/>
        <v>112</v>
      </c>
      <c r="AA218" s="27">
        <f>SUM(AA208:AA217)</f>
        <v>0</v>
      </c>
      <c r="AC218" s="26" t="s">
        <v>51</v>
      </c>
      <c r="AD218" s="31">
        <f>SUM(AD208:AD217)</f>
        <v>37</v>
      </c>
      <c r="AE218" s="31">
        <f t="shared" ref="AE218:AM218" si="190">SUM(AE208:AE217)</f>
        <v>0</v>
      </c>
      <c r="AF218" s="31">
        <f t="shared" si="190"/>
        <v>0</v>
      </c>
      <c r="AG218" s="31">
        <f t="shared" si="190"/>
        <v>0</v>
      </c>
      <c r="AH218" s="31">
        <f t="shared" si="190"/>
        <v>25</v>
      </c>
      <c r="AI218" s="31">
        <f t="shared" si="190"/>
        <v>0</v>
      </c>
      <c r="AJ218" s="31">
        <f t="shared" si="190"/>
        <v>12</v>
      </c>
      <c r="AK218" s="31">
        <f t="shared" si="190"/>
        <v>0</v>
      </c>
      <c r="AL218" s="31">
        <f t="shared" si="190"/>
        <v>0</v>
      </c>
      <c r="AM218" s="31">
        <f t="shared" si="190"/>
        <v>37</v>
      </c>
      <c r="AN218" s="27">
        <f>SUM(AN208:AN217)</f>
        <v>0</v>
      </c>
    </row>
    <row r="219" spans="1:50" outlineLevel="1" x14ac:dyDescent="0.25"/>
    <row r="220" spans="1:50" outlineLevel="1" x14ac:dyDescent="0.25"/>
    <row r="221" spans="1:50" s="3" customFormat="1" ht="56.25" x14ac:dyDescent="0.25">
      <c r="A221" s="8" t="str">
        <f>$B$4</f>
        <v>NBA HOODIE</v>
      </c>
      <c r="B221" s="9" t="s">
        <v>65</v>
      </c>
      <c r="C221" s="10" t="s">
        <v>20</v>
      </c>
      <c r="D221" s="10" t="s">
        <v>21</v>
      </c>
      <c r="E221" s="10" t="s">
        <v>22</v>
      </c>
      <c r="F221" s="10" t="s">
        <v>141</v>
      </c>
      <c r="G221" s="10" t="s">
        <v>142</v>
      </c>
      <c r="H221" s="10" t="s">
        <v>143</v>
      </c>
      <c r="I221" s="10" t="s">
        <v>23</v>
      </c>
      <c r="J221" s="10" t="s">
        <v>24</v>
      </c>
      <c r="K221" s="10" t="s">
        <v>25</v>
      </c>
      <c r="L221" s="10" t="s">
        <v>26</v>
      </c>
      <c r="M221" s="11" t="s">
        <v>27</v>
      </c>
      <c r="N221" s="11" t="s">
        <v>28</v>
      </c>
      <c r="O221" s="11" t="s">
        <v>29</v>
      </c>
      <c r="P221" s="11" t="s">
        <v>30</v>
      </c>
      <c r="Q221" s="11" t="s">
        <v>31</v>
      </c>
      <c r="R221" s="11" t="s">
        <v>32</v>
      </c>
      <c r="S221" s="11" t="s">
        <v>33</v>
      </c>
      <c r="T221" s="11" t="s">
        <v>34</v>
      </c>
      <c r="U221" s="12" t="s">
        <v>35</v>
      </c>
      <c r="V221" s="12" t="s">
        <v>36</v>
      </c>
      <c r="W221" s="12" t="s">
        <v>37</v>
      </c>
      <c r="X221" s="12" t="s">
        <v>38</v>
      </c>
      <c r="Y221" s="13" t="s">
        <v>39</v>
      </c>
      <c r="Z221" s="14" t="s">
        <v>40</v>
      </c>
      <c r="AA221" s="15" t="s">
        <v>41</v>
      </c>
      <c r="AC221" s="16" t="str">
        <f>A221</f>
        <v>NBA HOODIE</v>
      </c>
      <c r="AD221" s="9" t="str">
        <f>B221</f>
        <v>OVERALL TOTAL</v>
      </c>
      <c r="AE221" s="17" t="s">
        <v>20</v>
      </c>
      <c r="AF221" s="17" t="s">
        <v>21</v>
      </c>
      <c r="AG221" s="17" t="s">
        <v>22</v>
      </c>
      <c r="AH221" s="17" t="s">
        <v>53</v>
      </c>
      <c r="AI221" s="10" t="s">
        <v>66</v>
      </c>
      <c r="AJ221" s="18" t="s">
        <v>54</v>
      </c>
      <c r="AK221" s="19" t="s">
        <v>55</v>
      </c>
      <c r="AL221" s="20" t="s">
        <v>56</v>
      </c>
      <c r="AM221" s="14" t="s">
        <v>40</v>
      </c>
      <c r="AN221" s="15" t="s">
        <v>41</v>
      </c>
    </row>
    <row r="222" spans="1:50" x14ac:dyDescent="0.25">
      <c r="A222" s="21" t="s">
        <v>89</v>
      </c>
      <c r="B222" s="22">
        <f t="shared" ref="B222:Y222" si="191">B12+B26+B40+B54+B68+B82+B96+B110</f>
        <v>0</v>
      </c>
      <c r="C222" s="23">
        <f t="shared" si="191"/>
        <v>0</v>
      </c>
      <c r="D222" s="23">
        <f t="shared" si="191"/>
        <v>0</v>
      </c>
      <c r="E222" s="23">
        <f t="shared" si="191"/>
        <v>0</v>
      </c>
      <c r="F222" s="23">
        <f t="shared" si="191"/>
        <v>0</v>
      </c>
      <c r="G222" s="23">
        <f t="shared" si="191"/>
        <v>0</v>
      </c>
      <c r="H222" s="23">
        <f t="shared" si="191"/>
        <v>0</v>
      </c>
      <c r="I222" s="23">
        <f t="shared" si="191"/>
        <v>0</v>
      </c>
      <c r="J222" s="23">
        <f t="shared" si="191"/>
        <v>0</v>
      </c>
      <c r="K222" s="23">
        <f t="shared" si="191"/>
        <v>0</v>
      </c>
      <c r="L222" s="23">
        <f t="shared" si="191"/>
        <v>0</v>
      </c>
      <c r="M222" s="23">
        <f t="shared" si="191"/>
        <v>0</v>
      </c>
      <c r="N222" s="23">
        <f t="shared" si="191"/>
        <v>0</v>
      </c>
      <c r="O222" s="23">
        <f t="shared" si="191"/>
        <v>0</v>
      </c>
      <c r="P222" s="23">
        <f t="shared" si="191"/>
        <v>0</v>
      </c>
      <c r="Q222" s="23">
        <f t="shared" si="191"/>
        <v>0</v>
      </c>
      <c r="R222" s="23">
        <f t="shared" si="191"/>
        <v>0</v>
      </c>
      <c r="S222" s="23">
        <f t="shared" si="191"/>
        <v>0</v>
      </c>
      <c r="T222" s="23">
        <f t="shared" si="191"/>
        <v>0</v>
      </c>
      <c r="U222" s="23">
        <f t="shared" si="191"/>
        <v>0</v>
      </c>
      <c r="V222" s="23">
        <f t="shared" si="191"/>
        <v>0</v>
      </c>
      <c r="W222" s="23">
        <f t="shared" si="191"/>
        <v>0</v>
      </c>
      <c r="X222" s="23">
        <f t="shared" si="191"/>
        <v>0</v>
      </c>
      <c r="Y222" s="23">
        <f t="shared" si="191"/>
        <v>0</v>
      </c>
      <c r="Z222" s="24">
        <f>SUM(C222:Y222)</f>
        <v>0</v>
      </c>
      <c r="AA222" s="25">
        <f t="shared" ref="AA222:AA231" si="192">B222-Z222</f>
        <v>0</v>
      </c>
      <c r="AC222" s="26" t="str">
        <f>A222</f>
        <v>C-0425-KT-6295</v>
      </c>
      <c r="AD222" s="27">
        <f>B222</f>
        <v>0</v>
      </c>
      <c r="AE222" s="23">
        <f t="shared" ref="AE222:AG231" si="193">C222</f>
        <v>0</v>
      </c>
      <c r="AF222" s="23">
        <f t="shared" si="193"/>
        <v>0</v>
      </c>
      <c r="AG222" s="23">
        <f t="shared" si="193"/>
        <v>0</v>
      </c>
      <c r="AH222" s="23">
        <f>SUM(F222:K222)</f>
        <v>0</v>
      </c>
      <c r="AI222" s="23">
        <f>L222</f>
        <v>0</v>
      </c>
      <c r="AJ222" s="23">
        <f t="shared" ref="AJ222:AJ231" si="194">SUM(M222:T222)</f>
        <v>0</v>
      </c>
      <c r="AK222" s="23">
        <f t="shared" ref="AK222:AK231" si="195">SUM(U222:X222)</f>
        <v>0</v>
      </c>
      <c r="AL222" s="23">
        <f>Y222</f>
        <v>0</v>
      </c>
      <c r="AM222" s="24">
        <f>SUM(AE222:AL222)</f>
        <v>0</v>
      </c>
      <c r="AN222" s="28">
        <f t="shared" ref="AN222:AN231" si="196">AD222-AM222</f>
        <v>0</v>
      </c>
    </row>
    <row r="223" spans="1:50" x14ac:dyDescent="0.25">
      <c r="A223" s="26" t="s">
        <v>42</v>
      </c>
      <c r="B223" s="27">
        <f>B13+B27+B41+B55+B69+B83+B97+B111+B125+B139+B153+B167+B181+B195+B209</f>
        <v>0</v>
      </c>
      <c r="C223" s="23">
        <f>C13+C27+C41+C55+C69+C83+C97+C111+C125+C139+C153+C167+C181+C195+C209</f>
        <v>0</v>
      </c>
      <c r="D223" s="23">
        <f>D13+D27+D41+D55+D69+D83+D97+D111+D125+D139+D153+D167+D181+D195+D209</f>
        <v>0</v>
      </c>
      <c r="E223" s="23">
        <f t="shared" ref="E223:E231" si="197">E13+E27+E41+E55+E69+E83+E97+E111</f>
        <v>0</v>
      </c>
      <c r="F223" s="23">
        <f t="shared" ref="F223" si="198">F13+F27+F41+F55+F69+F83+F97+F111+F125+F139+F153+F167+F181+F195+F209</f>
        <v>0</v>
      </c>
      <c r="G223" s="23">
        <f t="shared" ref="G223:M223" si="199">G13+G27+G41+G55+G69+G83+G97+G111+G125+G139+G153+G167+G181+G195+G209</f>
        <v>0</v>
      </c>
      <c r="H223" s="23">
        <f t="shared" si="199"/>
        <v>0</v>
      </c>
      <c r="I223" s="23">
        <f t="shared" si="199"/>
        <v>0</v>
      </c>
      <c r="J223" s="23">
        <f t="shared" si="199"/>
        <v>0</v>
      </c>
      <c r="K223" s="23">
        <f t="shared" si="199"/>
        <v>0</v>
      </c>
      <c r="L223" s="23">
        <f t="shared" si="199"/>
        <v>0</v>
      </c>
      <c r="M223" s="23">
        <f t="shared" si="199"/>
        <v>0</v>
      </c>
      <c r="N223" s="23">
        <f t="shared" ref="N223:Y223" si="200">N13+N27+N41+N55+N69+N83+N97+N111</f>
        <v>0</v>
      </c>
      <c r="O223" s="23">
        <f t="shared" si="200"/>
        <v>0</v>
      </c>
      <c r="P223" s="23">
        <f t="shared" si="200"/>
        <v>0</v>
      </c>
      <c r="Q223" s="23">
        <f t="shared" si="200"/>
        <v>0</v>
      </c>
      <c r="R223" s="23">
        <f t="shared" si="200"/>
        <v>0</v>
      </c>
      <c r="S223" s="23">
        <f t="shared" si="200"/>
        <v>0</v>
      </c>
      <c r="T223" s="23">
        <f t="shared" si="200"/>
        <v>0</v>
      </c>
      <c r="U223" s="23">
        <f t="shared" si="200"/>
        <v>0</v>
      </c>
      <c r="V223" s="23">
        <f t="shared" si="200"/>
        <v>0</v>
      </c>
      <c r="W223" s="23">
        <f t="shared" si="200"/>
        <v>0</v>
      </c>
      <c r="X223" s="23">
        <f t="shared" si="200"/>
        <v>0</v>
      </c>
      <c r="Y223" s="23">
        <f t="shared" si="200"/>
        <v>0</v>
      </c>
      <c r="Z223" s="24">
        <f t="shared" ref="Z223:Z231" si="201">SUM(C223:Y223)</f>
        <v>0</v>
      </c>
      <c r="AA223" s="25">
        <f t="shared" si="192"/>
        <v>0</v>
      </c>
      <c r="AB223" s="2" t="s">
        <v>91</v>
      </c>
      <c r="AC223" s="26" t="s">
        <v>57</v>
      </c>
      <c r="AD223" s="27">
        <f t="shared" ref="AD223:AD231" si="202">B223</f>
        <v>0</v>
      </c>
      <c r="AE223" s="23">
        <f t="shared" si="193"/>
        <v>0</v>
      </c>
      <c r="AF223" s="23">
        <f t="shared" si="193"/>
        <v>0</v>
      </c>
      <c r="AG223" s="23">
        <f t="shared" si="193"/>
        <v>0</v>
      </c>
      <c r="AH223" s="23">
        <f>SUM(F223:K223)</f>
        <v>0</v>
      </c>
      <c r="AI223" s="23">
        <f t="shared" ref="AI223:AI231" si="203">L223</f>
        <v>0</v>
      </c>
      <c r="AJ223" s="23">
        <f t="shared" si="194"/>
        <v>0</v>
      </c>
      <c r="AK223" s="23">
        <f t="shared" si="195"/>
        <v>0</v>
      </c>
      <c r="AL223" s="23">
        <f t="shared" ref="AL223:AL231" si="204">Y223</f>
        <v>0</v>
      </c>
      <c r="AM223" s="24">
        <f t="shared" ref="AM223:AM231" si="205">SUM(AE223:AL223)</f>
        <v>0</v>
      </c>
      <c r="AN223" s="28">
        <f t="shared" si="196"/>
        <v>0</v>
      </c>
    </row>
    <row r="224" spans="1:50" x14ac:dyDescent="0.25">
      <c r="A224" s="26" t="s">
        <v>43</v>
      </c>
      <c r="B224" s="27">
        <f t="shared" ref="B224:B231" si="206">B14+B28+B42+B56+B70+B84+B98+B112+B126+B140+B154+B168+B182+B196+B210</f>
        <v>0</v>
      </c>
      <c r="C224" s="23">
        <f t="shared" ref="C224:D231" si="207">C14+C28+C42+C56+C70+C84+C98+C112+C126+C140+C154+C168+C182+C196+C210</f>
        <v>0</v>
      </c>
      <c r="D224" s="23">
        <f t="shared" si="207"/>
        <v>0</v>
      </c>
      <c r="E224" s="23">
        <f t="shared" si="197"/>
        <v>0</v>
      </c>
      <c r="F224" s="23">
        <f>F14+F28+F42+F56+F70+F84+F98+F112+F126+F140+F154+F168+F182+F196+F210</f>
        <v>0</v>
      </c>
      <c r="G224" s="23">
        <f t="shared" ref="G224:M231" si="208">G14+G28+G42+G56+G70+G84+G98+G112+G126+G140+G154+G168+G182+G196+G210</f>
        <v>0</v>
      </c>
      <c r="H224" s="23">
        <f t="shared" si="208"/>
        <v>0</v>
      </c>
      <c r="I224" s="23">
        <f t="shared" si="208"/>
        <v>0</v>
      </c>
      <c r="J224" s="23">
        <f t="shared" si="208"/>
        <v>0</v>
      </c>
      <c r="K224" s="23">
        <f t="shared" si="208"/>
        <v>0</v>
      </c>
      <c r="L224" s="23">
        <f t="shared" si="208"/>
        <v>0</v>
      </c>
      <c r="M224" s="23">
        <f t="shared" si="208"/>
        <v>0</v>
      </c>
      <c r="N224" s="23">
        <f t="shared" ref="N224:Y224" si="209">N14+N28+N42+N56+N70+N84+N98+N112</f>
        <v>0</v>
      </c>
      <c r="O224" s="23">
        <f t="shared" si="209"/>
        <v>0</v>
      </c>
      <c r="P224" s="23">
        <f t="shared" si="209"/>
        <v>0</v>
      </c>
      <c r="Q224" s="23">
        <f t="shared" si="209"/>
        <v>0</v>
      </c>
      <c r="R224" s="23">
        <f t="shared" si="209"/>
        <v>0</v>
      </c>
      <c r="S224" s="23">
        <f t="shared" si="209"/>
        <v>0</v>
      </c>
      <c r="T224" s="23">
        <f t="shared" si="209"/>
        <v>0</v>
      </c>
      <c r="U224" s="23">
        <f t="shared" si="209"/>
        <v>0</v>
      </c>
      <c r="V224" s="23">
        <f t="shared" si="209"/>
        <v>0</v>
      </c>
      <c r="W224" s="23">
        <f t="shared" si="209"/>
        <v>0</v>
      </c>
      <c r="X224" s="23">
        <f t="shared" si="209"/>
        <v>0</v>
      </c>
      <c r="Y224" s="23">
        <f t="shared" si="209"/>
        <v>0</v>
      </c>
      <c r="Z224" s="24">
        <f t="shared" si="201"/>
        <v>0</v>
      </c>
      <c r="AA224" s="25">
        <f t="shared" si="192"/>
        <v>0</v>
      </c>
      <c r="AB224" s="2" t="s">
        <v>207</v>
      </c>
      <c r="AC224" s="26" t="s">
        <v>58</v>
      </c>
      <c r="AD224" s="27">
        <f t="shared" si="202"/>
        <v>0</v>
      </c>
      <c r="AE224" s="23">
        <f t="shared" si="193"/>
        <v>0</v>
      </c>
      <c r="AF224" s="23">
        <f t="shared" si="193"/>
        <v>0</v>
      </c>
      <c r="AG224" s="23">
        <f t="shared" si="193"/>
        <v>0</v>
      </c>
      <c r="AH224" s="23">
        <f t="shared" ref="AH224:AH231" si="210">SUM(F224:K224)</f>
        <v>0</v>
      </c>
      <c r="AI224" s="23">
        <f t="shared" si="203"/>
        <v>0</v>
      </c>
      <c r="AJ224" s="23">
        <f t="shared" si="194"/>
        <v>0</v>
      </c>
      <c r="AK224" s="23">
        <f t="shared" si="195"/>
        <v>0</v>
      </c>
      <c r="AL224" s="23">
        <f t="shared" si="204"/>
        <v>0</v>
      </c>
      <c r="AM224" s="24">
        <f t="shared" si="205"/>
        <v>0</v>
      </c>
      <c r="AN224" s="28">
        <f t="shared" si="196"/>
        <v>0</v>
      </c>
    </row>
    <row r="225" spans="1:40" x14ac:dyDescent="0.25">
      <c r="A225" s="26" t="s">
        <v>44</v>
      </c>
      <c r="B225" s="27">
        <f t="shared" si="206"/>
        <v>88</v>
      </c>
      <c r="C225" s="23">
        <f>C15+C29+C43+C57+C71+C85+C99+C113+C127+C141+C155+C169+C183+C197+C211</f>
        <v>0</v>
      </c>
      <c r="D225" s="23">
        <f>D15+D29+D43+D57+D71+D85+D99+D113+D127+D141+D155+D169+D183+D197+D211</f>
        <v>0</v>
      </c>
      <c r="E225" s="23">
        <f t="shared" si="197"/>
        <v>0</v>
      </c>
      <c r="F225" s="23">
        <f>F15+F29+F43+F57+F71+F85+F99+F113+F127+F141+F155+F169+F183+F197+F211</f>
        <v>0</v>
      </c>
      <c r="G225" s="23">
        <f t="shared" ref="G225:M225" si="211">G15+G29+G43+G57+G71+G85+G99+G113+G127+G141+G155+G169+G183+G197+G211</f>
        <v>0</v>
      </c>
      <c r="H225" s="23">
        <f t="shared" si="211"/>
        <v>0</v>
      </c>
      <c r="I225" s="23">
        <f t="shared" si="211"/>
        <v>12</v>
      </c>
      <c r="J225" s="23">
        <f t="shared" si="211"/>
        <v>0</v>
      </c>
      <c r="K225" s="23">
        <f t="shared" si="211"/>
        <v>0</v>
      </c>
      <c r="L225" s="23">
        <f t="shared" si="211"/>
        <v>0</v>
      </c>
      <c r="M225" s="23">
        <f t="shared" si="211"/>
        <v>76</v>
      </c>
      <c r="N225" s="23">
        <f t="shared" ref="N225:Y225" si="212">N15+N29+N43+N57+N71+N85+N99+N113</f>
        <v>0</v>
      </c>
      <c r="O225" s="23">
        <f t="shared" si="212"/>
        <v>0</v>
      </c>
      <c r="P225" s="23">
        <f t="shared" si="212"/>
        <v>0</v>
      </c>
      <c r="Q225" s="23">
        <f t="shared" si="212"/>
        <v>0</v>
      </c>
      <c r="R225" s="23">
        <f t="shared" si="212"/>
        <v>0</v>
      </c>
      <c r="S225" s="23">
        <f t="shared" si="212"/>
        <v>0</v>
      </c>
      <c r="T225" s="23">
        <f t="shared" si="212"/>
        <v>0</v>
      </c>
      <c r="U225" s="23">
        <f t="shared" si="212"/>
        <v>0</v>
      </c>
      <c r="V225" s="23">
        <f t="shared" si="212"/>
        <v>0</v>
      </c>
      <c r="W225" s="23">
        <f t="shared" si="212"/>
        <v>0</v>
      </c>
      <c r="X225" s="23">
        <f t="shared" si="212"/>
        <v>0</v>
      </c>
      <c r="Y225" s="23">
        <f t="shared" si="212"/>
        <v>0</v>
      </c>
      <c r="Z225" s="24">
        <f>SUM(C225:Y225)</f>
        <v>88</v>
      </c>
      <c r="AA225" s="25">
        <f t="shared" si="192"/>
        <v>0</v>
      </c>
      <c r="AB225" s="2" t="s">
        <v>93</v>
      </c>
      <c r="AC225" s="26" t="s">
        <v>59</v>
      </c>
      <c r="AD225" s="27">
        <f t="shared" si="202"/>
        <v>88</v>
      </c>
      <c r="AE225" s="23">
        <f t="shared" si="193"/>
        <v>0</v>
      </c>
      <c r="AF225" s="23">
        <f t="shared" si="193"/>
        <v>0</v>
      </c>
      <c r="AG225" s="23">
        <f t="shared" si="193"/>
        <v>0</v>
      </c>
      <c r="AH225" s="23">
        <f t="shared" si="210"/>
        <v>12</v>
      </c>
      <c r="AI225" s="23">
        <f>L225</f>
        <v>0</v>
      </c>
      <c r="AJ225" s="23">
        <f t="shared" si="194"/>
        <v>76</v>
      </c>
      <c r="AK225" s="23">
        <f t="shared" si="195"/>
        <v>0</v>
      </c>
      <c r="AL225" s="23">
        <f t="shared" si="204"/>
        <v>0</v>
      </c>
      <c r="AM225" s="24">
        <f t="shared" si="205"/>
        <v>88</v>
      </c>
      <c r="AN225" s="28">
        <f t="shared" si="196"/>
        <v>0</v>
      </c>
    </row>
    <row r="226" spans="1:40" x14ac:dyDescent="0.25">
      <c r="A226" s="26" t="s">
        <v>45</v>
      </c>
      <c r="B226" s="27">
        <f t="shared" si="206"/>
        <v>447</v>
      </c>
      <c r="C226" s="23">
        <f t="shared" si="207"/>
        <v>0</v>
      </c>
      <c r="D226" s="23">
        <f t="shared" si="207"/>
        <v>0</v>
      </c>
      <c r="E226" s="23">
        <f t="shared" si="197"/>
        <v>0</v>
      </c>
      <c r="F226" s="23">
        <f t="shared" ref="F226:F231" si="213">F16+F30+F44+F58+F72+F86+F100+F114+F128+F142+F156+F170+F184+F198+F212</f>
        <v>69</v>
      </c>
      <c r="G226" s="23">
        <f t="shared" si="208"/>
        <v>50</v>
      </c>
      <c r="H226" s="23">
        <f t="shared" si="208"/>
        <v>12</v>
      </c>
      <c r="I226" s="23">
        <f t="shared" ref="I226:M231" si="214">I16+I30+I44+I58+I72+I86+I100+I114+I128+I142+I156+I170+I184+I198+I212</f>
        <v>69</v>
      </c>
      <c r="J226" s="23">
        <f t="shared" si="214"/>
        <v>0</v>
      </c>
      <c r="K226" s="23">
        <f t="shared" si="214"/>
        <v>0</v>
      </c>
      <c r="L226" s="23">
        <f t="shared" si="214"/>
        <v>0</v>
      </c>
      <c r="M226" s="23">
        <f t="shared" si="214"/>
        <v>247</v>
      </c>
      <c r="N226" s="23">
        <f t="shared" ref="N226:Y226" si="215">N16+N30+N44+N58+N72+N86+N100+N114</f>
        <v>0</v>
      </c>
      <c r="O226" s="23">
        <f t="shared" si="215"/>
        <v>0</v>
      </c>
      <c r="P226" s="23">
        <f t="shared" si="215"/>
        <v>0</v>
      </c>
      <c r="Q226" s="23">
        <f t="shared" si="215"/>
        <v>0</v>
      </c>
      <c r="R226" s="23">
        <f t="shared" si="215"/>
        <v>0</v>
      </c>
      <c r="S226" s="23">
        <f t="shared" si="215"/>
        <v>0</v>
      </c>
      <c r="T226" s="23">
        <f t="shared" si="215"/>
        <v>0</v>
      </c>
      <c r="U226" s="23">
        <f t="shared" si="215"/>
        <v>0</v>
      </c>
      <c r="V226" s="23">
        <f t="shared" si="215"/>
        <v>0</v>
      </c>
      <c r="W226" s="23">
        <f t="shared" si="215"/>
        <v>0</v>
      </c>
      <c r="X226" s="23">
        <f t="shared" si="215"/>
        <v>0</v>
      </c>
      <c r="Y226" s="23">
        <f t="shared" si="215"/>
        <v>0</v>
      </c>
      <c r="Z226" s="24">
        <f>SUM(C226:Y226)</f>
        <v>447</v>
      </c>
      <c r="AA226" s="25">
        <f t="shared" si="192"/>
        <v>0</v>
      </c>
      <c r="AB226" s="2" t="s">
        <v>95</v>
      </c>
      <c r="AC226" s="26" t="s">
        <v>60</v>
      </c>
      <c r="AD226" s="27">
        <f t="shared" si="202"/>
        <v>447</v>
      </c>
      <c r="AE226" s="23">
        <f t="shared" si="193"/>
        <v>0</v>
      </c>
      <c r="AF226" s="23">
        <f t="shared" si="193"/>
        <v>0</v>
      </c>
      <c r="AG226" s="23">
        <f t="shared" si="193"/>
        <v>0</v>
      </c>
      <c r="AH226" s="23">
        <f>SUM(F226:K226)</f>
        <v>200</v>
      </c>
      <c r="AI226" s="23">
        <f t="shared" si="203"/>
        <v>0</v>
      </c>
      <c r="AJ226" s="23">
        <f t="shared" si="194"/>
        <v>247</v>
      </c>
      <c r="AK226" s="23">
        <f t="shared" si="195"/>
        <v>0</v>
      </c>
      <c r="AL226" s="23">
        <f t="shared" si="204"/>
        <v>0</v>
      </c>
      <c r="AM226" s="24">
        <f t="shared" si="205"/>
        <v>447</v>
      </c>
      <c r="AN226" s="28">
        <f t="shared" si="196"/>
        <v>0</v>
      </c>
    </row>
    <row r="227" spans="1:40" x14ac:dyDescent="0.25">
      <c r="A227" s="26" t="s">
        <v>46</v>
      </c>
      <c r="B227" s="27">
        <f t="shared" si="206"/>
        <v>941</v>
      </c>
      <c r="C227" s="23">
        <f t="shared" si="207"/>
        <v>15</v>
      </c>
      <c r="D227" s="23">
        <f t="shared" si="207"/>
        <v>15</v>
      </c>
      <c r="E227" s="23">
        <f t="shared" si="197"/>
        <v>0</v>
      </c>
      <c r="F227" s="23">
        <f>F17+F31+F45+F59+F73+F87+F101+F115+F129+F143+F157+F171+F185+F199+F213</f>
        <v>192</v>
      </c>
      <c r="G227" s="23">
        <f t="shared" si="208"/>
        <v>91</v>
      </c>
      <c r="H227" s="23">
        <f t="shared" si="208"/>
        <v>27</v>
      </c>
      <c r="I227" s="23">
        <f t="shared" si="214"/>
        <v>108</v>
      </c>
      <c r="J227" s="23">
        <f t="shared" si="214"/>
        <v>1</v>
      </c>
      <c r="K227" s="23">
        <f t="shared" si="214"/>
        <v>0</v>
      </c>
      <c r="L227" s="23">
        <f t="shared" si="214"/>
        <v>15</v>
      </c>
      <c r="M227" s="23">
        <f t="shared" si="214"/>
        <v>477</v>
      </c>
      <c r="N227" s="23">
        <f t="shared" ref="N227:Y227" si="216">N17+N31+N45+N59+N73+N87+N101+N115</f>
        <v>0</v>
      </c>
      <c r="O227" s="23">
        <f t="shared" si="216"/>
        <v>0</v>
      </c>
      <c r="P227" s="23">
        <f t="shared" si="216"/>
        <v>0</v>
      </c>
      <c r="Q227" s="23">
        <f t="shared" si="216"/>
        <v>0</v>
      </c>
      <c r="R227" s="23">
        <f t="shared" si="216"/>
        <v>0</v>
      </c>
      <c r="S227" s="23">
        <f t="shared" si="216"/>
        <v>0</v>
      </c>
      <c r="T227" s="23">
        <f t="shared" si="216"/>
        <v>0</v>
      </c>
      <c r="U227" s="23">
        <f t="shared" si="216"/>
        <v>0</v>
      </c>
      <c r="V227" s="23">
        <f t="shared" si="216"/>
        <v>0</v>
      </c>
      <c r="W227" s="23">
        <f t="shared" si="216"/>
        <v>0</v>
      </c>
      <c r="X227" s="23">
        <f t="shared" si="216"/>
        <v>0</v>
      </c>
      <c r="Y227" s="23">
        <f t="shared" si="216"/>
        <v>0</v>
      </c>
      <c r="Z227" s="24">
        <f t="shared" si="201"/>
        <v>941</v>
      </c>
      <c r="AA227" s="25">
        <f t="shared" si="192"/>
        <v>0</v>
      </c>
      <c r="AB227" s="2" t="s">
        <v>97</v>
      </c>
      <c r="AC227" s="26" t="s">
        <v>61</v>
      </c>
      <c r="AD227" s="27">
        <f t="shared" si="202"/>
        <v>941</v>
      </c>
      <c r="AE227" s="23">
        <f t="shared" si="193"/>
        <v>15</v>
      </c>
      <c r="AF227" s="23">
        <f t="shared" si="193"/>
        <v>15</v>
      </c>
      <c r="AG227" s="23">
        <f t="shared" si="193"/>
        <v>0</v>
      </c>
      <c r="AH227" s="23">
        <f t="shared" si="210"/>
        <v>419</v>
      </c>
      <c r="AI227" s="23">
        <f t="shared" si="203"/>
        <v>15</v>
      </c>
      <c r="AJ227" s="23">
        <f t="shared" si="194"/>
        <v>477</v>
      </c>
      <c r="AK227" s="23">
        <f t="shared" si="195"/>
        <v>0</v>
      </c>
      <c r="AL227" s="23">
        <f t="shared" si="204"/>
        <v>0</v>
      </c>
      <c r="AM227" s="24">
        <f t="shared" si="205"/>
        <v>941</v>
      </c>
      <c r="AN227" s="28">
        <f t="shared" si="196"/>
        <v>0</v>
      </c>
    </row>
    <row r="228" spans="1:40" x14ac:dyDescent="0.25">
      <c r="A228" s="26" t="s">
        <v>47</v>
      </c>
      <c r="B228" s="27">
        <f t="shared" si="206"/>
        <v>999</v>
      </c>
      <c r="C228" s="23">
        <f t="shared" si="207"/>
        <v>0</v>
      </c>
      <c r="D228" s="23">
        <f t="shared" si="207"/>
        <v>15</v>
      </c>
      <c r="E228" s="23">
        <f t="shared" si="197"/>
        <v>0</v>
      </c>
      <c r="F228" s="23">
        <f t="shared" si="213"/>
        <v>299</v>
      </c>
      <c r="G228" s="23">
        <f t="shared" si="208"/>
        <v>87</v>
      </c>
      <c r="H228" s="23">
        <f t="shared" si="208"/>
        <v>51</v>
      </c>
      <c r="I228" s="23">
        <f t="shared" si="214"/>
        <v>154</v>
      </c>
      <c r="J228" s="23">
        <f t="shared" si="214"/>
        <v>4</v>
      </c>
      <c r="K228" s="23">
        <f t="shared" si="214"/>
        <v>0</v>
      </c>
      <c r="L228" s="23">
        <f t="shared" si="214"/>
        <v>15</v>
      </c>
      <c r="M228" s="23">
        <f t="shared" si="214"/>
        <v>374</v>
      </c>
      <c r="N228" s="23">
        <f t="shared" ref="N228:Y228" si="217">N18+N32+N46+N60+N74+N88+N102+N116</f>
        <v>0</v>
      </c>
      <c r="O228" s="23">
        <f t="shared" si="217"/>
        <v>0</v>
      </c>
      <c r="P228" s="23">
        <f t="shared" si="217"/>
        <v>0</v>
      </c>
      <c r="Q228" s="23">
        <f t="shared" si="217"/>
        <v>0</v>
      </c>
      <c r="R228" s="23">
        <f t="shared" si="217"/>
        <v>0</v>
      </c>
      <c r="S228" s="23">
        <f t="shared" si="217"/>
        <v>0</v>
      </c>
      <c r="T228" s="23">
        <f t="shared" si="217"/>
        <v>0</v>
      </c>
      <c r="U228" s="23">
        <f t="shared" si="217"/>
        <v>0</v>
      </c>
      <c r="V228" s="23">
        <f t="shared" si="217"/>
        <v>0</v>
      </c>
      <c r="W228" s="23">
        <f t="shared" si="217"/>
        <v>0</v>
      </c>
      <c r="X228" s="23">
        <f t="shared" si="217"/>
        <v>0</v>
      </c>
      <c r="Y228" s="23">
        <f t="shared" si="217"/>
        <v>0</v>
      </c>
      <c r="Z228" s="24">
        <f t="shared" si="201"/>
        <v>999</v>
      </c>
      <c r="AA228" s="25">
        <f t="shared" si="192"/>
        <v>0</v>
      </c>
      <c r="AB228" s="2" t="s">
        <v>99</v>
      </c>
      <c r="AC228" s="26" t="s">
        <v>62</v>
      </c>
      <c r="AD228" s="27">
        <f t="shared" si="202"/>
        <v>999</v>
      </c>
      <c r="AE228" s="23">
        <f t="shared" si="193"/>
        <v>0</v>
      </c>
      <c r="AF228" s="23">
        <f t="shared" si="193"/>
        <v>15</v>
      </c>
      <c r="AG228" s="23">
        <f t="shared" si="193"/>
        <v>0</v>
      </c>
      <c r="AH228" s="23">
        <f t="shared" si="210"/>
        <v>595</v>
      </c>
      <c r="AI228" s="23">
        <f t="shared" si="203"/>
        <v>15</v>
      </c>
      <c r="AJ228" s="23">
        <f t="shared" si="194"/>
        <v>374</v>
      </c>
      <c r="AK228" s="23">
        <f t="shared" si="195"/>
        <v>0</v>
      </c>
      <c r="AL228" s="23">
        <f t="shared" si="204"/>
        <v>0</v>
      </c>
      <c r="AM228" s="24">
        <f t="shared" si="205"/>
        <v>999</v>
      </c>
      <c r="AN228" s="28">
        <f t="shared" si="196"/>
        <v>0</v>
      </c>
    </row>
    <row r="229" spans="1:40" x14ac:dyDescent="0.25">
      <c r="A229" s="26" t="s">
        <v>48</v>
      </c>
      <c r="B229" s="27">
        <f t="shared" si="206"/>
        <v>687</v>
      </c>
      <c r="C229" s="23">
        <f t="shared" si="207"/>
        <v>0</v>
      </c>
      <c r="D229" s="23">
        <f t="shared" si="207"/>
        <v>0</v>
      </c>
      <c r="E229" s="23">
        <f t="shared" si="197"/>
        <v>0</v>
      </c>
      <c r="F229" s="23">
        <f t="shared" si="213"/>
        <v>226</v>
      </c>
      <c r="G229" s="23">
        <f>G19+G33+G47+G61+G75+G89+G103+G117+G131+G145+G159+G173+G187+G201+G215</f>
        <v>47</v>
      </c>
      <c r="H229" s="23">
        <f t="shared" ref="H229:H231" si="218">H19+H33+H47+H61+H75+H89+H103+H117+H131+H145+H159+H173+H187+H201+H215</f>
        <v>40</v>
      </c>
      <c r="I229" s="23">
        <f t="shared" si="214"/>
        <v>123</v>
      </c>
      <c r="J229" s="23">
        <f t="shared" si="214"/>
        <v>3</v>
      </c>
      <c r="K229" s="23">
        <f>K19+K33+K47+K61+K75+K89+K103+K117+K131+K145+K159+K173+K187+K201+K215</f>
        <v>0</v>
      </c>
      <c r="L229" s="23">
        <f t="shared" ref="L229:M231" si="219">L19+L33+L47+L61+L75+L89+L103+L117+L131+L145+L159+L173+L187+L201+L215</f>
        <v>0</v>
      </c>
      <c r="M229" s="23">
        <f t="shared" si="219"/>
        <v>248</v>
      </c>
      <c r="N229" s="23">
        <f t="shared" ref="N229:Y229" si="220">N19+N33+N47+N61+N75+N89+N103+N117</f>
        <v>0</v>
      </c>
      <c r="O229" s="23">
        <f t="shared" si="220"/>
        <v>0</v>
      </c>
      <c r="P229" s="23">
        <f t="shared" si="220"/>
        <v>0</v>
      </c>
      <c r="Q229" s="23">
        <f t="shared" si="220"/>
        <v>0</v>
      </c>
      <c r="R229" s="23">
        <f t="shared" si="220"/>
        <v>0</v>
      </c>
      <c r="S229" s="23">
        <f t="shared" si="220"/>
        <v>0</v>
      </c>
      <c r="T229" s="23">
        <f t="shared" si="220"/>
        <v>0</v>
      </c>
      <c r="U229" s="23">
        <f t="shared" si="220"/>
        <v>0</v>
      </c>
      <c r="V229" s="23">
        <f t="shared" si="220"/>
        <v>0</v>
      </c>
      <c r="W229" s="23">
        <f t="shared" si="220"/>
        <v>0</v>
      </c>
      <c r="X229" s="23">
        <f t="shared" si="220"/>
        <v>0</v>
      </c>
      <c r="Y229" s="23">
        <f t="shared" si="220"/>
        <v>0</v>
      </c>
      <c r="Z229" s="24">
        <f t="shared" si="201"/>
        <v>687</v>
      </c>
      <c r="AA229" s="25">
        <f t="shared" si="192"/>
        <v>0</v>
      </c>
      <c r="AB229" s="2" t="s">
        <v>101</v>
      </c>
      <c r="AC229" s="26" t="s">
        <v>63</v>
      </c>
      <c r="AD229" s="27">
        <f t="shared" si="202"/>
        <v>687</v>
      </c>
      <c r="AE229" s="23">
        <f t="shared" si="193"/>
        <v>0</v>
      </c>
      <c r="AF229" s="23">
        <f t="shared" si="193"/>
        <v>0</v>
      </c>
      <c r="AG229" s="23">
        <f t="shared" si="193"/>
        <v>0</v>
      </c>
      <c r="AH229" s="23">
        <f t="shared" si="210"/>
        <v>439</v>
      </c>
      <c r="AI229" s="23">
        <f t="shared" si="203"/>
        <v>0</v>
      </c>
      <c r="AJ229" s="23">
        <f t="shared" si="194"/>
        <v>248</v>
      </c>
      <c r="AK229" s="23">
        <f t="shared" si="195"/>
        <v>0</v>
      </c>
      <c r="AL229" s="23">
        <f t="shared" si="204"/>
        <v>0</v>
      </c>
      <c r="AM229" s="24">
        <f t="shared" si="205"/>
        <v>687</v>
      </c>
      <c r="AN229" s="28">
        <f t="shared" si="196"/>
        <v>0</v>
      </c>
    </row>
    <row r="230" spans="1:40" x14ac:dyDescent="0.25">
      <c r="A230" s="26" t="s">
        <v>49</v>
      </c>
      <c r="B230" s="27">
        <f t="shared" si="206"/>
        <v>344</v>
      </c>
      <c r="C230" s="23">
        <f t="shared" si="207"/>
        <v>0</v>
      </c>
      <c r="D230" s="23">
        <f t="shared" si="207"/>
        <v>0</v>
      </c>
      <c r="E230" s="23">
        <f t="shared" si="197"/>
        <v>0</v>
      </c>
      <c r="F230" s="23">
        <f t="shared" si="213"/>
        <v>112</v>
      </c>
      <c r="G230" s="23">
        <f t="shared" si="208"/>
        <v>30</v>
      </c>
      <c r="H230" s="23">
        <f t="shared" si="218"/>
        <v>23</v>
      </c>
      <c r="I230" s="23">
        <f t="shared" si="214"/>
        <v>73</v>
      </c>
      <c r="J230" s="23">
        <f t="shared" si="214"/>
        <v>2</v>
      </c>
      <c r="K230" s="23">
        <f t="shared" si="214"/>
        <v>0</v>
      </c>
      <c r="L230" s="23">
        <f t="shared" si="219"/>
        <v>0</v>
      </c>
      <c r="M230" s="23">
        <f t="shared" si="219"/>
        <v>104</v>
      </c>
      <c r="N230" s="23">
        <f t="shared" ref="N230:Y230" si="221">N20+N34+N48+N62+N76+N90+N104+N118</f>
        <v>0</v>
      </c>
      <c r="O230" s="23">
        <f t="shared" si="221"/>
        <v>0</v>
      </c>
      <c r="P230" s="23">
        <f t="shared" si="221"/>
        <v>0</v>
      </c>
      <c r="Q230" s="23">
        <f t="shared" si="221"/>
        <v>0</v>
      </c>
      <c r="R230" s="23">
        <f t="shared" si="221"/>
        <v>0</v>
      </c>
      <c r="S230" s="23">
        <f t="shared" si="221"/>
        <v>0</v>
      </c>
      <c r="T230" s="23">
        <f t="shared" si="221"/>
        <v>0</v>
      </c>
      <c r="U230" s="23">
        <f t="shared" si="221"/>
        <v>0</v>
      </c>
      <c r="V230" s="23">
        <f t="shared" si="221"/>
        <v>0</v>
      </c>
      <c r="W230" s="23">
        <f t="shared" si="221"/>
        <v>0</v>
      </c>
      <c r="X230" s="23">
        <f t="shared" si="221"/>
        <v>0</v>
      </c>
      <c r="Y230" s="23">
        <f t="shared" si="221"/>
        <v>0</v>
      </c>
      <c r="Z230" s="24">
        <f t="shared" si="201"/>
        <v>344</v>
      </c>
      <c r="AA230" s="25">
        <f t="shared" si="192"/>
        <v>0</v>
      </c>
      <c r="AB230" s="2" t="s">
        <v>164</v>
      </c>
      <c r="AC230" s="26" t="s">
        <v>64</v>
      </c>
      <c r="AD230" s="27">
        <f t="shared" si="202"/>
        <v>344</v>
      </c>
      <c r="AE230" s="23">
        <f t="shared" si="193"/>
        <v>0</v>
      </c>
      <c r="AF230" s="23">
        <f t="shared" si="193"/>
        <v>0</v>
      </c>
      <c r="AG230" s="23">
        <f t="shared" si="193"/>
        <v>0</v>
      </c>
      <c r="AH230" s="23">
        <f t="shared" si="210"/>
        <v>240</v>
      </c>
      <c r="AI230" s="23">
        <f t="shared" si="203"/>
        <v>0</v>
      </c>
      <c r="AJ230" s="23">
        <f t="shared" si="194"/>
        <v>104</v>
      </c>
      <c r="AK230" s="23">
        <f t="shared" si="195"/>
        <v>0</v>
      </c>
      <c r="AL230" s="23">
        <f t="shared" si="204"/>
        <v>0</v>
      </c>
      <c r="AM230" s="24">
        <f t="shared" si="205"/>
        <v>344</v>
      </c>
      <c r="AN230" s="28">
        <f t="shared" si="196"/>
        <v>0</v>
      </c>
    </row>
    <row r="231" spans="1:40" x14ac:dyDescent="0.25">
      <c r="A231" s="26" t="s">
        <v>50</v>
      </c>
      <c r="B231" s="27">
        <f t="shared" si="206"/>
        <v>86</v>
      </c>
      <c r="C231" s="23">
        <f t="shared" si="207"/>
        <v>0</v>
      </c>
      <c r="D231" s="23">
        <f>D21+D35+D49+D63+D77+D91+D105+D119</f>
        <v>0</v>
      </c>
      <c r="E231" s="23">
        <f t="shared" si="197"/>
        <v>0</v>
      </c>
      <c r="F231" s="23">
        <f t="shared" si="213"/>
        <v>38</v>
      </c>
      <c r="G231" s="23">
        <f t="shared" si="208"/>
        <v>0</v>
      </c>
      <c r="H231" s="23">
        <f t="shared" si="218"/>
        <v>3</v>
      </c>
      <c r="I231" s="23">
        <f t="shared" si="214"/>
        <v>21</v>
      </c>
      <c r="J231" s="23">
        <f t="shared" si="214"/>
        <v>0</v>
      </c>
      <c r="K231" s="23">
        <f t="shared" si="214"/>
        <v>0</v>
      </c>
      <c r="L231" s="23">
        <f t="shared" si="219"/>
        <v>0</v>
      </c>
      <c r="M231" s="23">
        <f t="shared" si="219"/>
        <v>24</v>
      </c>
      <c r="N231" s="23">
        <f t="shared" ref="N231:Y231" si="222">N21+N35+N49+N63+N77+N91+N105+N119</f>
        <v>0</v>
      </c>
      <c r="O231" s="23">
        <f t="shared" si="222"/>
        <v>0</v>
      </c>
      <c r="P231" s="23">
        <f t="shared" si="222"/>
        <v>0</v>
      </c>
      <c r="Q231" s="23">
        <f t="shared" si="222"/>
        <v>0</v>
      </c>
      <c r="R231" s="23">
        <f t="shared" si="222"/>
        <v>0</v>
      </c>
      <c r="S231" s="23">
        <f t="shared" si="222"/>
        <v>0</v>
      </c>
      <c r="T231" s="23">
        <f t="shared" si="222"/>
        <v>0</v>
      </c>
      <c r="U231" s="23">
        <f t="shared" si="222"/>
        <v>0</v>
      </c>
      <c r="V231" s="23">
        <f t="shared" si="222"/>
        <v>0</v>
      </c>
      <c r="W231" s="23">
        <f t="shared" si="222"/>
        <v>0</v>
      </c>
      <c r="X231" s="23">
        <f t="shared" si="222"/>
        <v>0</v>
      </c>
      <c r="Y231" s="23">
        <f t="shared" si="222"/>
        <v>0</v>
      </c>
      <c r="Z231" s="24">
        <f t="shared" si="201"/>
        <v>86</v>
      </c>
      <c r="AA231" s="25">
        <f t="shared" si="192"/>
        <v>0</v>
      </c>
      <c r="AB231" s="2" t="s">
        <v>208</v>
      </c>
      <c r="AC231" s="26" t="s">
        <v>52</v>
      </c>
      <c r="AD231" s="27">
        <f t="shared" si="202"/>
        <v>86</v>
      </c>
      <c r="AE231" s="23">
        <f t="shared" si="193"/>
        <v>0</v>
      </c>
      <c r="AF231" s="23">
        <f t="shared" si="193"/>
        <v>0</v>
      </c>
      <c r="AG231" s="23">
        <f t="shared" si="193"/>
        <v>0</v>
      </c>
      <c r="AH231" s="23">
        <f t="shared" si="210"/>
        <v>62</v>
      </c>
      <c r="AI231" s="23">
        <f t="shared" si="203"/>
        <v>0</v>
      </c>
      <c r="AJ231" s="23">
        <f t="shared" si="194"/>
        <v>24</v>
      </c>
      <c r="AK231" s="23">
        <f t="shared" si="195"/>
        <v>0</v>
      </c>
      <c r="AL231" s="23">
        <f t="shared" si="204"/>
        <v>0</v>
      </c>
      <c r="AM231" s="24">
        <f t="shared" si="205"/>
        <v>86</v>
      </c>
      <c r="AN231" s="28">
        <f t="shared" si="196"/>
        <v>0</v>
      </c>
    </row>
    <row r="232" spans="1:40" x14ac:dyDescent="0.25">
      <c r="A232" s="26" t="s">
        <v>51</v>
      </c>
      <c r="B232" s="31">
        <f>SUM(B222:B231)</f>
        <v>3592</v>
      </c>
      <c r="C232" s="31">
        <f t="shared" ref="C232:Z232" si="223">SUM(C222:C231)</f>
        <v>15</v>
      </c>
      <c r="D232" s="31">
        <f t="shared" si="223"/>
        <v>30</v>
      </c>
      <c r="E232" s="31">
        <f t="shared" si="223"/>
        <v>0</v>
      </c>
      <c r="F232" s="31">
        <f t="shared" si="223"/>
        <v>936</v>
      </c>
      <c r="G232" s="31">
        <f t="shared" si="223"/>
        <v>305</v>
      </c>
      <c r="H232" s="31">
        <f t="shared" si="223"/>
        <v>156</v>
      </c>
      <c r="I232" s="31">
        <f t="shared" si="223"/>
        <v>560</v>
      </c>
      <c r="J232" s="31">
        <f t="shared" si="223"/>
        <v>10</v>
      </c>
      <c r="K232" s="31">
        <f t="shared" si="223"/>
        <v>0</v>
      </c>
      <c r="L232" s="31">
        <f t="shared" si="223"/>
        <v>30</v>
      </c>
      <c r="M232" s="31">
        <f t="shared" si="223"/>
        <v>1550</v>
      </c>
      <c r="N232" s="31">
        <f t="shared" si="223"/>
        <v>0</v>
      </c>
      <c r="O232" s="31">
        <f t="shared" si="223"/>
        <v>0</v>
      </c>
      <c r="P232" s="31">
        <f t="shared" si="223"/>
        <v>0</v>
      </c>
      <c r="Q232" s="31">
        <f t="shared" si="223"/>
        <v>0</v>
      </c>
      <c r="R232" s="31">
        <f t="shared" si="223"/>
        <v>0</v>
      </c>
      <c r="S232" s="31">
        <f t="shared" si="223"/>
        <v>0</v>
      </c>
      <c r="T232" s="31">
        <f t="shared" si="223"/>
        <v>0</v>
      </c>
      <c r="U232" s="31">
        <f t="shared" si="223"/>
        <v>0</v>
      </c>
      <c r="V232" s="31">
        <f t="shared" si="223"/>
        <v>0</v>
      </c>
      <c r="W232" s="31">
        <f t="shared" si="223"/>
        <v>0</v>
      </c>
      <c r="X232" s="31">
        <f t="shared" si="223"/>
        <v>0</v>
      </c>
      <c r="Y232" s="31">
        <f t="shared" si="223"/>
        <v>0</v>
      </c>
      <c r="Z232" s="31">
        <f t="shared" si="223"/>
        <v>3592</v>
      </c>
      <c r="AA232" s="27">
        <f>SUM(AA222:AA231)</f>
        <v>0</v>
      </c>
      <c r="AB232" s="2" t="s">
        <v>209</v>
      </c>
      <c r="AC232" s="26" t="s">
        <v>51</v>
      </c>
      <c r="AD232" s="31">
        <f>SUM(AD222:AD231)</f>
        <v>3592</v>
      </c>
      <c r="AE232" s="31">
        <f t="shared" ref="AE232:AM232" si="224">SUM(AE222:AE231)</f>
        <v>15</v>
      </c>
      <c r="AF232" s="31">
        <f t="shared" si="224"/>
        <v>30</v>
      </c>
      <c r="AG232" s="31">
        <f t="shared" si="224"/>
        <v>0</v>
      </c>
      <c r="AH232" s="31">
        <f t="shared" si="224"/>
        <v>1967</v>
      </c>
      <c r="AI232" s="31">
        <f t="shared" si="224"/>
        <v>30</v>
      </c>
      <c r="AJ232" s="31">
        <f t="shared" si="224"/>
        <v>1550</v>
      </c>
      <c r="AK232" s="31">
        <f t="shared" si="224"/>
        <v>0</v>
      </c>
      <c r="AL232" s="31">
        <f t="shared" si="224"/>
        <v>0</v>
      </c>
      <c r="AM232" s="31">
        <f t="shared" si="224"/>
        <v>3592</v>
      </c>
      <c r="AN232" s="27">
        <f>SUM(AN222:AN231)</f>
        <v>0</v>
      </c>
    </row>
    <row r="233" spans="1:40" x14ac:dyDescent="0.25">
      <c r="B233" s="2" t="s">
        <v>67</v>
      </c>
      <c r="C233" s="29">
        <f>C232/$Z$232</f>
        <v>4.1759465478841875E-3</v>
      </c>
      <c r="D233" s="29">
        <f t="shared" ref="D233:Z233" si="225">D232/$Z$232</f>
        <v>8.351893095768375E-3</v>
      </c>
      <c r="E233" s="29">
        <f t="shared" si="225"/>
        <v>0</v>
      </c>
      <c r="F233" s="29">
        <f t="shared" si="225"/>
        <v>0.26057906458797325</v>
      </c>
      <c r="G233" s="29">
        <f t="shared" si="225"/>
        <v>8.4910913140311808E-2</v>
      </c>
      <c r="H233" s="29">
        <f t="shared" si="225"/>
        <v>4.3429844097995544E-2</v>
      </c>
      <c r="I233" s="29">
        <f t="shared" si="225"/>
        <v>0.15590200445434299</v>
      </c>
      <c r="J233" s="29">
        <f t="shared" si="225"/>
        <v>2.7839643652561247E-3</v>
      </c>
      <c r="K233" s="29">
        <f t="shared" si="225"/>
        <v>0</v>
      </c>
      <c r="L233" s="29">
        <f t="shared" si="225"/>
        <v>8.351893095768375E-3</v>
      </c>
      <c r="M233" s="29">
        <f t="shared" si="225"/>
        <v>0.43151447661469933</v>
      </c>
      <c r="N233" s="29">
        <f t="shared" si="225"/>
        <v>0</v>
      </c>
      <c r="O233" s="29">
        <f t="shared" si="225"/>
        <v>0</v>
      </c>
      <c r="P233" s="29">
        <f t="shared" si="225"/>
        <v>0</v>
      </c>
      <c r="Q233" s="29">
        <f t="shared" si="225"/>
        <v>0</v>
      </c>
      <c r="R233" s="29">
        <f t="shared" si="225"/>
        <v>0</v>
      </c>
      <c r="S233" s="29">
        <f t="shared" si="225"/>
        <v>0</v>
      </c>
      <c r="T233" s="29">
        <f t="shared" si="225"/>
        <v>0</v>
      </c>
      <c r="U233" s="29">
        <f t="shared" si="225"/>
        <v>0</v>
      </c>
      <c r="V233" s="29">
        <f t="shared" si="225"/>
        <v>0</v>
      </c>
      <c r="W233" s="29">
        <f t="shared" si="225"/>
        <v>0</v>
      </c>
      <c r="X233" s="29">
        <f t="shared" si="225"/>
        <v>0</v>
      </c>
      <c r="Y233" s="29">
        <f t="shared" si="225"/>
        <v>0</v>
      </c>
      <c r="Z233" s="29">
        <f t="shared" si="225"/>
        <v>1</v>
      </c>
      <c r="AB233" s="2" t="s">
        <v>210</v>
      </c>
      <c r="AD233" s="2" t="s">
        <v>67</v>
      </c>
      <c r="AE233" s="29">
        <f>AE232/$AM$232</f>
        <v>4.1759465478841875E-3</v>
      </c>
      <c r="AF233" s="29">
        <f t="shared" ref="AF233:AM233" si="226">AF232/$AM$232</f>
        <v>8.351893095768375E-3</v>
      </c>
      <c r="AG233" s="29">
        <f t="shared" si="226"/>
        <v>0</v>
      </c>
      <c r="AH233" s="29">
        <f t="shared" si="226"/>
        <v>0.54760579064587978</v>
      </c>
      <c r="AI233" s="29">
        <f t="shared" si="226"/>
        <v>8.351893095768375E-3</v>
      </c>
      <c r="AJ233" s="29">
        <f t="shared" si="226"/>
        <v>0.43151447661469933</v>
      </c>
      <c r="AK233" s="29">
        <f t="shared" si="226"/>
        <v>0</v>
      </c>
      <c r="AL233" s="29">
        <f t="shared" si="226"/>
        <v>0</v>
      </c>
      <c r="AM233" s="29">
        <f t="shared" si="226"/>
        <v>1</v>
      </c>
    </row>
    <row r="234" spans="1:40" s="32" customFormat="1" x14ac:dyDescent="0.25">
      <c r="B234" s="32" t="s">
        <v>68</v>
      </c>
      <c r="C234" s="32">
        <f>C232*$B$6</f>
        <v>0</v>
      </c>
      <c r="D234" s="32">
        <f t="shared" ref="D234:Z234" si="227">D232*$B$6</f>
        <v>0</v>
      </c>
      <c r="E234" s="32">
        <f t="shared" si="227"/>
        <v>0</v>
      </c>
      <c r="F234" s="32">
        <f t="shared" si="227"/>
        <v>0</v>
      </c>
      <c r="G234" s="32">
        <f t="shared" si="227"/>
        <v>0</v>
      </c>
      <c r="H234" s="32">
        <f t="shared" si="227"/>
        <v>0</v>
      </c>
      <c r="I234" s="32">
        <f t="shared" si="227"/>
        <v>0</v>
      </c>
      <c r="J234" s="32">
        <f t="shared" si="227"/>
        <v>0</v>
      </c>
      <c r="K234" s="32">
        <f t="shared" si="227"/>
        <v>0</v>
      </c>
      <c r="L234" s="32">
        <f t="shared" si="227"/>
        <v>0</v>
      </c>
      <c r="M234" s="32">
        <f t="shared" si="227"/>
        <v>0</v>
      </c>
      <c r="N234" s="32">
        <f t="shared" si="227"/>
        <v>0</v>
      </c>
      <c r="O234" s="32">
        <f t="shared" si="227"/>
        <v>0</v>
      </c>
      <c r="P234" s="32">
        <f t="shared" si="227"/>
        <v>0</v>
      </c>
      <c r="Q234" s="32">
        <f t="shared" si="227"/>
        <v>0</v>
      </c>
      <c r="R234" s="32">
        <f t="shared" si="227"/>
        <v>0</v>
      </c>
      <c r="S234" s="32">
        <f t="shared" si="227"/>
        <v>0</v>
      </c>
      <c r="T234" s="32">
        <f t="shared" si="227"/>
        <v>0</v>
      </c>
      <c r="U234" s="32">
        <f t="shared" si="227"/>
        <v>0</v>
      </c>
      <c r="V234" s="32">
        <f t="shared" si="227"/>
        <v>0</v>
      </c>
      <c r="W234" s="32">
        <f t="shared" si="227"/>
        <v>0</v>
      </c>
      <c r="X234" s="32">
        <f t="shared" si="227"/>
        <v>0</v>
      </c>
      <c r="Y234" s="32">
        <f t="shared" si="227"/>
        <v>0</v>
      </c>
      <c r="Z234" s="32">
        <f t="shared" si="227"/>
        <v>0</v>
      </c>
      <c r="AB234" s="32" t="s">
        <v>103</v>
      </c>
      <c r="AD234" s="32" t="s">
        <v>68</v>
      </c>
      <c r="AE234" s="32">
        <f>AE232*$B$6</f>
        <v>0</v>
      </c>
      <c r="AF234" s="32">
        <f t="shared" ref="AF234:AM234" si="228">AF232*$B$6</f>
        <v>0</v>
      </c>
      <c r="AG234" s="32">
        <f t="shared" si="228"/>
        <v>0</v>
      </c>
      <c r="AH234" s="32">
        <f t="shared" si="228"/>
        <v>0</v>
      </c>
      <c r="AI234" s="32">
        <f t="shared" si="228"/>
        <v>0</v>
      </c>
      <c r="AJ234" s="32">
        <f t="shared" si="228"/>
        <v>0</v>
      </c>
      <c r="AK234" s="32">
        <f t="shared" si="228"/>
        <v>0</v>
      </c>
      <c r="AL234" s="32">
        <f t="shared" si="228"/>
        <v>0</v>
      </c>
      <c r="AM234" s="32">
        <f t="shared" si="228"/>
        <v>0</v>
      </c>
    </row>
    <row r="235" spans="1:40" x14ac:dyDescent="0.25">
      <c r="B235" s="2" t="s">
        <v>69</v>
      </c>
      <c r="C235" s="2" t="e">
        <f>C234/$Z$234</f>
        <v>#DIV/0!</v>
      </c>
      <c r="D235" s="2" t="e">
        <f t="shared" ref="D235:Z235" si="229">D234/$Z$234</f>
        <v>#DIV/0!</v>
      </c>
      <c r="E235" s="2" t="e">
        <f t="shared" si="229"/>
        <v>#DIV/0!</v>
      </c>
      <c r="F235" s="2" t="e">
        <f t="shared" si="229"/>
        <v>#DIV/0!</v>
      </c>
      <c r="G235" s="2" t="e">
        <f t="shared" si="229"/>
        <v>#DIV/0!</v>
      </c>
      <c r="H235" s="2" t="e">
        <f t="shared" si="229"/>
        <v>#DIV/0!</v>
      </c>
      <c r="I235" s="2" t="e">
        <f t="shared" si="229"/>
        <v>#DIV/0!</v>
      </c>
      <c r="J235" s="2" t="e">
        <f t="shared" si="229"/>
        <v>#DIV/0!</v>
      </c>
      <c r="K235" s="2" t="e">
        <f t="shared" si="229"/>
        <v>#DIV/0!</v>
      </c>
      <c r="L235" s="2" t="e">
        <f t="shared" si="229"/>
        <v>#DIV/0!</v>
      </c>
      <c r="M235" s="2" t="e">
        <f t="shared" si="229"/>
        <v>#DIV/0!</v>
      </c>
      <c r="N235" s="2" t="e">
        <f t="shared" si="229"/>
        <v>#DIV/0!</v>
      </c>
      <c r="O235" s="2" t="e">
        <f t="shared" si="229"/>
        <v>#DIV/0!</v>
      </c>
      <c r="P235" s="2" t="e">
        <f t="shared" si="229"/>
        <v>#DIV/0!</v>
      </c>
      <c r="Q235" s="2" t="e">
        <f t="shared" si="229"/>
        <v>#DIV/0!</v>
      </c>
      <c r="R235" s="2" t="e">
        <f t="shared" si="229"/>
        <v>#DIV/0!</v>
      </c>
      <c r="S235" s="2" t="e">
        <f t="shared" si="229"/>
        <v>#DIV/0!</v>
      </c>
      <c r="T235" s="2" t="e">
        <f t="shared" si="229"/>
        <v>#DIV/0!</v>
      </c>
      <c r="U235" s="2" t="e">
        <f t="shared" si="229"/>
        <v>#DIV/0!</v>
      </c>
      <c r="V235" s="2" t="e">
        <f t="shared" si="229"/>
        <v>#DIV/0!</v>
      </c>
      <c r="W235" s="2" t="e">
        <f t="shared" si="229"/>
        <v>#DIV/0!</v>
      </c>
      <c r="X235" s="2" t="e">
        <f t="shared" si="229"/>
        <v>#DIV/0!</v>
      </c>
      <c r="Y235" s="2" t="e">
        <f t="shared" si="229"/>
        <v>#DIV/0!</v>
      </c>
      <c r="Z235" s="2" t="e">
        <f t="shared" si="229"/>
        <v>#DIV/0!</v>
      </c>
      <c r="AB235" s="2" t="s">
        <v>176</v>
      </c>
      <c r="AD235" s="2" t="s">
        <v>69</v>
      </c>
      <c r="AE235" s="29" t="e">
        <f>AE234/$AM$234</f>
        <v>#DIV/0!</v>
      </c>
      <c r="AF235" s="29" t="e">
        <f t="shared" ref="AF235:AM235" si="230">AF234/$AM$234</f>
        <v>#DIV/0!</v>
      </c>
      <c r="AG235" s="29" t="e">
        <f t="shared" si="230"/>
        <v>#DIV/0!</v>
      </c>
      <c r="AH235" s="29" t="e">
        <f t="shared" si="230"/>
        <v>#DIV/0!</v>
      </c>
      <c r="AI235" s="29" t="e">
        <f t="shared" si="230"/>
        <v>#DIV/0!</v>
      </c>
      <c r="AJ235" s="29" t="e">
        <f t="shared" si="230"/>
        <v>#DIV/0!</v>
      </c>
      <c r="AK235" s="29" t="e">
        <f t="shared" si="230"/>
        <v>#DIV/0!</v>
      </c>
      <c r="AL235" s="29" t="e">
        <f t="shared" si="230"/>
        <v>#DIV/0!</v>
      </c>
      <c r="AM235" s="29" t="e">
        <f t="shared" si="230"/>
        <v>#DIV/0!</v>
      </c>
    </row>
    <row r="236" spans="1:40" x14ac:dyDescent="0.25">
      <c r="AB236" s="2" t="s">
        <v>211</v>
      </c>
    </row>
    <row r="237" spans="1:40" x14ac:dyDescent="0.25">
      <c r="AB237" s="2" t="s">
        <v>212</v>
      </c>
    </row>
  </sheetData>
  <autoFilter ref="AB13:AX218" xr:uid="{709687C7-A929-4A21-B84C-E816D936BD9D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4E4C-E377-448E-B214-EE6E7B291F5B}">
  <sheetPr>
    <tabColor rgb="FF92D050"/>
  </sheetPr>
  <dimension ref="A1:AX237"/>
  <sheetViews>
    <sheetView zoomScaleNormal="100" workbookViewId="0">
      <selection activeCell="AT10" sqref="AT10"/>
    </sheetView>
  </sheetViews>
  <sheetFormatPr defaultColWidth="9.140625" defaultRowHeight="12" outlineLevelRow="1" outlineLevelCol="1" x14ac:dyDescent="0.25"/>
  <cols>
    <col min="1" max="1" width="20.42578125" style="2" customWidth="1"/>
    <col min="2" max="2" width="18.42578125" style="2" bestFit="1" customWidth="1"/>
    <col min="3" max="4" width="8.7109375" style="2" customWidth="1"/>
    <col min="5" max="5" width="8.7109375" style="2" hidden="1" customWidth="1"/>
    <col min="6" max="6" width="7.42578125" style="2" customWidth="1"/>
    <col min="7" max="11" width="6.42578125" style="2" customWidth="1"/>
    <col min="12" max="12" width="8.42578125" style="2" customWidth="1"/>
    <col min="13" max="13" width="6.42578125" style="2" customWidth="1"/>
    <col min="14" max="14" width="7.7109375" style="2" hidden="1" customWidth="1" outlineLevel="1"/>
    <col min="15" max="15" width="6.42578125" style="2" hidden="1" customWidth="1" outlineLevel="1"/>
    <col min="16" max="16" width="7" style="2" hidden="1" customWidth="1" outlineLevel="1"/>
    <col min="17" max="19" width="6.42578125" style="2" hidden="1" customWidth="1" outlineLevel="1"/>
    <col min="20" max="20" width="7.140625" style="2" hidden="1" customWidth="1" outlineLevel="1"/>
    <col min="21" max="25" width="6.42578125" style="2" hidden="1" customWidth="1" outlineLevel="1"/>
    <col min="26" max="26" width="6.42578125" style="2" customWidth="1" collapsed="1"/>
    <col min="27" max="27" width="8.140625" style="2" customWidth="1"/>
    <col min="28" max="28" width="27" style="2" bestFit="1" customWidth="1"/>
    <col min="29" max="29" width="15.140625" style="2" hidden="1" customWidth="1" outlineLevel="1"/>
    <col min="30" max="30" width="18.42578125" style="2" hidden="1" customWidth="1" outlineLevel="1"/>
    <col min="31" max="33" width="8.42578125" style="2" hidden="1" customWidth="1" outlineLevel="1"/>
    <col min="34" max="34" width="6.7109375" style="2" hidden="1" customWidth="1" outlineLevel="1"/>
    <col min="35" max="35" width="8.140625" style="2" hidden="1" customWidth="1" outlineLevel="1"/>
    <col min="36" max="39" width="6.42578125" style="2" hidden="1" customWidth="1" outlineLevel="1"/>
    <col min="40" max="40" width="8.140625" style="2" hidden="1" customWidth="1" outlineLevel="1"/>
    <col min="41" max="41" width="9.140625" style="2" collapsed="1"/>
    <col min="42" max="16384" width="9.140625" style="2"/>
  </cols>
  <sheetData>
    <row r="1" spans="1:50" x14ac:dyDescent="0.25">
      <c r="A1" s="1" t="s">
        <v>0</v>
      </c>
    </row>
    <row r="3" spans="1:50" x14ac:dyDescent="0.25">
      <c r="A3" s="3" t="s">
        <v>1</v>
      </c>
      <c r="B3" s="4" t="s">
        <v>114</v>
      </c>
    </row>
    <row r="4" spans="1:50" x14ac:dyDescent="0.25">
      <c r="A4" s="3" t="s">
        <v>2</v>
      </c>
      <c r="B4" s="4" t="s">
        <v>115</v>
      </c>
    </row>
    <row r="5" spans="1:50" x14ac:dyDescent="0.25">
      <c r="A5" s="3" t="s">
        <v>3</v>
      </c>
      <c r="B5" s="4" t="s">
        <v>70</v>
      </c>
    </row>
    <row r="6" spans="1:50" x14ac:dyDescent="0.25">
      <c r="A6" s="3"/>
      <c r="B6" s="5"/>
    </row>
    <row r="7" spans="1:50" x14ac:dyDescent="0.25">
      <c r="A7" s="3"/>
      <c r="B7" s="6"/>
    </row>
    <row r="8" spans="1:50" x14ac:dyDescent="0.25">
      <c r="A8" s="3"/>
      <c r="B8" s="4"/>
    </row>
    <row r="9" spans="1:50" x14ac:dyDescent="0.25">
      <c r="A9" s="3"/>
      <c r="B9" s="4"/>
    </row>
    <row r="10" spans="1:50" s="3" customFormat="1" ht="45" x14ac:dyDescent="0.25">
      <c r="B10" s="33">
        <v>200</v>
      </c>
      <c r="C10" s="7" t="s">
        <v>4</v>
      </c>
      <c r="D10" s="7" t="s">
        <v>4</v>
      </c>
      <c r="E10" s="7" t="s">
        <v>4</v>
      </c>
      <c r="F10" s="7" t="s">
        <v>5</v>
      </c>
      <c r="G10" s="7" t="s">
        <v>5</v>
      </c>
      <c r="H10" s="7" t="s">
        <v>5</v>
      </c>
      <c r="I10" s="7" t="s">
        <v>5</v>
      </c>
      <c r="J10" s="7" t="s">
        <v>5</v>
      </c>
      <c r="K10" s="7" t="s">
        <v>5</v>
      </c>
      <c r="L10" s="7" t="s">
        <v>6</v>
      </c>
      <c r="M10" s="7" t="s">
        <v>7</v>
      </c>
      <c r="N10" s="7" t="s">
        <v>8</v>
      </c>
      <c r="O10" s="7" t="s">
        <v>9</v>
      </c>
      <c r="P10" s="7" t="s">
        <v>10</v>
      </c>
      <c r="Q10" s="7" t="s">
        <v>11</v>
      </c>
      <c r="R10" s="7" t="s">
        <v>12</v>
      </c>
      <c r="S10" s="7" t="s">
        <v>13</v>
      </c>
      <c r="T10" s="7" t="s">
        <v>14</v>
      </c>
      <c r="U10" s="7" t="s">
        <v>15</v>
      </c>
      <c r="V10" s="7" t="s">
        <v>16</v>
      </c>
      <c r="W10" s="7" t="s">
        <v>17</v>
      </c>
      <c r="X10" s="7" t="s">
        <v>18</v>
      </c>
      <c r="Y10" s="7" t="s">
        <v>19</v>
      </c>
      <c r="AE10" s="7" t="s">
        <v>4</v>
      </c>
      <c r="AF10" s="7" t="s">
        <v>4</v>
      </c>
      <c r="AG10" s="7" t="s">
        <v>4</v>
      </c>
      <c r="AH10" s="7" t="s">
        <v>5</v>
      </c>
      <c r="AI10" s="7" t="s">
        <v>5</v>
      </c>
      <c r="AJ10" s="7" t="s">
        <v>7</v>
      </c>
      <c r="AK10" s="7" t="s">
        <v>15</v>
      </c>
      <c r="AL10" s="7" t="s">
        <v>19</v>
      </c>
    </row>
    <row r="11" spans="1:50" s="3" customFormat="1" ht="81" customHeight="1" x14ac:dyDescent="0.25">
      <c r="A11" s="8" t="str">
        <f>$B$4</f>
        <v>NBA HEAVY WEIGHT T-SHIRT</v>
      </c>
      <c r="B11" s="9" t="s">
        <v>116</v>
      </c>
      <c r="C11" s="10" t="s">
        <v>20</v>
      </c>
      <c r="D11" s="10" t="s">
        <v>21</v>
      </c>
      <c r="E11" s="10" t="s">
        <v>22</v>
      </c>
      <c r="F11" s="10" t="s">
        <v>141</v>
      </c>
      <c r="G11" s="10" t="s">
        <v>142</v>
      </c>
      <c r="H11" s="10" t="s">
        <v>143</v>
      </c>
      <c r="I11" s="10" t="s">
        <v>23</v>
      </c>
      <c r="J11" s="10" t="s">
        <v>24</v>
      </c>
      <c r="K11" s="10" t="s">
        <v>25</v>
      </c>
      <c r="L11" s="10" t="s">
        <v>26</v>
      </c>
      <c r="M11" s="11" t="s">
        <v>27</v>
      </c>
      <c r="N11" s="11" t="s">
        <v>28</v>
      </c>
      <c r="O11" s="11" t="s">
        <v>29</v>
      </c>
      <c r="P11" s="11" t="s">
        <v>30</v>
      </c>
      <c r="Q11" s="11" t="s">
        <v>31</v>
      </c>
      <c r="R11" s="11" t="s">
        <v>32</v>
      </c>
      <c r="S11" s="11" t="s">
        <v>33</v>
      </c>
      <c r="T11" s="11" t="s">
        <v>34</v>
      </c>
      <c r="U11" s="12" t="s">
        <v>35</v>
      </c>
      <c r="V11" s="12" t="s">
        <v>36</v>
      </c>
      <c r="W11" s="12" t="s">
        <v>37</v>
      </c>
      <c r="X11" s="12" t="s">
        <v>38</v>
      </c>
      <c r="Y11" s="13" t="s">
        <v>39</v>
      </c>
      <c r="Z11" s="14" t="s">
        <v>40</v>
      </c>
      <c r="AA11" s="15" t="s">
        <v>41</v>
      </c>
      <c r="AC11" s="16"/>
      <c r="AD11" s="9"/>
      <c r="AE11" s="17"/>
      <c r="AF11" s="17"/>
      <c r="AG11" s="17"/>
      <c r="AH11" s="17"/>
      <c r="AI11" s="10"/>
      <c r="AJ11" s="18"/>
      <c r="AK11" s="19"/>
      <c r="AL11" s="20"/>
      <c r="AM11" s="14"/>
      <c r="AN11" s="15"/>
    </row>
    <row r="12" spans="1:50" x14ac:dyDescent="0.25">
      <c r="A12" s="21" t="s">
        <v>117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>
        <f>SUM(C12:Y12)</f>
        <v>0</v>
      </c>
      <c r="AA12" s="25">
        <f t="shared" ref="AA12:AA21" si="0">B12-Z12</f>
        <v>0</v>
      </c>
      <c r="AC12" s="26"/>
      <c r="AD12" s="27"/>
      <c r="AE12" s="23"/>
      <c r="AF12" s="23"/>
      <c r="AG12" s="23"/>
      <c r="AH12" s="23"/>
      <c r="AI12" s="23"/>
      <c r="AJ12" s="23"/>
      <c r="AK12" s="23"/>
      <c r="AL12" s="23"/>
      <c r="AM12" s="24"/>
      <c r="AN12" s="28"/>
    </row>
    <row r="13" spans="1:50" x14ac:dyDescent="0.25">
      <c r="A13" s="26" t="s">
        <v>42</v>
      </c>
      <c r="B13" s="27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>
        <f t="shared" ref="Z13:Z21" si="1">SUM(C13:Y13)</f>
        <v>0</v>
      </c>
      <c r="AA13" s="25">
        <f t="shared" si="0"/>
        <v>0</v>
      </c>
      <c r="AC13" s="26"/>
      <c r="AD13" s="27"/>
      <c r="AE13" s="23"/>
      <c r="AF13" s="23"/>
      <c r="AG13" s="23"/>
      <c r="AH13" s="23"/>
      <c r="AI13" s="23"/>
      <c r="AJ13" s="23"/>
      <c r="AK13" s="23"/>
      <c r="AL13" s="23"/>
      <c r="AM13" s="24"/>
      <c r="AN13" s="28"/>
      <c r="AO13" s="2" t="str">
        <f>B11</f>
        <v>BOSTON CELTICS WHITE</v>
      </c>
      <c r="AP13" s="26" t="s">
        <v>43</v>
      </c>
      <c r="AQ13" s="26" t="s">
        <v>44</v>
      </c>
      <c r="AR13" s="26" t="s">
        <v>45</v>
      </c>
      <c r="AS13" s="26" t="s">
        <v>46</v>
      </c>
      <c r="AT13" s="26" t="s">
        <v>47</v>
      </c>
      <c r="AU13" s="26" t="s">
        <v>48</v>
      </c>
      <c r="AV13" s="26" t="s">
        <v>49</v>
      </c>
      <c r="AW13" s="26" t="s">
        <v>50</v>
      </c>
    </row>
    <row r="14" spans="1:50" x14ac:dyDescent="0.25">
      <c r="A14" s="26" t="s">
        <v>43</v>
      </c>
      <c r="B14" s="27"/>
      <c r="C14" s="23"/>
      <c r="D14" s="23"/>
      <c r="E14" s="23"/>
      <c r="F14" s="36"/>
      <c r="G14" s="36"/>
      <c r="H14" s="36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>
        <f t="shared" si="1"/>
        <v>0</v>
      </c>
      <c r="AA14" s="25">
        <f t="shared" si="0"/>
        <v>0</v>
      </c>
      <c r="AB14" s="30" t="str">
        <f>AO13</f>
        <v>BOSTON CELTICS WHITE</v>
      </c>
      <c r="AC14" s="26"/>
      <c r="AD14" s="27"/>
      <c r="AE14" s="23"/>
      <c r="AF14" s="23"/>
      <c r="AG14" s="23"/>
      <c r="AH14" s="23"/>
      <c r="AI14" s="23"/>
      <c r="AJ14" s="23"/>
      <c r="AK14" s="23"/>
      <c r="AL14" s="23"/>
      <c r="AM14" s="24"/>
      <c r="AN14" s="28"/>
      <c r="AO14" s="30" t="s">
        <v>51</v>
      </c>
      <c r="AP14" s="24">
        <f>Z14</f>
        <v>0</v>
      </c>
      <c r="AQ14" s="24">
        <f>Z15</f>
        <v>14</v>
      </c>
      <c r="AR14" s="24">
        <f>Z16</f>
        <v>47</v>
      </c>
      <c r="AS14" s="24">
        <f>Z17</f>
        <v>92</v>
      </c>
      <c r="AT14" s="24">
        <f>Z18</f>
        <v>102</v>
      </c>
      <c r="AU14" s="24">
        <f>Z19</f>
        <v>67</v>
      </c>
      <c r="AV14" s="24">
        <f>Z20</f>
        <v>37</v>
      </c>
      <c r="AW14" s="24">
        <f>Z21</f>
        <v>13</v>
      </c>
      <c r="AX14" s="31">
        <f>Z22</f>
        <v>372</v>
      </c>
    </row>
    <row r="15" spans="1:50" x14ac:dyDescent="0.25">
      <c r="A15" s="26" t="s">
        <v>44</v>
      </c>
      <c r="B15" s="27">
        <v>14</v>
      </c>
      <c r="C15" s="23"/>
      <c r="D15" s="23"/>
      <c r="E15" s="23"/>
      <c r="F15" s="36"/>
      <c r="G15" s="36"/>
      <c r="H15" s="36"/>
      <c r="I15" s="23"/>
      <c r="J15" s="23"/>
      <c r="K15" s="23"/>
      <c r="L15" s="23"/>
      <c r="M15" s="23">
        <v>14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4">
        <f t="shared" si="1"/>
        <v>14</v>
      </c>
      <c r="AA15" s="25">
        <f t="shared" si="0"/>
        <v>0</v>
      </c>
      <c r="AB15" s="30" t="str">
        <f>AO13</f>
        <v>BOSTON CELTICS WHITE</v>
      </c>
      <c r="AC15" s="26"/>
      <c r="AD15" s="27"/>
      <c r="AE15" s="23"/>
      <c r="AF15" s="23"/>
      <c r="AG15" s="23"/>
      <c r="AH15" s="23"/>
      <c r="AI15" s="23"/>
      <c r="AJ15" s="23"/>
      <c r="AK15" s="23"/>
      <c r="AL15" s="23"/>
      <c r="AM15" s="24"/>
      <c r="AN15" s="28"/>
      <c r="AO15" s="29" t="s">
        <v>27</v>
      </c>
      <c r="AP15" s="23">
        <f>M14</f>
        <v>0</v>
      </c>
      <c r="AQ15" s="23">
        <f>M15</f>
        <v>14</v>
      </c>
      <c r="AR15" s="23">
        <f>M16</f>
        <v>32</v>
      </c>
      <c r="AS15" s="23">
        <f>M17</f>
        <v>55</v>
      </c>
      <c r="AT15" s="23">
        <f>M18</f>
        <v>48</v>
      </c>
      <c r="AU15" s="23">
        <f>M19</f>
        <v>28</v>
      </c>
      <c r="AV15" s="23">
        <f>M20</f>
        <v>12</v>
      </c>
      <c r="AW15" s="23">
        <f>M21</f>
        <v>6</v>
      </c>
      <c r="AX15" s="31">
        <f>M22</f>
        <v>195</v>
      </c>
    </row>
    <row r="16" spans="1:50" x14ac:dyDescent="0.25">
      <c r="A16" s="26" t="s">
        <v>45</v>
      </c>
      <c r="B16" s="27">
        <v>47</v>
      </c>
      <c r="C16" s="23"/>
      <c r="D16" s="23"/>
      <c r="E16" s="23"/>
      <c r="F16" s="36">
        <v>8</v>
      </c>
      <c r="G16" s="36">
        <v>6</v>
      </c>
      <c r="H16" s="36">
        <v>1</v>
      </c>
      <c r="I16" s="23"/>
      <c r="J16" s="23"/>
      <c r="K16" s="23"/>
      <c r="L16" s="23"/>
      <c r="M16" s="23">
        <v>32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4">
        <f t="shared" si="1"/>
        <v>47</v>
      </c>
      <c r="AA16" s="25">
        <f t="shared" si="0"/>
        <v>0</v>
      </c>
      <c r="AB16" s="30" t="str">
        <f>AO13</f>
        <v>BOSTON CELTICS WHITE</v>
      </c>
      <c r="AC16" s="26"/>
      <c r="AD16" s="27"/>
      <c r="AE16" s="23"/>
      <c r="AF16" s="23"/>
      <c r="AG16" s="23"/>
      <c r="AH16" s="23"/>
      <c r="AI16" s="23"/>
      <c r="AJ16" s="23"/>
      <c r="AK16" s="23"/>
      <c r="AL16" s="23"/>
      <c r="AM16" s="24"/>
      <c r="AN16" s="28"/>
      <c r="AO16" s="29" t="s">
        <v>204</v>
      </c>
      <c r="AP16" s="23">
        <f>D14</f>
        <v>0</v>
      </c>
      <c r="AQ16" s="23">
        <f>D15</f>
        <v>0</v>
      </c>
      <c r="AR16" s="23">
        <f>D16</f>
        <v>0</v>
      </c>
      <c r="AS16" s="23">
        <f>D17</f>
        <v>1</v>
      </c>
      <c r="AT16" s="23">
        <f>D18</f>
        <v>1</v>
      </c>
      <c r="AU16" s="23">
        <f>D19</f>
        <v>0</v>
      </c>
      <c r="AV16" s="23">
        <f>D20</f>
        <v>0</v>
      </c>
      <c r="AW16" s="23">
        <f>D21</f>
        <v>0</v>
      </c>
    </row>
    <row r="17" spans="1:50" x14ac:dyDescent="0.25">
      <c r="A17" s="26" t="s">
        <v>46</v>
      </c>
      <c r="B17" s="27">
        <v>92</v>
      </c>
      <c r="C17" s="23">
        <v>1</v>
      </c>
      <c r="D17" s="23">
        <v>1</v>
      </c>
      <c r="E17" s="23"/>
      <c r="F17" s="36">
        <v>20</v>
      </c>
      <c r="G17" s="36">
        <v>12</v>
      </c>
      <c r="H17" s="36">
        <v>2</v>
      </c>
      <c r="I17" s="23"/>
      <c r="J17" s="23"/>
      <c r="K17" s="23"/>
      <c r="L17" s="37">
        <v>1</v>
      </c>
      <c r="M17" s="23">
        <v>55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>
        <f t="shared" si="1"/>
        <v>92</v>
      </c>
      <c r="AA17" s="25">
        <f t="shared" si="0"/>
        <v>0</v>
      </c>
      <c r="AB17" s="30" t="str">
        <f>AO13</f>
        <v>BOSTON CELTICS WHITE</v>
      </c>
      <c r="AC17" s="26"/>
      <c r="AD17" s="27"/>
      <c r="AE17" s="23"/>
      <c r="AF17" s="23"/>
      <c r="AG17" s="23"/>
      <c r="AH17" s="23"/>
      <c r="AI17" s="23"/>
      <c r="AJ17" s="23"/>
      <c r="AK17" s="23"/>
      <c r="AL17" s="23"/>
      <c r="AM17" s="24"/>
      <c r="AN17" s="28"/>
      <c r="AO17" s="29" t="s">
        <v>205</v>
      </c>
      <c r="AP17" s="23">
        <f>E14</f>
        <v>0</v>
      </c>
      <c r="AQ17" s="23">
        <f>E15</f>
        <v>0</v>
      </c>
      <c r="AR17" s="23">
        <f>E16</f>
        <v>0</v>
      </c>
      <c r="AS17" s="23">
        <f>E17</f>
        <v>0</v>
      </c>
      <c r="AT17" s="23">
        <f>E18</f>
        <v>0</v>
      </c>
      <c r="AU17" s="23">
        <f>E19</f>
        <v>0</v>
      </c>
      <c r="AV17" s="23">
        <f>E20</f>
        <v>0</v>
      </c>
      <c r="AW17" s="23">
        <f>E21</f>
        <v>0</v>
      </c>
    </row>
    <row r="18" spans="1:50" x14ac:dyDescent="0.25">
      <c r="A18" s="26" t="s">
        <v>47</v>
      </c>
      <c r="B18" s="27">
        <v>102</v>
      </c>
      <c r="C18" s="23"/>
      <c r="D18" s="23">
        <v>1</v>
      </c>
      <c r="E18" s="23"/>
      <c r="F18" s="36">
        <v>37</v>
      </c>
      <c r="G18" s="36">
        <v>11</v>
      </c>
      <c r="H18" s="36">
        <v>4</v>
      </c>
      <c r="I18" s="23"/>
      <c r="J18" s="23"/>
      <c r="K18" s="23"/>
      <c r="L18" s="37">
        <v>1</v>
      </c>
      <c r="M18" s="23">
        <v>48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>
        <f t="shared" si="1"/>
        <v>102</v>
      </c>
      <c r="AA18" s="25">
        <f t="shared" si="0"/>
        <v>0</v>
      </c>
      <c r="AB18" s="30" t="str">
        <f>AO13</f>
        <v>BOSTON CELTICS WHITE</v>
      </c>
      <c r="AC18" s="26"/>
      <c r="AD18" s="27"/>
      <c r="AE18" s="23"/>
      <c r="AF18" s="23"/>
      <c r="AG18" s="23"/>
      <c r="AH18" s="23"/>
      <c r="AI18" s="23"/>
      <c r="AJ18" s="23"/>
      <c r="AK18" s="23"/>
      <c r="AL18" s="23"/>
      <c r="AM18" s="24"/>
      <c r="AN18" s="28"/>
      <c r="AO18" s="29" t="s">
        <v>206</v>
      </c>
      <c r="AP18" s="23">
        <f>C14</f>
        <v>0</v>
      </c>
      <c r="AQ18" s="23">
        <f>C15</f>
        <v>0</v>
      </c>
      <c r="AR18" s="23">
        <f>C16</f>
        <v>0</v>
      </c>
      <c r="AS18" s="23">
        <f>C17</f>
        <v>1</v>
      </c>
      <c r="AT18" s="23">
        <f>C18</f>
        <v>0</v>
      </c>
      <c r="AU18" s="23">
        <f>C19</f>
        <v>0</v>
      </c>
      <c r="AV18" s="23">
        <f>C20</f>
        <v>0</v>
      </c>
      <c r="AW18" s="23">
        <f>C21</f>
        <v>0</v>
      </c>
    </row>
    <row r="19" spans="1:50" x14ac:dyDescent="0.25">
      <c r="A19" s="26" t="s">
        <v>48</v>
      </c>
      <c r="B19" s="27">
        <v>67</v>
      </c>
      <c r="C19" s="23"/>
      <c r="D19" s="23"/>
      <c r="E19" s="23"/>
      <c r="F19" s="36">
        <v>30</v>
      </c>
      <c r="G19" s="36">
        <v>6</v>
      </c>
      <c r="H19" s="36">
        <v>3</v>
      </c>
      <c r="I19" s="23"/>
      <c r="J19" s="23"/>
      <c r="K19" s="23"/>
      <c r="L19" s="23"/>
      <c r="M19" s="23">
        <v>28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4">
        <f t="shared" si="1"/>
        <v>67</v>
      </c>
      <c r="AA19" s="25">
        <f t="shared" si="0"/>
        <v>0</v>
      </c>
      <c r="AB19" s="29"/>
      <c r="AC19" s="26"/>
      <c r="AD19" s="27"/>
      <c r="AE19" s="23"/>
      <c r="AF19" s="23"/>
      <c r="AG19" s="23"/>
      <c r="AH19" s="23"/>
      <c r="AI19" s="23"/>
      <c r="AJ19" s="23"/>
      <c r="AK19" s="23"/>
      <c r="AL19" s="23"/>
      <c r="AM19" s="24"/>
      <c r="AN19" s="28"/>
      <c r="AO19" s="30"/>
    </row>
    <row r="20" spans="1:50" x14ac:dyDescent="0.25">
      <c r="A20" s="26" t="s">
        <v>49</v>
      </c>
      <c r="B20" s="27">
        <v>37</v>
      </c>
      <c r="C20" s="23"/>
      <c r="D20" s="23"/>
      <c r="E20" s="23"/>
      <c r="F20" s="36">
        <v>18</v>
      </c>
      <c r="G20" s="36">
        <v>5</v>
      </c>
      <c r="H20" s="36">
        <v>2</v>
      </c>
      <c r="I20" s="23"/>
      <c r="J20" s="23"/>
      <c r="K20" s="23"/>
      <c r="L20" s="23"/>
      <c r="M20" s="23">
        <v>12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4">
        <f t="shared" si="1"/>
        <v>37</v>
      </c>
      <c r="AA20" s="25">
        <f t="shared" si="0"/>
        <v>0</v>
      </c>
      <c r="AB20" s="29"/>
      <c r="AC20" s="26"/>
      <c r="AD20" s="27"/>
      <c r="AE20" s="23"/>
      <c r="AF20" s="23"/>
      <c r="AG20" s="23"/>
      <c r="AH20" s="23"/>
      <c r="AI20" s="23"/>
      <c r="AJ20" s="23"/>
      <c r="AK20" s="23"/>
      <c r="AL20" s="23"/>
      <c r="AM20" s="24"/>
      <c r="AN20" s="28"/>
      <c r="AO20" s="30"/>
    </row>
    <row r="21" spans="1:50" x14ac:dyDescent="0.25">
      <c r="A21" s="26" t="s">
        <v>50</v>
      </c>
      <c r="B21" s="27">
        <v>13</v>
      </c>
      <c r="C21" s="23"/>
      <c r="D21" s="23"/>
      <c r="E21" s="23"/>
      <c r="F21" s="36">
        <v>7</v>
      </c>
      <c r="G21" s="36"/>
      <c r="H21" s="36"/>
      <c r="I21" s="23"/>
      <c r="J21" s="23"/>
      <c r="K21" s="23"/>
      <c r="L21" s="23"/>
      <c r="M21" s="23">
        <v>6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>
        <f t="shared" si="1"/>
        <v>13</v>
      </c>
      <c r="AA21" s="25">
        <f t="shared" si="0"/>
        <v>0</v>
      </c>
      <c r="AB21" s="29"/>
      <c r="AC21" s="26"/>
      <c r="AD21" s="27"/>
      <c r="AE21" s="23"/>
      <c r="AF21" s="23"/>
      <c r="AG21" s="23"/>
      <c r="AH21" s="23"/>
      <c r="AI21" s="23"/>
      <c r="AJ21" s="23"/>
      <c r="AK21" s="23"/>
      <c r="AL21" s="23"/>
      <c r="AM21" s="24"/>
      <c r="AN21" s="28"/>
      <c r="AO21" s="30"/>
    </row>
    <row r="22" spans="1:50" x14ac:dyDescent="0.25">
      <c r="A22" s="26" t="s">
        <v>51</v>
      </c>
      <c r="B22" s="31">
        <f>SUM(B12:B21)</f>
        <v>372</v>
      </c>
      <c r="C22" s="31">
        <f t="shared" ref="C22:Y22" si="2">SUM(C12:C21)</f>
        <v>1</v>
      </c>
      <c r="D22" s="31">
        <f t="shared" si="2"/>
        <v>2</v>
      </c>
      <c r="E22" s="31">
        <f t="shared" si="2"/>
        <v>0</v>
      </c>
      <c r="F22" s="31">
        <f t="shared" si="2"/>
        <v>120</v>
      </c>
      <c r="G22" s="31">
        <f t="shared" si="2"/>
        <v>40</v>
      </c>
      <c r="H22" s="31">
        <f t="shared" si="2"/>
        <v>12</v>
      </c>
      <c r="I22" s="31">
        <f t="shared" si="2"/>
        <v>0</v>
      </c>
      <c r="J22" s="31">
        <f t="shared" si="2"/>
        <v>0</v>
      </c>
      <c r="K22" s="31">
        <f t="shared" si="2"/>
        <v>0</v>
      </c>
      <c r="L22" s="31">
        <f t="shared" si="2"/>
        <v>2</v>
      </c>
      <c r="M22" s="31">
        <f t="shared" si="2"/>
        <v>195</v>
      </c>
      <c r="N22" s="31">
        <f t="shared" si="2"/>
        <v>0</v>
      </c>
      <c r="O22" s="31">
        <f t="shared" si="2"/>
        <v>0</v>
      </c>
      <c r="P22" s="31">
        <f t="shared" si="2"/>
        <v>0</v>
      </c>
      <c r="Q22" s="31">
        <f t="shared" si="2"/>
        <v>0</v>
      </c>
      <c r="R22" s="31">
        <f t="shared" si="2"/>
        <v>0</v>
      </c>
      <c r="S22" s="31">
        <f t="shared" si="2"/>
        <v>0</v>
      </c>
      <c r="T22" s="31">
        <f t="shared" si="2"/>
        <v>0</v>
      </c>
      <c r="U22" s="31">
        <f t="shared" si="2"/>
        <v>0</v>
      </c>
      <c r="V22" s="31">
        <f t="shared" si="2"/>
        <v>0</v>
      </c>
      <c r="W22" s="31">
        <f t="shared" si="2"/>
        <v>0</v>
      </c>
      <c r="X22" s="31">
        <f t="shared" si="2"/>
        <v>0</v>
      </c>
      <c r="Y22" s="31">
        <f t="shared" si="2"/>
        <v>0</v>
      </c>
      <c r="Z22" s="31">
        <f>SUM(Z12:Z21)</f>
        <v>372</v>
      </c>
      <c r="AA22" s="27">
        <f>SUM(AA12:AA21)</f>
        <v>0</v>
      </c>
      <c r="AB22" s="30"/>
      <c r="AC22" s="26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27"/>
    </row>
    <row r="24" spans="1:50" x14ac:dyDescent="0.25">
      <c r="A24" s="3"/>
      <c r="B24" s="33">
        <v>50</v>
      </c>
    </row>
    <row r="25" spans="1:50" s="3" customFormat="1" ht="56.25" x14ac:dyDescent="0.25">
      <c r="A25" s="8" t="str">
        <f>$B$4</f>
        <v>NBA HEAVY WEIGHT T-SHIRT</v>
      </c>
      <c r="B25" s="34" t="s">
        <v>185</v>
      </c>
      <c r="C25" s="10" t="s">
        <v>20</v>
      </c>
      <c r="D25" s="10" t="s">
        <v>21</v>
      </c>
      <c r="E25" s="10" t="s">
        <v>22</v>
      </c>
      <c r="F25" s="10" t="s">
        <v>141</v>
      </c>
      <c r="G25" s="10" t="s">
        <v>142</v>
      </c>
      <c r="H25" s="10" t="s">
        <v>143</v>
      </c>
      <c r="I25" s="10" t="s">
        <v>23</v>
      </c>
      <c r="J25" s="10" t="s">
        <v>24</v>
      </c>
      <c r="K25" s="10" t="s">
        <v>25</v>
      </c>
      <c r="L25" s="10" t="s">
        <v>26</v>
      </c>
      <c r="M25" s="11" t="s">
        <v>27</v>
      </c>
      <c r="N25" s="11" t="s">
        <v>28</v>
      </c>
      <c r="O25" s="11" t="s">
        <v>29</v>
      </c>
      <c r="P25" s="11" t="s">
        <v>30</v>
      </c>
      <c r="Q25" s="11" t="s">
        <v>31</v>
      </c>
      <c r="R25" s="11" t="s">
        <v>32</v>
      </c>
      <c r="S25" s="11" t="s">
        <v>33</v>
      </c>
      <c r="T25" s="11" t="s">
        <v>34</v>
      </c>
      <c r="U25" s="12" t="s">
        <v>35</v>
      </c>
      <c r="V25" s="12" t="s">
        <v>36</v>
      </c>
      <c r="W25" s="12" t="s">
        <v>37</v>
      </c>
      <c r="X25" s="12" t="s">
        <v>38</v>
      </c>
      <c r="Y25" s="13" t="s">
        <v>39</v>
      </c>
      <c r="Z25" s="14" t="s">
        <v>40</v>
      </c>
      <c r="AA25" s="15" t="s">
        <v>41</v>
      </c>
      <c r="AC25" s="16"/>
      <c r="AD25" s="9"/>
      <c r="AE25" s="17"/>
      <c r="AF25" s="17"/>
      <c r="AG25" s="17"/>
      <c r="AH25" s="17"/>
      <c r="AI25" s="10"/>
      <c r="AJ25" s="18"/>
      <c r="AK25" s="19"/>
      <c r="AL25" s="20"/>
      <c r="AM25" s="14"/>
      <c r="AN25" s="15"/>
    </row>
    <row r="26" spans="1:50" x14ac:dyDescent="0.25">
      <c r="A26" s="21" t="s">
        <v>186</v>
      </c>
      <c r="B26" s="2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4">
        <f>SUM(C26:Y26)</f>
        <v>0</v>
      </c>
      <c r="AA26" s="25">
        <f t="shared" ref="AA26:AA35" si="3">B26-Z26</f>
        <v>0</v>
      </c>
      <c r="AC26" s="26" t="str">
        <f>A26</f>
        <v>C-0425-KT-6298-CBZ</v>
      </c>
      <c r="AD26" s="27">
        <f>B26</f>
        <v>0</v>
      </c>
      <c r="AE26" s="23">
        <f t="shared" ref="AE26:AG35" si="4">C26</f>
        <v>0</v>
      </c>
      <c r="AF26" s="23">
        <f t="shared" si="4"/>
        <v>0</v>
      </c>
      <c r="AG26" s="23">
        <f t="shared" si="4"/>
        <v>0</v>
      </c>
      <c r="AH26" s="23">
        <f>SUM(F26:K26)</f>
        <v>0</v>
      </c>
      <c r="AI26" s="23">
        <f>L26</f>
        <v>0</v>
      </c>
      <c r="AJ26" s="23">
        <f t="shared" ref="AJ26:AJ35" si="5">SUM(M26:T26)</f>
        <v>0</v>
      </c>
      <c r="AK26" s="23">
        <f t="shared" ref="AK26:AK35" si="6">SUM(U26:X26)</f>
        <v>0</v>
      </c>
      <c r="AL26" s="23">
        <f>Y26</f>
        <v>0</v>
      </c>
      <c r="AM26" s="24">
        <f>SUM(AE26:AL26)</f>
        <v>0</v>
      </c>
      <c r="AN26" s="28">
        <f t="shared" ref="AN26:AN35" si="7">AD26-AM26</f>
        <v>0</v>
      </c>
    </row>
    <row r="27" spans="1:50" x14ac:dyDescent="0.25">
      <c r="A27" s="26" t="s">
        <v>42</v>
      </c>
      <c r="B27" s="27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4">
        <f t="shared" ref="Z27:Z35" si="8">SUM(C27:Y27)</f>
        <v>0</v>
      </c>
      <c r="AA27" s="25">
        <f t="shared" si="3"/>
        <v>0</v>
      </c>
      <c r="AC27" s="26"/>
      <c r="AD27" s="27"/>
      <c r="AE27" s="23"/>
      <c r="AF27" s="23"/>
      <c r="AG27" s="23"/>
      <c r="AH27" s="23"/>
      <c r="AI27" s="23"/>
      <c r="AJ27" s="23"/>
      <c r="AK27" s="23"/>
      <c r="AL27" s="23"/>
      <c r="AM27" s="24"/>
      <c r="AN27" s="28"/>
      <c r="AO27" s="2" t="str">
        <f>B25</f>
        <v xml:space="preserve">	CHICAGO BULLS WHITE</v>
      </c>
      <c r="AP27" s="26" t="s">
        <v>43</v>
      </c>
      <c r="AQ27" s="26" t="s">
        <v>44</v>
      </c>
      <c r="AR27" s="26" t="s">
        <v>45</v>
      </c>
      <c r="AS27" s="26" t="s">
        <v>46</v>
      </c>
      <c r="AT27" s="26" t="s">
        <v>47</v>
      </c>
      <c r="AU27" s="26" t="s">
        <v>48</v>
      </c>
      <c r="AV27" s="26" t="s">
        <v>49</v>
      </c>
      <c r="AW27" s="26" t="s">
        <v>50</v>
      </c>
    </row>
    <row r="28" spans="1:50" x14ac:dyDescent="0.25">
      <c r="A28" s="26" t="s">
        <v>43</v>
      </c>
      <c r="B28" s="27"/>
      <c r="C28" s="23"/>
      <c r="D28" s="23"/>
      <c r="E28" s="23"/>
      <c r="F28" s="36"/>
      <c r="G28" s="36"/>
      <c r="H28" s="36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4">
        <f t="shared" si="8"/>
        <v>0</v>
      </c>
      <c r="AA28" s="25">
        <f t="shared" si="3"/>
        <v>0</v>
      </c>
      <c r="AB28" s="30" t="str">
        <f>AO27</f>
        <v xml:space="preserve">	CHICAGO BULLS WHITE</v>
      </c>
      <c r="AC28" s="26"/>
      <c r="AD28" s="27"/>
      <c r="AE28" s="23"/>
      <c r="AF28" s="23"/>
      <c r="AG28" s="23"/>
      <c r="AH28" s="23"/>
      <c r="AI28" s="23"/>
      <c r="AJ28" s="23"/>
      <c r="AK28" s="23"/>
      <c r="AL28" s="23"/>
      <c r="AM28" s="24"/>
      <c r="AN28" s="28"/>
      <c r="AO28" s="30" t="s">
        <v>51</v>
      </c>
      <c r="AP28" s="24">
        <f>Z28</f>
        <v>0</v>
      </c>
      <c r="AQ28" s="24">
        <f>Z29</f>
        <v>4</v>
      </c>
      <c r="AR28" s="24">
        <f>Z30</f>
        <v>16</v>
      </c>
      <c r="AS28" s="24">
        <f>Z31</f>
        <v>33</v>
      </c>
      <c r="AT28" s="24">
        <f>Z32</f>
        <v>39</v>
      </c>
      <c r="AU28" s="24">
        <f>Z33</f>
        <v>27</v>
      </c>
      <c r="AV28" s="24">
        <f>Z34</f>
        <v>15</v>
      </c>
      <c r="AW28" s="24">
        <f>Z35</f>
        <v>3</v>
      </c>
      <c r="AX28" s="31">
        <f>Z36</f>
        <v>137</v>
      </c>
    </row>
    <row r="29" spans="1:50" x14ac:dyDescent="0.25">
      <c r="A29" s="26" t="s">
        <v>44</v>
      </c>
      <c r="B29" s="27">
        <v>4</v>
      </c>
      <c r="C29" s="23"/>
      <c r="D29" s="23"/>
      <c r="E29" s="23"/>
      <c r="F29" s="36"/>
      <c r="G29" s="36"/>
      <c r="H29" s="36"/>
      <c r="I29" s="23"/>
      <c r="J29" s="23"/>
      <c r="K29" s="23"/>
      <c r="L29" s="23"/>
      <c r="M29" s="23">
        <v>4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4">
        <f t="shared" si="8"/>
        <v>4</v>
      </c>
      <c r="AA29" s="25">
        <f t="shared" si="3"/>
        <v>0</v>
      </c>
      <c r="AB29" s="30" t="str">
        <f>AO27</f>
        <v xml:space="preserve">	CHICAGO BULLS WHITE</v>
      </c>
      <c r="AC29" s="26"/>
      <c r="AD29" s="27"/>
      <c r="AE29" s="23"/>
      <c r="AF29" s="23"/>
      <c r="AG29" s="23"/>
      <c r="AH29" s="23"/>
      <c r="AI29" s="23"/>
      <c r="AJ29" s="23"/>
      <c r="AK29" s="23"/>
      <c r="AL29" s="23"/>
      <c r="AM29" s="24"/>
      <c r="AN29" s="28"/>
      <c r="AO29" s="29" t="s">
        <v>27</v>
      </c>
      <c r="AP29" s="23">
        <f>M28</f>
        <v>0</v>
      </c>
      <c r="AQ29" s="23">
        <f>M29</f>
        <v>4</v>
      </c>
      <c r="AR29" s="23">
        <f>M30</f>
        <v>8</v>
      </c>
      <c r="AS29" s="23">
        <f>M31</f>
        <v>13</v>
      </c>
      <c r="AT29" s="23">
        <f>M32</f>
        <v>10</v>
      </c>
      <c r="AU29" s="23">
        <f>M33</f>
        <v>8</v>
      </c>
      <c r="AV29" s="23">
        <f>M34</f>
        <v>2</v>
      </c>
      <c r="AW29" s="23">
        <f>M35</f>
        <v>0</v>
      </c>
      <c r="AX29" s="31">
        <f>M36</f>
        <v>45</v>
      </c>
    </row>
    <row r="30" spans="1:50" x14ac:dyDescent="0.25">
      <c r="A30" s="26" t="s">
        <v>45</v>
      </c>
      <c r="B30" s="27">
        <v>16</v>
      </c>
      <c r="C30" s="23"/>
      <c r="D30" s="23"/>
      <c r="E30" s="23"/>
      <c r="F30" s="36">
        <v>3</v>
      </c>
      <c r="G30" s="36">
        <v>4</v>
      </c>
      <c r="H30" s="36">
        <v>1</v>
      </c>
      <c r="I30" s="23"/>
      <c r="J30" s="23"/>
      <c r="K30" s="23"/>
      <c r="L30" s="23"/>
      <c r="M30" s="23">
        <v>8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4">
        <f t="shared" si="8"/>
        <v>16</v>
      </c>
      <c r="AA30" s="25">
        <f t="shared" si="3"/>
        <v>0</v>
      </c>
      <c r="AB30" s="30" t="str">
        <f>AO27</f>
        <v xml:space="preserve">	CHICAGO BULLS WHITE</v>
      </c>
      <c r="AC30" s="26"/>
      <c r="AD30" s="27"/>
      <c r="AE30" s="23"/>
      <c r="AF30" s="23"/>
      <c r="AG30" s="23"/>
      <c r="AH30" s="23"/>
      <c r="AI30" s="23"/>
      <c r="AJ30" s="23"/>
      <c r="AK30" s="23"/>
      <c r="AL30" s="23"/>
      <c r="AM30" s="24"/>
      <c r="AN30" s="28"/>
      <c r="AO30" s="29" t="s">
        <v>204</v>
      </c>
      <c r="AP30" s="23">
        <f>D28</f>
        <v>0</v>
      </c>
      <c r="AQ30" s="23">
        <f>D29</f>
        <v>0</v>
      </c>
      <c r="AR30" s="23">
        <f>D30</f>
        <v>0</v>
      </c>
      <c r="AS30" s="23">
        <f>D31</f>
        <v>1</v>
      </c>
      <c r="AT30" s="23">
        <f>D32</f>
        <v>1</v>
      </c>
      <c r="AU30" s="23">
        <f>D33</f>
        <v>0</v>
      </c>
      <c r="AV30" s="23">
        <f>D34</f>
        <v>0</v>
      </c>
      <c r="AW30" s="23">
        <f>D35</f>
        <v>0</v>
      </c>
    </row>
    <row r="31" spans="1:50" x14ac:dyDescent="0.25">
      <c r="A31" s="26" t="s">
        <v>46</v>
      </c>
      <c r="B31" s="27">
        <v>33</v>
      </c>
      <c r="C31" s="23">
        <v>1</v>
      </c>
      <c r="D31" s="23">
        <v>1</v>
      </c>
      <c r="E31" s="23"/>
      <c r="F31" s="36">
        <v>8</v>
      </c>
      <c r="G31" s="36">
        <v>7</v>
      </c>
      <c r="H31" s="36">
        <v>2</v>
      </c>
      <c r="I31" s="23"/>
      <c r="J31" s="23"/>
      <c r="K31" s="23"/>
      <c r="L31" s="37">
        <v>1</v>
      </c>
      <c r="M31" s="23">
        <v>13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4">
        <f t="shared" si="8"/>
        <v>33</v>
      </c>
      <c r="AA31" s="25">
        <f t="shared" si="3"/>
        <v>0</v>
      </c>
      <c r="AB31" s="30" t="str">
        <f>AO27</f>
        <v xml:space="preserve">	CHICAGO BULLS WHITE</v>
      </c>
      <c r="AC31" s="26"/>
      <c r="AD31" s="27"/>
      <c r="AE31" s="23"/>
      <c r="AF31" s="23"/>
      <c r="AG31" s="23"/>
      <c r="AH31" s="23"/>
      <c r="AI31" s="23"/>
      <c r="AJ31" s="23"/>
      <c r="AK31" s="23"/>
      <c r="AL31" s="23"/>
      <c r="AM31" s="24"/>
      <c r="AN31" s="28"/>
      <c r="AO31" s="29" t="s">
        <v>205</v>
      </c>
      <c r="AP31" s="23">
        <f>E28</f>
        <v>0</v>
      </c>
      <c r="AQ31" s="23">
        <f>E29</f>
        <v>0</v>
      </c>
      <c r="AR31" s="23">
        <f>E30</f>
        <v>0</v>
      </c>
      <c r="AS31" s="23">
        <f>E31</f>
        <v>0</v>
      </c>
      <c r="AT31" s="23">
        <f>E32</f>
        <v>0</v>
      </c>
      <c r="AU31" s="23">
        <f>E33</f>
        <v>0</v>
      </c>
      <c r="AV31" s="23">
        <f>E34</f>
        <v>0</v>
      </c>
      <c r="AW31" s="23">
        <f>E35</f>
        <v>0</v>
      </c>
    </row>
    <row r="32" spans="1:50" x14ac:dyDescent="0.25">
      <c r="A32" s="26" t="s">
        <v>47</v>
      </c>
      <c r="B32" s="27">
        <v>39</v>
      </c>
      <c r="C32" s="23"/>
      <c r="D32" s="23">
        <v>1</v>
      </c>
      <c r="E32" s="23"/>
      <c r="F32" s="36">
        <v>16</v>
      </c>
      <c r="G32" s="36">
        <v>7</v>
      </c>
      <c r="H32" s="36">
        <v>4</v>
      </c>
      <c r="I32" s="23"/>
      <c r="J32" s="23"/>
      <c r="K32" s="23"/>
      <c r="L32" s="37">
        <v>1</v>
      </c>
      <c r="M32" s="23">
        <v>10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4">
        <f t="shared" si="8"/>
        <v>39</v>
      </c>
      <c r="AA32" s="25">
        <f t="shared" si="3"/>
        <v>0</v>
      </c>
      <c r="AB32" s="30" t="str">
        <f>AO27</f>
        <v xml:space="preserve">	CHICAGO BULLS WHITE</v>
      </c>
      <c r="AC32" s="26"/>
      <c r="AD32" s="27"/>
      <c r="AE32" s="23"/>
      <c r="AF32" s="23"/>
      <c r="AG32" s="23"/>
      <c r="AH32" s="23"/>
      <c r="AI32" s="23"/>
      <c r="AJ32" s="23"/>
      <c r="AK32" s="23"/>
      <c r="AL32" s="23"/>
      <c r="AM32" s="24"/>
      <c r="AN32" s="28"/>
      <c r="AO32" s="29" t="s">
        <v>206</v>
      </c>
      <c r="AP32" s="23">
        <f>C28</f>
        <v>0</v>
      </c>
      <c r="AQ32" s="23">
        <f>C29</f>
        <v>0</v>
      </c>
      <c r="AR32" s="23">
        <f>C30</f>
        <v>0</v>
      </c>
      <c r="AS32" s="23">
        <f>C31</f>
        <v>1</v>
      </c>
      <c r="AT32" s="23">
        <f>C32</f>
        <v>0</v>
      </c>
      <c r="AU32" s="23">
        <f>C33</f>
        <v>0</v>
      </c>
      <c r="AV32" s="23">
        <f>C34</f>
        <v>0</v>
      </c>
      <c r="AW32" s="23">
        <f>C35</f>
        <v>0</v>
      </c>
    </row>
    <row r="33" spans="1:50" x14ac:dyDescent="0.25">
      <c r="A33" s="26" t="s">
        <v>48</v>
      </c>
      <c r="B33" s="27">
        <v>27</v>
      </c>
      <c r="C33" s="23"/>
      <c r="D33" s="23"/>
      <c r="E33" s="23"/>
      <c r="F33" s="36">
        <v>12</v>
      </c>
      <c r="G33" s="36">
        <v>4</v>
      </c>
      <c r="H33" s="36">
        <v>3</v>
      </c>
      <c r="I33" s="23"/>
      <c r="J33" s="23"/>
      <c r="K33" s="23"/>
      <c r="L33" s="23"/>
      <c r="M33" s="23">
        <v>8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4">
        <f t="shared" si="8"/>
        <v>27</v>
      </c>
      <c r="AA33" s="25">
        <f t="shared" si="3"/>
        <v>0</v>
      </c>
      <c r="AB33" s="30"/>
      <c r="AC33" s="26"/>
      <c r="AD33" s="27"/>
      <c r="AE33" s="23"/>
      <c r="AF33" s="23"/>
      <c r="AG33" s="23"/>
      <c r="AH33" s="23"/>
      <c r="AI33" s="23"/>
      <c r="AJ33" s="23"/>
      <c r="AK33" s="23"/>
      <c r="AL33" s="23"/>
      <c r="AM33" s="24"/>
      <c r="AN33" s="28"/>
    </row>
    <row r="34" spans="1:50" x14ac:dyDescent="0.25">
      <c r="A34" s="26" t="s">
        <v>49</v>
      </c>
      <c r="B34" s="27">
        <v>15</v>
      </c>
      <c r="C34" s="23"/>
      <c r="D34" s="23"/>
      <c r="E34" s="23"/>
      <c r="F34" s="36">
        <v>8</v>
      </c>
      <c r="G34" s="36">
        <v>3</v>
      </c>
      <c r="H34" s="36">
        <v>2</v>
      </c>
      <c r="I34" s="23"/>
      <c r="J34" s="23"/>
      <c r="K34" s="23"/>
      <c r="L34" s="23"/>
      <c r="M34" s="23">
        <v>2</v>
      </c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4">
        <f t="shared" si="8"/>
        <v>15</v>
      </c>
      <c r="AA34" s="25">
        <f t="shared" si="3"/>
        <v>0</v>
      </c>
      <c r="AC34" s="26"/>
      <c r="AD34" s="27"/>
      <c r="AE34" s="23"/>
      <c r="AF34" s="23"/>
      <c r="AG34" s="23"/>
      <c r="AH34" s="23"/>
      <c r="AI34" s="23"/>
      <c r="AJ34" s="23"/>
      <c r="AK34" s="23"/>
      <c r="AL34" s="23"/>
      <c r="AM34" s="24"/>
      <c r="AN34" s="28"/>
    </row>
    <row r="35" spans="1:50" x14ac:dyDescent="0.25">
      <c r="A35" s="26" t="s">
        <v>50</v>
      </c>
      <c r="B35" s="27">
        <v>3</v>
      </c>
      <c r="C35" s="23"/>
      <c r="D35" s="23"/>
      <c r="E35" s="23"/>
      <c r="F35" s="36">
        <v>3</v>
      </c>
      <c r="G35" s="36"/>
      <c r="H35" s="36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4">
        <f t="shared" si="8"/>
        <v>3</v>
      </c>
      <c r="AA35" s="25">
        <f t="shared" si="3"/>
        <v>0</v>
      </c>
      <c r="AC35" s="26" t="s">
        <v>52</v>
      </c>
      <c r="AD35" s="27">
        <f t="shared" ref="AD35" si="9">B35</f>
        <v>3</v>
      </c>
      <c r="AE35" s="23">
        <f t="shared" si="4"/>
        <v>0</v>
      </c>
      <c r="AF35" s="23">
        <f t="shared" si="4"/>
        <v>0</v>
      </c>
      <c r="AG35" s="23">
        <f t="shared" si="4"/>
        <v>0</v>
      </c>
      <c r="AH35" s="23">
        <f t="shared" ref="AH35" si="10">SUM(F35:K35)</f>
        <v>3</v>
      </c>
      <c r="AI35" s="23">
        <f t="shared" ref="AI35" si="11">L35</f>
        <v>0</v>
      </c>
      <c r="AJ35" s="23">
        <f t="shared" si="5"/>
        <v>0</v>
      </c>
      <c r="AK35" s="23">
        <f t="shared" si="6"/>
        <v>0</v>
      </c>
      <c r="AL35" s="23">
        <f t="shared" ref="AL35" si="12">Y35</f>
        <v>0</v>
      </c>
      <c r="AM35" s="24">
        <f t="shared" ref="AM35" si="13">SUM(AE35:AL35)</f>
        <v>3</v>
      </c>
      <c r="AN35" s="28">
        <f t="shared" si="7"/>
        <v>0</v>
      </c>
    </row>
    <row r="36" spans="1:50" x14ac:dyDescent="0.25">
      <c r="A36" s="26" t="s">
        <v>51</v>
      </c>
      <c r="B36" s="31">
        <f>SUM(B26:B35)</f>
        <v>137</v>
      </c>
      <c r="C36" s="31">
        <f t="shared" ref="C36:Z36" si="14">SUM(C26:C35)</f>
        <v>1</v>
      </c>
      <c r="D36" s="31">
        <f t="shared" si="14"/>
        <v>2</v>
      </c>
      <c r="E36" s="31">
        <f t="shared" si="14"/>
        <v>0</v>
      </c>
      <c r="F36" s="31">
        <f t="shared" si="14"/>
        <v>50</v>
      </c>
      <c r="G36" s="31">
        <f t="shared" si="14"/>
        <v>25</v>
      </c>
      <c r="H36" s="31">
        <f t="shared" si="14"/>
        <v>12</v>
      </c>
      <c r="I36" s="31">
        <f t="shared" si="14"/>
        <v>0</v>
      </c>
      <c r="J36" s="31">
        <f t="shared" si="14"/>
        <v>0</v>
      </c>
      <c r="K36" s="31">
        <f t="shared" si="14"/>
        <v>0</v>
      </c>
      <c r="L36" s="31">
        <f t="shared" si="14"/>
        <v>2</v>
      </c>
      <c r="M36" s="31">
        <f t="shared" si="14"/>
        <v>45</v>
      </c>
      <c r="N36" s="31">
        <f t="shared" si="14"/>
        <v>0</v>
      </c>
      <c r="O36" s="31">
        <f t="shared" si="14"/>
        <v>0</v>
      </c>
      <c r="P36" s="31">
        <f t="shared" si="14"/>
        <v>0</v>
      </c>
      <c r="Q36" s="31">
        <f t="shared" si="14"/>
        <v>0</v>
      </c>
      <c r="R36" s="31">
        <f t="shared" si="14"/>
        <v>0</v>
      </c>
      <c r="S36" s="31">
        <f t="shared" si="14"/>
        <v>0</v>
      </c>
      <c r="T36" s="31">
        <f t="shared" si="14"/>
        <v>0</v>
      </c>
      <c r="U36" s="31">
        <f t="shared" si="14"/>
        <v>0</v>
      </c>
      <c r="V36" s="31">
        <f t="shared" si="14"/>
        <v>0</v>
      </c>
      <c r="W36" s="31">
        <f t="shared" si="14"/>
        <v>0</v>
      </c>
      <c r="X36" s="31">
        <f t="shared" si="14"/>
        <v>0</v>
      </c>
      <c r="Y36" s="31">
        <f t="shared" si="14"/>
        <v>0</v>
      </c>
      <c r="Z36" s="31">
        <f t="shared" si="14"/>
        <v>137</v>
      </c>
      <c r="AA36" s="27">
        <f>SUM(AA26:AA35)</f>
        <v>0</v>
      </c>
      <c r="AC36" s="26" t="s">
        <v>51</v>
      </c>
      <c r="AD36" s="31">
        <f>SUM(AD26:AD35)</f>
        <v>3</v>
      </c>
      <c r="AE36" s="31">
        <f t="shared" ref="AE36:AM36" si="15">SUM(AE26:AE35)</f>
        <v>0</v>
      </c>
      <c r="AF36" s="31">
        <f t="shared" si="15"/>
        <v>0</v>
      </c>
      <c r="AG36" s="31">
        <f t="shared" si="15"/>
        <v>0</v>
      </c>
      <c r="AH36" s="31">
        <f t="shared" si="15"/>
        <v>3</v>
      </c>
      <c r="AI36" s="31">
        <f t="shared" si="15"/>
        <v>0</v>
      </c>
      <c r="AJ36" s="31">
        <f t="shared" si="15"/>
        <v>0</v>
      </c>
      <c r="AK36" s="31">
        <f t="shared" si="15"/>
        <v>0</v>
      </c>
      <c r="AL36" s="31">
        <f t="shared" si="15"/>
        <v>0</v>
      </c>
      <c r="AM36" s="31">
        <f t="shared" si="15"/>
        <v>3</v>
      </c>
      <c r="AN36" s="27">
        <f>SUM(AN26:AN35)</f>
        <v>0</v>
      </c>
    </row>
    <row r="38" spans="1:50" x14ac:dyDescent="0.25">
      <c r="A38" s="3"/>
      <c r="B38" s="33">
        <v>200</v>
      </c>
    </row>
    <row r="39" spans="1:50" s="3" customFormat="1" ht="56.25" x14ac:dyDescent="0.25">
      <c r="A39" s="8" t="str">
        <f>$B$4</f>
        <v>NBA HEAVY WEIGHT T-SHIRT</v>
      </c>
      <c r="B39" s="9" t="s">
        <v>118</v>
      </c>
      <c r="C39" s="10" t="s">
        <v>20</v>
      </c>
      <c r="D39" s="10" t="s">
        <v>21</v>
      </c>
      <c r="E39" s="10" t="s">
        <v>22</v>
      </c>
      <c r="F39" s="10" t="s">
        <v>141</v>
      </c>
      <c r="G39" s="10" t="s">
        <v>142</v>
      </c>
      <c r="H39" s="10" t="s">
        <v>143</v>
      </c>
      <c r="I39" s="10" t="s">
        <v>23</v>
      </c>
      <c r="J39" s="10" t="s">
        <v>24</v>
      </c>
      <c r="K39" s="10" t="s">
        <v>25</v>
      </c>
      <c r="L39" s="10" t="s">
        <v>26</v>
      </c>
      <c r="M39" s="11" t="s">
        <v>27</v>
      </c>
      <c r="N39" s="11" t="s">
        <v>28</v>
      </c>
      <c r="O39" s="11" t="s">
        <v>29</v>
      </c>
      <c r="P39" s="11" t="s">
        <v>30</v>
      </c>
      <c r="Q39" s="11" t="s">
        <v>31</v>
      </c>
      <c r="R39" s="11" t="s">
        <v>32</v>
      </c>
      <c r="S39" s="11" t="s">
        <v>33</v>
      </c>
      <c r="T39" s="11" t="s">
        <v>34</v>
      </c>
      <c r="U39" s="12" t="s">
        <v>35</v>
      </c>
      <c r="V39" s="12" t="s">
        <v>36</v>
      </c>
      <c r="W39" s="12" t="s">
        <v>37</v>
      </c>
      <c r="X39" s="12" t="s">
        <v>38</v>
      </c>
      <c r="Y39" s="13" t="s">
        <v>39</v>
      </c>
      <c r="Z39" s="14" t="s">
        <v>40</v>
      </c>
      <c r="AA39" s="15" t="s">
        <v>41</v>
      </c>
      <c r="AC39" s="16" t="str">
        <f>A39</f>
        <v>NBA HEAVY WEIGHT T-SHIRT</v>
      </c>
      <c r="AD39" s="9" t="str">
        <f>B39</f>
        <v>HOUSTON ROCKETS WHITE</v>
      </c>
      <c r="AE39" s="17" t="s">
        <v>20</v>
      </c>
      <c r="AF39" s="17" t="s">
        <v>21</v>
      </c>
      <c r="AG39" s="17" t="s">
        <v>22</v>
      </c>
      <c r="AH39" s="17" t="s">
        <v>53</v>
      </c>
      <c r="AI39" s="10" t="s">
        <v>26</v>
      </c>
      <c r="AJ39" s="18" t="s">
        <v>54</v>
      </c>
      <c r="AK39" s="19" t="s">
        <v>55</v>
      </c>
      <c r="AL39" s="20" t="s">
        <v>56</v>
      </c>
      <c r="AM39" s="14" t="s">
        <v>40</v>
      </c>
      <c r="AN39" s="15" t="s">
        <v>41</v>
      </c>
    </row>
    <row r="40" spans="1:50" x14ac:dyDescent="0.25">
      <c r="A40" s="21" t="s">
        <v>119</v>
      </c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4">
        <f>SUM(C40:Y40)</f>
        <v>0</v>
      </c>
      <c r="AA40" s="25">
        <f t="shared" ref="AA40:AA49" si="16">B40-Z40</f>
        <v>0</v>
      </c>
      <c r="AC40" s="26" t="str">
        <f>A40</f>
        <v>C-0425-KT-6298-HRW</v>
      </c>
      <c r="AD40" s="27">
        <f>B40</f>
        <v>0</v>
      </c>
      <c r="AE40" s="23">
        <f t="shared" ref="AE40:AG49" si="17">C40</f>
        <v>0</v>
      </c>
      <c r="AF40" s="23">
        <f t="shared" si="17"/>
        <v>0</v>
      </c>
      <c r="AG40" s="23">
        <f t="shared" si="17"/>
        <v>0</v>
      </c>
      <c r="AH40" s="23">
        <f>SUM(F40:K40)</f>
        <v>0</v>
      </c>
      <c r="AI40" s="23">
        <f>L40</f>
        <v>0</v>
      </c>
      <c r="AJ40" s="23">
        <f t="shared" ref="AJ40:AJ49" si="18">SUM(M40:T40)</f>
        <v>0</v>
      </c>
      <c r="AK40" s="23">
        <f t="shared" ref="AK40:AK49" si="19">SUM(U40:X40)</f>
        <v>0</v>
      </c>
      <c r="AL40" s="23">
        <f>Y40</f>
        <v>0</v>
      </c>
      <c r="AM40" s="24">
        <f>SUM(AE40:AL40)</f>
        <v>0</v>
      </c>
      <c r="AN40" s="28">
        <f t="shared" ref="AN40:AN49" si="20">AD40-AM40</f>
        <v>0</v>
      </c>
    </row>
    <row r="41" spans="1:50" x14ac:dyDescent="0.25">
      <c r="A41" s="26" t="s">
        <v>42</v>
      </c>
      <c r="B41" s="27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4">
        <f t="shared" ref="Z41:Z49" si="21">SUM(C41:Y41)</f>
        <v>0</v>
      </c>
      <c r="AA41" s="25">
        <f t="shared" si="16"/>
        <v>0</v>
      </c>
      <c r="AC41" s="26"/>
      <c r="AD41" s="27"/>
      <c r="AE41" s="23"/>
      <c r="AF41" s="23"/>
      <c r="AG41" s="23"/>
      <c r="AH41" s="23"/>
      <c r="AI41" s="23"/>
      <c r="AJ41" s="23"/>
      <c r="AK41" s="23"/>
      <c r="AL41" s="23"/>
      <c r="AM41" s="24"/>
      <c r="AN41" s="28"/>
      <c r="AO41" s="2" t="str">
        <f>B39</f>
        <v>HOUSTON ROCKETS WHITE</v>
      </c>
      <c r="AP41" s="26" t="s">
        <v>43</v>
      </c>
      <c r="AQ41" s="26" t="s">
        <v>44</v>
      </c>
      <c r="AR41" s="26" t="s">
        <v>45</v>
      </c>
      <c r="AS41" s="26" t="s">
        <v>46</v>
      </c>
      <c r="AT41" s="26" t="s">
        <v>47</v>
      </c>
      <c r="AU41" s="26" t="s">
        <v>48</v>
      </c>
      <c r="AV41" s="26" t="s">
        <v>49</v>
      </c>
      <c r="AW41" s="26" t="s">
        <v>50</v>
      </c>
    </row>
    <row r="42" spans="1:50" x14ac:dyDescent="0.25">
      <c r="A42" s="26" t="s">
        <v>43</v>
      </c>
      <c r="B42" s="27"/>
      <c r="C42" s="23"/>
      <c r="D42" s="23"/>
      <c r="E42" s="23"/>
      <c r="F42" s="36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4">
        <f t="shared" si="21"/>
        <v>0</v>
      </c>
      <c r="AA42" s="25">
        <f t="shared" si="16"/>
        <v>0</v>
      </c>
      <c r="AB42" s="30" t="str">
        <f>AO41</f>
        <v>HOUSTON ROCKETS WHITE</v>
      </c>
      <c r="AC42" s="26"/>
      <c r="AD42" s="27"/>
      <c r="AE42" s="23"/>
      <c r="AF42" s="23"/>
      <c r="AG42" s="23"/>
      <c r="AH42" s="23"/>
      <c r="AI42" s="23"/>
      <c r="AJ42" s="23"/>
      <c r="AK42" s="23"/>
      <c r="AL42" s="23"/>
      <c r="AM42" s="24"/>
      <c r="AN42" s="28"/>
      <c r="AO42" s="30" t="s">
        <v>51</v>
      </c>
      <c r="AP42" s="24">
        <f>Z42</f>
        <v>0</v>
      </c>
      <c r="AQ42" s="24">
        <f>Z43</f>
        <v>14</v>
      </c>
      <c r="AR42" s="24">
        <f>Z44</f>
        <v>35</v>
      </c>
      <c r="AS42" s="24">
        <f>Z45</f>
        <v>66</v>
      </c>
      <c r="AT42" s="24">
        <f>Z46</f>
        <v>66</v>
      </c>
      <c r="AU42" s="24">
        <f>Z47</f>
        <v>40</v>
      </c>
      <c r="AV42" s="24">
        <f>Z48</f>
        <v>20</v>
      </c>
      <c r="AW42" s="24">
        <f>Z49</f>
        <v>9</v>
      </c>
      <c r="AX42" s="31">
        <f>Z50</f>
        <v>250</v>
      </c>
    </row>
    <row r="43" spans="1:50" x14ac:dyDescent="0.25">
      <c r="A43" s="26" t="s">
        <v>44</v>
      </c>
      <c r="B43" s="27">
        <v>14</v>
      </c>
      <c r="C43" s="23"/>
      <c r="D43" s="23"/>
      <c r="E43" s="23"/>
      <c r="F43" s="36"/>
      <c r="G43" s="23"/>
      <c r="H43" s="23"/>
      <c r="I43" s="23"/>
      <c r="J43" s="23"/>
      <c r="K43" s="23"/>
      <c r="L43" s="23"/>
      <c r="M43" s="23">
        <v>14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4">
        <f t="shared" si="21"/>
        <v>14</v>
      </c>
      <c r="AA43" s="25">
        <f t="shared" si="16"/>
        <v>0</v>
      </c>
      <c r="AB43" s="30" t="str">
        <f>AO41</f>
        <v>HOUSTON ROCKETS WHITE</v>
      </c>
      <c r="AC43" s="26"/>
      <c r="AD43" s="27"/>
      <c r="AE43" s="23"/>
      <c r="AF43" s="23"/>
      <c r="AG43" s="23"/>
      <c r="AH43" s="23"/>
      <c r="AI43" s="23"/>
      <c r="AJ43" s="23"/>
      <c r="AK43" s="23"/>
      <c r="AL43" s="23"/>
      <c r="AM43" s="24"/>
      <c r="AN43" s="28"/>
      <c r="AO43" s="29" t="s">
        <v>27</v>
      </c>
      <c r="AP43" s="23">
        <f>M42</f>
        <v>0</v>
      </c>
      <c r="AQ43" s="23">
        <f>M43</f>
        <v>14</v>
      </c>
      <c r="AR43" s="23">
        <f>M44</f>
        <v>32</v>
      </c>
      <c r="AS43" s="23">
        <f>M45</f>
        <v>55</v>
      </c>
      <c r="AT43" s="23">
        <f>M46</f>
        <v>48</v>
      </c>
      <c r="AU43" s="23">
        <f>M47</f>
        <v>28</v>
      </c>
      <c r="AV43" s="23">
        <f>M48</f>
        <v>12</v>
      </c>
      <c r="AW43" s="23">
        <f>M49</f>
        <v>6</v>
      </c>
      <c r="AX43" s="31">
        <f>M50</f>
        <v>195</v>
      </c>
    </row>
    <row r="44" spans="1:50" x14ac:dyDescent="0.25">
      <c r="A44" s="26" t="s">
        <v>45</v>
      </c>
      <c r="B44" s="27">
        <v>35</v>
      </c>
      <c r="C44" s="23"/>
      <c r="D44" s="23"/>
      <c r="E44" s="23"/>
      <c r="F44" s="36">
        <v>3</v>
      </c>
      <c r="G44" s="23"/>
      <c r="H44" s="23"/>
      <c r="I44" s="23"/>
      <c r="J44" s="23"/>
      <c r="K44" s="23"/>
      <c r="L44" s="23"/>
      <c r="M44" s="23">
        <v>32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4">
        <f t="shared" si="21"/>
        <v>35</v>
      </c>
      <c r="AA44" s="25">
        <f t="shared" si="16"/>
        <v>0</v>
      </c>
      <c r="AB44" s="30" t="str">
        <f>AO41</f>
        <v>HOUSTON ROCKETS WHITE</v>
      </c>
      <c r="AC44" s="26"/>
      <c r="AD44" s="27"/>
      <c r="AE44" s="23"/>
      <c r="AF44" s="23"/>
      <c r="AG44" s="23"/>
      <c r="AH44" s="23"/>
      <c r="AI44" s="23"/>
      <c r="AJ44" s="23"/>
      <c r="AK44" s="23"/>
      <c r="AL44" s="23"/>
      <c r="AM44" s="24"/>
      <c r="AN44" s="28"/>
      <c r="AO44" s="29" t="s">
        <v>204</v>
      </c>
      <c r="AP44" s="23">
        <f>D42</f>
        <v>0</v>
      </c>
      <c r="AQ44" s="23">
        <f>D43</f>
        <v>0</v>
      </c>
      <c r="AR44" s="23">
        <f>D44</f>
        <v>0</v>
      </c>
      <c r="AS44" s="23">
        <f>D45</f>
        <v>1</v>
      </c>
      <c r="AT44" s="23">
        <f>D46</f>
        <v>1</v>
      </c>
      <c r="AU44" s="23">
        <f>D47</f>
        <v>0</v>
      </c>
      <c r="AV44" s="23">
        <f>D48</f>
        <v>0</v>
      </c>
      <c r="AW44" s="23">
        <f>D49</f>
        <v>0</v>
      </c>
    </row>
    <row r="45" spans="1:50" x14ac:dyDescent="0.25">
      <c r="A45" s="26" t="s">
        <v>46</v>
      </c>
      <c r="B45" s="27">
        <v>66</v>
      </c>
      <c r="C45" s="23">
        <v>1</v>
      </c>
      <c r="D45" s="23">
        <v>1</v>
      </c>
      <c r="E45" s="23"/>
      <c r="F45" s="36">
        <v>8</v>
      </c>
      <c r="G45" s="23"/>
      <c r="H45" s="23"/>
      <c r="I45" s="23"/>
      <c r="J45" s="23"/>
      <c r="K45" s="23"/>
      <c r="L45" s="37">
        <v>1</v>
      </c>
      <c r="M45" s="23">
        <v>55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>
        <f t="shared" si="21"/>
        <v>66</v>
      </c>
      <c r="AA45" s="25">
        <f t="shared" si="16"/>
        <v>0</v>
      </c>
      <c r="AB45" s="30" t="str">
        <f>AO41</f>
        <v>HOUSTON ROCKETS WHITE</v>
      </c>
      <c r="AC45" s="26"/>
      <c r="AD45" s="27"/>
      <c r="AE45" s="23"/>
      <c r="AF45" s="23"/>
      <c r="AG45" s="23"/>
      <c r="AH45" s="23"/>
      <c r="AI45" s="23"/>
      <c r="AJ45" s="23"/>
      <c r="AK45" s="23"/>
      <c r="AL45" s="23"/>
      <c r="AM45" s="24"/>
      <c r="AN45" s="28"/>
      <c r="AO45" s="29" t="s">
        <v>205</v>
      </c>
      <c r="AP45" s="23">
        <f>E42</f>
        <v>0</v>
      </c>
      <c r="AQ45" s="23">
        <f>E43</f>
        <v>0</v>
      </c>
      <c r="AR45" s="23">
        <f>E44</f>
        <v>0</v>
      </c>
      <c r="AS45" s="23">
        <f>E45</f>
        <v>0</v>
      </c>
      <c r="AT45" s="23">
        <f>E46</f>
        <v>0</v>
      </c>
      <c r="AU45" s="23">
        <f>E47</f>
        <v>0</v>
      </c>
      <c r="AV45" s="23">
        <f>E48</f>
        <v>0</v>
      </c>
      <c r="AW45" s="23">
        <f>E49</f>
        <v>0</v>
      </c>
    </row>
    <row r="46" spans="1:50" x14ac:dyDescent="0.25">
      <c r="A46" s="26" t="s">
        <v>47</v>
      </c>
      <c r="B46" s="27">
        <v>66</v>
      </c>
      <c r="C46" s="23"/>
      <c r="D46" s="23">
        <v>1</v>
      </c>
      <c r="E46" s="23"/>
      <c r="F46" s="36">
        <v>16</v>
      </c>
      <c r="G46" s="23"/>
      <c r="H46" s="23"/>
      <c r="I46" s="23"/>
      <c r="J46" s="23"/>
      <c r="K46" s="23"/>
      <c r="L46" s="37">
        <v>1</v>
      </c>
      <c r="M46" s="23">
        <v>48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>
        <f t="shared" si="21"/>
        <v>66</v>
      </c>
      <c r="AA46" s="25">
        <f t="shared" si="16"/>
        <v>0</v>
      </c>
      <c r="AB46" s="30" t="str">
        <f>AO41</f>
        <v>HOUSTON ROCKETS WHITE</v>
      </c>
      <c r="AC46" s="26"/>
      <c r="AD46" s="27"/>
      <c r="AE46" s="23"/>
      <c r="AF46" s="23"/>
      <c r="AG46" s="23"/>
      <c r="AH46" s="23"/>
      <c r="AI46" s="23"/>
      <c r="AJ46" s="23"/>
      <c r="AK46" s="23"/>
      <c r="AL46" s="23"/>
      <c r="AM46" s="24"/>
      <c r="AN46" s="28"/>
      <c r="AO46" s="29" t="s">
        <v>206</v>
      </c>
      <c r="AP46" s="23">
        <f>C42</f>
        <v>0</v>
      </c>
      <c r="AQ46" s="23">
        <f>C43</f>
        <v>0</v>
      </c>
      <c r="AR46" s="23">
        <f>C44</f>
        <v>0</v>
      </c>
      <c r="AS46" s="23">
        <f>C45</f>
        <v>1</v>
      </c>
      <c r="AT46" s="23">
        <f>C46</f>
        <v>0</v>
      </c>
      <c r="AU46" s="23">
        <f>C47</f>
        <v>0</v>
      </c>
      <c r="AV46" s="23">
        <f>C48</f>
        <v>0</v>
      </c>
      <c r="AW46" s="23">
        <f>C49</f>
        <v>0</v>
      </c>
    </row>
    <row r="47" spans="1:50" x14ac:dyDescent="0.25">
      <c r="A47" s="26" t="s">
        <v>48</v>
      </c>
      <c r="B47" s="27">
        <v>40</v>
      </c>
      <c r="C47" s="23"/>
      <c r="D47" s="23"/>
      <c r="E47" s="23"/>
      <c r="F47" s="36">
        <v>12</v>
      </c>
      <c r="G47" s="23"/>
      <c r="H47" s="23"/>
      <c r="I47" s="23"/>
      <c r="J47" s="23"/>
      <c r="K47" s="23"/>
      <c r="L47" s="23"/>
      <c r="M47" s="23">
        <v>28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>
        <f t="shared" si="21"/>
        <v>40</v>
      </c>
      <c r="AA47" s="25">
        <f t="shared" si="16"/>
        <v>0</v>
      </c>
      <c r="AC47" s="26" t="s">
        <v>63</v>
      </c>
      <c r="AD47" s="27">
        <f t="shared" ref="AD47:AD55" si="22">B47</f>
        <v>40</v>
      </c>
      <c r="AE47" s="23">
        <f t="shared" si="17"/>
        <v>0</v>
      </c>
      <c r="AF47" s="23">
        <f t="shared" si="17"/>
        <v>0</v>
      </c>
      <c r="AG47" s="23">
        <f t="shared" si="17"/>
        <v>0</v>
      </c>
      <c r="AH47" s="23">
        <f t="shared" ref="AH47:AH54" si="23">SUM(F47:K47)</f>
        <v>12</v>
      </c>
      <c r="AI47" s="23">
        <f t="shared" ref="AI47:AI55" si="24">L47</f>
        <v>0</v>
      </c>
      <c r="AJ47" s="23">
        <f t="shared" si="18"/>
        <v>28</v>
      </c>
      <c r="AK47" s="23">
        <f t="shared" si="19"/>
        <v>0</v>
      </c>
      <c r="AL47" s="23">
        <f t="shared" ref="AL47:AL55" si="25">Y47</f>
        <v>0</v>
      </c>
      <c r="AM47" s="24">
        <f t="shared" ref="AM47:AM55" si="26">SUM(AE47:AL47)</f>
        <v>40</v>
      </c>
      <c r="AN47" s="28">
        <f t="shared" si="20"/>
        <v>0</v>
      </c>
    </row>
    <row r="48" spans="1:50" x14ac:dyDescent="0.25">
      <c r="A48" s="26" t="s">
        <v>49</v>
      </c>
      <c r="B48" s="27">
        <v>20</v>
      </c>
      <c r="C48" s="23"/>
      <c r="D48" s="23"/>
      <c r="E48" s="23"/>
      <c r="F48" s="36">
        <v>8</v>
      </c>
      <c r="G48" s="23"/>
      <c r="H48" s="23"/>
      <c r="I48" s="23"/>
      <c r="J48" s="23"/>
      <c r="K48" s="23"/>
      <c r="L48" s="23"/>
      <c r="M48" s="23">
        <v>12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>
        <f t="shared" si="21"/>
        <v>20</v>
      </c>
      <c r="AA48" s="25">
        <f t="shared" si="16"/>
        <v>0</v>
      </c>
      <c r="AC48" s="26" t="s">
        <v>64</v>
      </c>
      <c r="AD48" s="27">
        <f t="shared" si="22"/>
        <v>20</v>
      </c>
      <c r="AE48" s="23">
        <f t="shared" si="17"/>
        <v>0</v>
      </c>
      <c r="AF48" s="23">
        <f t="shared" si="17"/>
        <v>0</v>
      </c>
      <c r="AG48" s="23">
        <f t="shared" si="17"/>
        <v>0</v>
      </c>
      <c r="AH48" s="23">
        <f t="shared" si="23"/>
        <v>8</v>
      </c>
      <c r="AI48" s="23">
        <f t="shared" si="24"/>
        <v>0</v>
      </c>
      <c r="AJ48" s="23">
        <f t="shared" si="18"/>
        <v>12</v>
      </c>
      <c r="AK48" s="23">
        <f t="shared" si="19"/>
        <v>0</v>
      </c>
      <c r="AL48" s="23">
        <f t="shared" si="25"/>
        <v>0</v>
      </c>
      <c r="AM48" s="24">
        <f t="shared" si="26"/>
        <v>20</v>
      </c>
      <c r="AN48" s="28">
        <f t="shared" si="20"/>
        <v>0</v>
      </c>
    </row>
    <row r="49" spans="1:50" x14ac:dyDescent="0.25">
      <c r="A49" s="26" t="s">
        <v>50</v>
      </c>
      <c r="B49" s="27">
        <v>9</v>
      </c>
      <c r="C49" s="23"/>
      <c r="D49" s="23"/>
      <c r="E49" s="23"/>
      <c r="F49" s="36">
        <v>3</v>
      </c>
      <c r="G49" s="23"/>
      <c r="H49" s="23"/>
      <c r="I49" s="23"/>
      <c r="J49" s="23"/>
      <c r="K49" s="23"/>
      <c r="L49" s="23"/>
      <c r="M49" s="23">
        <v>6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>
        <f t="shared" si="21"/>
        <v>9</v>
      </c>
      <c r="AA49" s="25">
        <f t="shared" si="16"/>
        <v>0</v>
      </c>
      <c r="AC49" s="26" t="s">
        <v>52</v>
      </c>
      <c r="AD49" s="27">
        <f t="shared" si="22"/>
        <v>9</v>
      </c>
      <c r="AE49" s="23">
        <f t="shared" si="17"/>
        <v>0</v>
      </c>
      <c r="AF49" s="23">
        <f t="shared" si="17"/>
        <v>0</v>
      </c>
      <c r="AG49" s="23">
        <f t="shared" si="17"/>
        <v>0</v>
      </c>
      <c r="AH49" s="23">
        <f t="shared" si="23"/>
        <v>3</v>
      </c>
      <c r="AI49" s="23">
        <f t="shared" si="24"/>
        <v>0</v>
      </c>
      <c r="AJ49" s="23">
        <f t="shared" si="18"/>
        <v>6</v>
      </c>
      <c r="AK49" s="23">
        <f t="shared" si="19"/>
        <v>0</v>
      </c>
      <c r="AL49" s="23">
        <f t="shared" si="25"/>
        <v>0</v>
      </c>
      <c r="AM49" s="24">
        <f t="shared" si="26"/>
        <v>9</v>
      </c>
      <c r="AN49" s="28">
        <f t="shared" si="20"/>
        <v>0</v>
      </c>
    </row>
    <row r="50" spans="1:50" x14ac:dyDescent="0.25">
      <c r="A50" s="26" t="s">
        <v>51</v>
      </c>
      <c r="B50" s="31">
        <f>SUM(B40:B49)</f>
        <v>250</v>
      </c>
      <c r="C50" s="31">
        <f t="shared" ref="C50:Z50" si="27">SUM(C40:C49)</f>
        <v>1</v>
      </c>
      <c r="D50" s="31">
        <f t="shared" si="27"/>
        <v>2</v>
      </c>
      <c r="E50" s="31">
        <f t="shared" si="27"/>
        <v>0</v>
      </c>
      <c r="F50" s="31">
        <f t="shared" si="27"/>
        <v>50</v>
      </c>
      <c r="G50" s="31">
        <f t="shared" si="27"/>
        <v>0</v>
      </c>
      <c r="H50" s="31">
        <f t="shared" si="27"/>
        <v>0</v>
      </c>
      <c r="I50" s="31">
        <f t="shared" si="27"/>
        <v>0</v>
      </c>
      <c r="J50" s="31">
        <f t="shared" si="27"/>
        <v>0</v>
      </c>
      <c r="K50" s="31">
        <f t="shared" si="27"/>
        <v>0</v>
      </c>
      <c r="L50" s="31">
        <f t="shared" si="27"/>
        <v>2</v>
      </c>
      <c r="M50" s="31">
        <f t="shared" si="27"/>
        <v>195</v>
      </c>
      <c r="N50" s="31">
        <f t="shared" si="27"/>
        <v>0</v>
      </c>
      <c r="O50" s="31">
        <f t="shared" si="27"/>
        <v>0</v>
      </c>
      <c r="P50" s="31">
        <f t="shared" si="27"/>
        <v>0</v>
      </c>
      <c r="Q50" s="31">
        <f t="shared" si="27"/>
        <v>0</v>
      </c>
      <c r="R50" s="31">
        <f t="shared" si="27"/>
        <v>0</v>
      </c>
      <c r="S50" s="31">
        <f t="shared" si="27"/>
        <v>0</v>
      </c>
      <c r="T50" s="31">
        <f t="shared" si="27"/>
        <v>0</v>
      </c>
      <c r="U50" s="31">
        <f t="shared" si="27"/>
        <v>0</v>
      </c>
      <c r="V50" s="31">
        <f t="shared" si="27"/>
        <v>0</v>
      </c>
      <c r="W50" s="31">
        <f t="shared" si="27"/>
        <v>0</v>
      </c>
      <c r="X50" s="31">
        <f t="shared" si="27"/>
        <v>0</v>
      </c>
      <c r="Y50" s="31">
        <f t="shared" si="27"/>
        <v>0</v>
      </c>
      <c r="Z50" s="31">
        <f t="shared" si="27"/>
        <v>250</v>
      </c>
      <c r="AA50" s="27">
        <f>SUM(AA40:AA49)</f>
        <v>0</v>
      </c>
      <c r="AC50" s="26" t="s">
        <v>51</v>
      </c>
      <c r="AD50" s="31">
        <f>SUM(AD40:AD49)</f>
        <v>69</v>
      </c>
      <c r="AE50" s="31">
        <f t="shared" ref="AE50:AM50" si="28">SUM(AE40:AE49)</f>
        <v>0</v>
      </c>
      <c r="AF50" s="31">
        <f t="shared" si="28"/>
        <v>0</v>
      </c>
      <c r="AG50" s="31">
        <f t="shared" si="28"/>
        <v>0</v>
      </c>
      <c r="AH50" s="31">
        <f t="shared" si="28"/>
        <v>23</v>
      </c>
      <c r="AI50" s="31">
        <f t="shared" si="28"/>
        <v>0</v>
      </c>
      <c r="AJ50" s="31">
        <f t="shared" si="28"/>
        <v>46</v>
      </c>
      <c r="AK50" s="31">
        <f t="shared" si="28"/>
        <v>0</v>
      </c>
      <c r="AL50" s="31">
        <f t="shared" si="28"/>
        <v>0</v>
      </c>
      <c r="AM50" s="31">
        <f t="shared" si="28"/>
        <v>69</v>
      </c>
      <c r="AN50" s="27">
        <f>SUM(AN40:AN49)</f>
        <v>0</v>
      </c>
    </row>
    <row r="52" spans="1:50" outlineLevel="1" x14ac:dyDescent="0.25">
      <c r="B52" s="33">
        <v>200</v>
      </c>
    </row>
    <row r="53" spans="1:50" s="3" customFormat="1" ht="56.25" outlineLevel="1" x14ac:dyDescent="0.25">
      <c r="A53" s="8" t="str">
        <f>$B$4</f>
        <v>NBA HEAVY WEIGHT T-SHIRT</v>
      </c>
      <c r="B53" s="9" t="s">
        <v>120</v>
      </c>
      <c r="C53" s="10" t="s">
        <v>20</v>
      </c>
      <c r="D53" s="10" t="s">
        <v>21</v>
      </c>
      <c r="E53" s="10" t="s">
        <v>22</v>
      </c>
      <c r="F53" s="10" t="s">
        <v>141</v>
      </c>
      <c r="G53" s="10" t="s">
        <v>142</v>
      </c>
      <c r="H53" s="10" t="s">
        <v>143</v>
      </c>
      <c r="I53" s="10" t="s">
        <v>23</v>
      </c>
      <c r="J53" s="10" t="s">
        <v>24</v>
      </c>
      <c r="K53" s="10" t="s">
        <v>25</v>
      </c>
      <c r="L53" s="10" t="s">
        <v>26</v>
      </c>
      <c r="M53" s="11" t="s">
        <v>27</v>
      </c>
      <c r="N53" s="11" t="s">
        <v>28</v>
      </c>
      <c r="O53" s="11" t="s">
        <v>29</v>
      </c>
      <c r="P53" s="11" t="s">
        <v>30</v>
      </c>
      <c r="Q53" s="11" t="s">
        <v>31</v>
      </c>
      <c r="R53" s="11" t="s">
        <v>32</v>
      </c>
      <c r="S53" s="11" t="s">
        <v>33</v>
      </c>
      <c r="T53" s="11" t="s">
        <v>34</v>
      </c>
      <c r="U53" s="12" t="s">
        <v>35</v>
      </c>
      <c r="V53" s="12" t="s">
        <v>36</v>
      </c>
      <c r="W53" s="12" t="s">
        <v>37</v>
      </c>
      <c r="X53" s="12" t="s">
        <v>38</v>
      </c>
      <c r="Y53" s="13" t="s">
        <v>39</v>
      </c>
      <c r="Z53" s="14" t="s">
        <v>40</v>
      </c>
      <c r="AA53" s="15" t="s">
        <v>41</v>
      </c>
      <c r="AC53" s="16" t="str">
        <f>A53</f>
        <v>NBA HEAVY WEIGHT T-SHIRT</v>
      </c>
      <c r="AD53" s="9" t="str">
        <f>B53</f>
        <v>LA LAKERS WHITE</v>
      </c>
      <c r="AE53" s="17" t="s">
        <v>20</v>
      </c>
      <c r="AF53" s="17" t="s">
        <v>21</v>
      </c>
      <c r="AG53" s="17" t="s">
        <v>22</v>
      </c>
      <c r="AH53" s="17" t="s">
        <v>53</v>
      </c>
      <c r="AI53" s="10" t="s">
        <v>26</v>
      </c>
      <c r="AJ53" s="18" t="s">
        <v>54</v>
      </c>
      <c r="AK53" s="19" t="s">
        <v>55</v>
      </c>
      <c r="AL53" s="20" t="s">
        <v>56</v>
      </c>
      <c r="AM53" s="14" t="s">
        <v>40</v>
      </c>
      <c r="AN53" s="15" t="s">
        <v>41</v>
      </c>
    </row>
    <row r="54" spans="1:50" outlineLevel="1" x14ac:dyDescent="0.25">
      <c r="A54" s="21" t="s">
        <v>121</v>
      </c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>
        <f>SUM(C54:Y54)</f>
        <v>0</v>
      </c>
      <c r="AA54" s="25">
        <f t="shared" ref="AA54:AA63" si="29">B54-Z54</f>
        <v>0</v>
      </c>
      <c r="AC54" s="26" t="str">
        <f>A54</f>
        <v>C-0425-KT-6298-LLW</v>
      </c>
      <c r="AD54" s="27">
        <f>B54</f>
        <v>0</v>
      </c>
      <c r="AE54" s="23">
        <f t="shared" ref="AE54:AG63" si="30">C54</f>
        <v>0</v>
      </c>
      <c r="AF54" s="23">
        <f t="shared" si="30"/>
        <v>0</v>
      </c>
      <c r="AG54" s="23">
        <f t="shared" si="30"/>
        <v>0</v>
      </c>
      <c r="AH54" s="23">
        <f>SUM(F54:K54)</f>
        <v>0</v>
      </c>
      <c r="AI54" s="23">
        <f>L54</f>
        <v>0</v>
      </c>
      <c r="AJ54" s="23">
        <f t="shared" ref="AJ54:AJ63" si="31">SUM(M54:T54)</f>
        <v>0</v>
      </c>
      <c r="AK54" s="23">
        <f t="shared" ref="AK54:AK63" si="32">SUM(U54:X54)</f>
        <v>0</v>
      </c>
      <c r="AL54" s="23">
        <f>Y54</f>
        <v>0</v>
      </c>
      <c r="AM54" s="24">
        <f>SUM(AE54:AL54)</f>
        <v>0</v>
      </c>
      <c r="AN54" s="28">
        <f t="shared" ref="AN54:AN63" si="33">AD54-AM54</f>
        <v>0</v>
      </c>
    </row>
    <row r="55" spans="1:50" outlineLevel="1" x14ac:dyDescent="0.25">
      <c r="A55" s="26" t="s">
        <v>42</v>
      </c>
      <c r="B55" s="27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>
        <f t="shared" ref="Z55:Z63" si="34">SUM(C55:Y55)</f>
        <v>0</v>
      </c>
      <c r="AA55" s="25">
        <f t="shared" si="29"/>
        <v>0</v>
      </c>
      <c r="AC55" s="26"/>
      <c r="AD55" s="27"/>
      <c r="AE55" s="23"/>
      <c r="AF55" s="23"/>
      <c r="AG55" s="23"/>
      <c r="AH55" s="23"/>
      <c r="AI55" s="23"/>
      <c r="AJ55" s="23"/>
      <c r="AK55" s="23"/>
      <c r="AL55" s="23"/>
      <c r="AM55" s="24"/>
      <c r="AN55" s="28"/>
      <c r="AO55" s="2" t="str">
        <f>B53</f>
        <v>LA LAKERS WHITE</v>
      </c>
      <c r="AP55" s="26" t="s">
        <v>43</v>
      </c>
      <c r="AQ55" s="26" t="s">
        <v>44</v>
      </c>
      <c r="AR55" s="26" t="s">
        <v>45</v>
      </c>
      <c r="AS55" s="26" t="s">
        <v>46</v>
      </c>
      <c r="AT55" s="26" t="s">
        <v>47</v>
      </c>
      <c r="AU55" s="26" t="s">
        <v>48</v>
      </c>
      <c r="AV55" s="26" t="s">
        <v>49</v>
      </c>
      <c r="AW55" s="26" t="s">
        <v>50</v>
      </c>
    </row>
    <row r="56" spans="1:50" outlineLevel="1" x14ac:dyDescent="0.25">
      <c r="A56" s="26" t="s">
        <v>43</v>
      </c>
      <c r="B56" s="27"/>
      <c r="C56" s="23"/>
      <c r="D56" s="23"/>
      <c r="E56" s="23"/>
      <c r="F56" s="36"/>
      <c r="G56" s="36"/>
      <c r="H56" s="36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>
        <f t="shared" si="34"/>
        <v>0</v>
      </c>
      <c r="AA56" s="25">
        <f t="shared" si="29"/>
        <v>0</v>
      </c>
      <c r="AB56" s="30" t="str">
        <f>AO55</f>
        <v>LA LAKERS WHITE</v>
      </c>
      <c r="AC56" s="26"/>
      <c r="AD56" s="27"/>
      <c r="AE56" s="23"/>
      <c r="AF56" s="23"/>
      <c r="AG56" s="23"/>
      <c r="AH56" s="23"/>
      <c r="AI56" s="23"/>
      <c r="AJ56" s="23"/>
      <c r="AK56" s="23"/>
      <c r="AL56" s="23"/>
      <c r="AM56" s="24"/>
      <c r="AN56" s="28"/>
      <c r="AO56" s="30" t="s">
        <v>51</v>
      </c>
      <c r="AP56" s="24">
        <f>Z56</f>
        <v>0</v>
      </c>
      <c r="AQ56" s="24">
        <f>Z57</f>
        <v>14</v>
      </c>
      <c r="AR56" s="24">
        <f>Z58</f>
        <v>48</v>
      </c>
      <c r="AS56" s="24">
        <f>Z59</f>
        <v>92</v>
      </c>
      <c r="AT56" s="24">
        <f>Z60</f>
        <v>105</v>
      </c>
      <c r="AU56" s="24">
        <f>Z61</f>
        <v>68</v>
      </c>
      <c r="AV56" s="24">
        <f>Z62</f>
        <v>35</v>
      </c>
      <c r="AW56" s="24">
        <f>Z63</f>
        <v>12</v>
      </c>
      <c r="AX56" s="31">
        <f>Z64</f>
        <v>374</v>
      </c>
    </row>
    <row r="57" spans="1:50" outlineLevel="1" x14ac:dyDescent="0.25">
      <c r="A57" s="26" t="s">
        <v>44</v>
      </c>
      <c r="B57" s="27">
        <v>14</v>
      </c>
      <c r="C57" s="23"/>
      <c r="D57" s="23"/>
      <c r="E57" s="23"/>
      <c r="F57" s="36"/>
      <c r="G57" s="36"/>
      <c r="H57" s="36"/>
      <c r="I57" s="23"/>
      <c r="J57" s="23"/>
      <c r="K57" s="23"/>
      <c r="L57" s="23"/>
      <c r="M57" s="23">
        <v>14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>
        <f t="shared" si="34"/>
        <v>14</v>
      </c>
      <c r="AA57" s="25">
        <f t="shared" si="29"/>
        <v>0</v>
      </c>
      <c r="AB57" s="30" t="str">
        <f>AO55</f>
        <v>LA LAKERS WHITE</v>
      </c>
      <c r="AC57" s="26"/>
      <c r="AD57" s="27"/>
      <c r="AE57" s="23"/>
      <c r="AF57" s="23"/>
      <c r="AG57" s="23"/>
      <c r="AH57" s="23"/>
      <c r="AI57" s="23"/>
      <c r="AJ57" s="23"/>
      <c r="AK57" s="23"/>
      <c r="AL57" s="23"/>
      <c r="AM57" s="24"/>
      <c r="AN57" s="28"/>
      <c r="AO57" s="29" t="s">
        <v>27</v>
      </c>
      <c r="AP57" s="23">
        <f>M56</f>
        <v>0</v>
      </c>
      <c r="AQ57" s="23">
        <f>M57</f>
        <v>14</v>
      </c>
      <c r="AR57" s="23">
        <f>M58</f>
        <v>32</v>
      </c>
      <c r="AS57" s="23">
        <f>M59</f>
        <v>55</v>
      </c>
      <c r="AT57" s="23">
        <f>M60</f>
        <v>48</v>
      </c>
      <c r="AU57" s="23">
        <f>M61</f>
        <v>28</v>
      </c>
      <c r="AV57" s="23">
        <f>M62</f>
        <v>12</v>
      </c>
      <c r="AW57" s="23">
        <f>M63</f>
        <v>6</v>
      </c>
      <c r="AX57" s="31">
        <f>M64</f>
        <v>195</v>
      </c>
    </row>
    <row r="58" spans="1:50" outlineLevel="1" x14ac:dyDescent="0.25">
      <c r="A58" s="26" t="s">
        <v>45</v>
      </c>
      <c r="B58" s="27">
        <v>48</v>
      </c>
      <c r="C58" s="23"/>
      <c r="D58" s="23"/>
      <c r="E58" s="23"/>
      <c r="F58" s="36">
        <v>6</v>
      </c>
      <c r="G58" s="36">
        <v>8</v>
      </c>
      <c r="H58" s="36">
        <v>2</v>
      </c>
      <c r="I58" s="23"/>
      <c r="J58" s="23"/>
      <c r="K58" s="23"/>
      <c r="L58" s="23"/>
      <c r="M58" s="23">
        <v>32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>
        <f t="shared" si="34"/>
        <v>48</v>
      </c>
      <c r="AA58" s="25">
        <f t="shared" si="29"/>
        <v>0</v>
      </c>
      <c r="AB58" s="30" t="str">
        <f>AO55</f>
        <v>LA LAKERS WHITE</v>
      </c>
      <c r="AC58" s="26"/>
      <c r="AD58" s="27"/>
      <c r="AE58" s="23"/>
      <c r="AF58" s="23"/>
      <c r="AG58" s="23"/>
      <c r="AH58" s="23"/>
      <c r="AI58" s="23"/>
      <c r="AJ58" s="23"/>
      <c r="AK58" s="23"/>
      <c r="AL58" s="23"/>
      <c r="AM58" s="24"/>
      <c r="AN58" s="28"/>
      <c r="AO58" s="29" t="s">
        <v>204</v>
      </c>
      <c r="AP58" s="23">
        <f>D56</f>
        <v>0</v>
      </c>
      <c r="AQ58" s="23">
        <f>D57</f>
        <v>0</v>
      </c>
      <c r="AR58" s="23">
        <f>D58</f>
        <v>0</v>
      </c>
      <c r="AS58" s="23">
        <f>D59</f>
        <v>1</v>
      </c>
      <c r="AT58" s="23">
        <f>D60</f>
        <v>1</v>
      </c>
      <c r="AU58" s="23">
        <f>D61</f>
        <v>0</v>
      </c>
      <c r="AV58" s="23">
        <f>D62</f>
        <v>0</v>
      </c>
      <c r="AW58" s="23">
        <f>D63</f>
        <v>0</v>
      </c>
    </row>
    <row r="59" spans="1:50" outlineLevel="1" x14ac:dyDescent="0.25">
      <c r="A59" s="26" t="s">
        <v>46</v>
      </c>
      <c r="B59" s="27">
        <v>92</v>
      </c>
      <c r="C59" s="23">
        <v>1</v>
      </c>
      <c r="D59" s="23">
        <v>1</v>
      </c>
      <c r="E59" s="23"/>
      <c r="F59" s="36">
        <v>15</v>
      </c>
      <c r="G59" s="36">
        <v>15</v>
      </c>
      <c r="H59" s="36">
        <v>4</v>
      </c>
      <c r="I59" s="23"/>
      <c r="J59" s="23"/>
      <c r="K59" s="23"/>
      <c r="L59" s="37">
        <v>1</v>
      </c>
      <c r="M59" s="23">
        <v>55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>
        <f t="shared" si="34"/>
        <v>92</v>
      </c>
      <c r="AA59" s="25">
        <f t="shared" si="29"/>
        <v>0</v>
      </c>
      <c r="AB59" s="30" t="str">
        <f>AO55</f>
        <v>LA LAKERS WHITE</v>
      </c>
      <c r="AC59" s="26"/>
      <c r="AD59" s="27"/>
      <c r="AE59" s="23"/>
      <c r="AF59" s="23"/>
      <c r="AG59" s="23"/>
      <c r="AH59" s="23"/>
      <c r="AI59" s="23"/>
      <c r="AJ59" s="23"/>
      <c r="AK59" s="23"/>
      <c r="AL59" s="23"/>
      <c r="AM59" s="24"/>
      <c r="AN59" s="28"/>
      <c r="AO59" s="29" t="s">
        <v>205</v>
      </c>
      <c r="AP59" s="23">
        <f>E56</f>
        <v>0</v>
      </c>
      <c r="AQ59" s="23">
        <f>E57</f>
        <v>0</v>
      </c>
      <c r="AR59" s="23">
        <f>E58</f>
        <v>0</v>
      </c>
      <c r="AS59" s="23">
        <f>E59</f>
        <v>0</v>
      </c>
      <c r="AT59" s="23">
        <f>E60</f>
        <v>0</v>
      </c>
      <c r="AU59" s="23">
        <f>E61</f>
        <v>0</v>
      </c>
      <c r="AV59" s="23">
        <f>E62</f>
        <v>0</v>
      </c>
      <c r="AW59" s="23">
        <f>E63</f>
        <v>0</v>
      </c>
    </row>
    <row r="60" spans="1:50" outlineLevel="1" x14ac:dyDescent="0.25">
      <c r="A60" s="26" t="s">
        <v>47</v>
      </c>
      <c r="B60" s="27">
        <v>105</v>
      </c>
      <c r="C60" s="23"/>
      <c r="D60" s="23">
        <v>1</v>
      </c>
      <c r="E60" s="23"/>
      <c r="F60" s="36">
        <v>33</v>
      </c>
      <c r="G60" s="36">
        <v>14</v>
      </c>
      <c r="H60" s="36">
        <v>8</v>
      </c>
      <c r="I60" s="23"/>
      <c r="J60" s="23"/>
      <c r="K60" s="23"/>
      <c r="L60" s="37">
        <v>1</v>
      </c>
      <c r="M60" s="23">
        <v>48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>
        <f t="shared" si="34"/>
        <v>105</v>
      </c>
      <c r="AA60" s="25">
        <f t="shared" si="29"/>
        <v>0</v>
      </c>
      <c r="AB60" s="30" t="str">
        <f>AO55</f>
        <v>LA LAKERS WHITE</v>
      </c>
      <c r="AC60" s="26"/>
      <c r="AD60" s="27"/>
      <c r="AE60" s="23"/>
      <c r="AF60" s="23"/>
      <c r="AG60" s="23"/>
      <c r="AH60" s="23"/>
      <c r="AI60" s="23"/>
      <c r="AJ60" s="23"/>
      <c r="AK60" s="23"/>
      <c r="AL60" s="23"/>
      <c r="AM60" s="24"/>
      <c r="AN60" s="28"/>
      <c r="AO60" s="29" t="s">
        <v>206</v>
      </c>
      <c r="AP60" s="23">
        <f>C56</f>
        <v>0</v>
      </c>
      <c r="AQ60" s="23">
        <f>C57</f>
        <v>0</v>
      </c>
      <c r="AR60" s="23">
        <f>C58</f>
        <v>0</v>
      </c>
      <c r="AS60" s="23">
        <f>C59</f>
        <v>1</v>
      </c>
      <c r="AT60" s="23">
        <f>C60</f>
        <v>0</v>
      </c>
      <c r="AU60" s="23">
        <f>C61</f>
        <v>0</v>
      </c>
      <c r="AV60" s="23">
        <f>C62</f>
        <v>0</v>
      </c>
      <c r="AW60" s="23">
        <f>C63</f>
        <v>0</v>
      </c>
    </row>
    <row r="61" spans="1:50" outlineLevel="1" x14ac:dyDescent="0.25">
      <c r="A61" s="26" t="s">
        <v>48</v>
      </c>
      <c r="B61" s="27">
        <v>68</v>
      </c>
      <c r="C61" s="23"/>
      <c r="D61" s="23"/>
      <c r="E61" s="23"/>
      <c r="F61" s="36">
        <v>26</v>
      </c>
      <c r="G61" s="36">
        <v>8</v>
      </c>
      <c r="H61" s="36">
        <v>6</v>
      </c>
      <c r="I61" s="23"/>
      <c r="J61" s="23"/>
      <c r="K61" s="23"/>
      <c r="L61" s="23"/>
      <c r="M61" s="23">
        <v>28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>
        <f t="shared" si="34"/>
        <v>68</v>
      </c>
      <c r="AA61" s="25">
        <f t="shared" si="29"/>
        <v>0</v>
      </c>
      <c r="AC61" s="26" t="s">
        <v>63</v>
      </c>
      <c r="AD61" s="27">
        <f t="shared" ref="AD61:AD69" si="35">B61</f>
        <v>68</v>
      </c>
      <c r="AE61" s="23">
        <f t="shared" si="30"/>
        <v>0</v>
      </c>
      <c r="AF61" s="23">
        <f t="shared" si="30"/>
        <v>0</v>
      </c>
      <c r="AG61" s="23">
        <f t="shared" si="30"/>
        <v>0</v>
      </c>
      <c r="AH61" s="23">
        <f t="shared" ref="AH61:AH68" si="36">SUM(F61:K61)</f>
        <v>40</v>
      </c>
      <c r="AI61" s="23">
        <f t="shared" ref="AI61:AI69" si="37">L61</f>
        <v>0</v>
      </c>
      <c r="AJ61" s="23">
        <f t="shared" si="31"/>
        <v>28</v>
      </c>
      <c r="AK61" s="23">
        <f t="shared" si="32"/>
        <v>0</v>
      </c>
      <c r="AL61" s="23">
        <f t="shared" ref="AL61:AL69" si="38">Y61</f>
        <v>0</v>
      </c>
      <c r="AM61" s="24">
        <f t="shared" ref="AM61:AM69" si="39">SUM(AE61:AL61)</f>
        <v>68</v>
      </c>
      <c r="AN61" s="28">
        <f t="shared" si="33"/>
        <v>0</v>
      </c>
    </row>
    <row r="62" spans="1:50" outlineLevel="1" x14ac:dyDescent="0.25">
      <c r="A62" s="26" t="s">
        <v>49</v>
      </c>
      <c r="B62" s="27">
        <v>35</v>
      </c>
      <c r="C62" s="23"/>
      <c r="D62" s="23"/>
      <c r="E62" s="23"/>
      <c r="F62" s="36">
        <v>15</v>
      </c>
      <c r="G62" s="36">
        <v>5</v>
      </c>
      <c r="H62" s="36">
        <v>3</v>
      </c>
      <c r="I62" s="23"/>
      <c r="J62" s="23"/>
      <c r="K62" s="23"/>
      <c r="L62" s="23"/>
      <c r="M62" s="23">
        <v>12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>
        <f t="shared" si="34"/>
        <v>35</v>
      </c>
      <c r="AA62" s="25">
        <f t="shared" si="29"/>
        <v>0</v>
      </c>
      <c r="AC62" s="26" t="s">
        <v>64</v>
      </c>
      <c r="AD62" s="27">
        <f t="shared" si="35"/>
        <v>35</v>
      </c>
      <c r="AE62" s="23">
        <f t="shared" si="30"/>
        <v>0</v>
      </c>
      <c r="AF62" s="23">
        <f t="shared" si="30"/>
        <v>0</v>
      </c>
      <c r="AG62" s="23">
        <f t="shared" si="30"/>
        <v>0</v>
      </c>
      <c r="AH62" s="23">
        <f t="shared" si="36"/>
        <v>23</v>
      </c>
      <c r="AI62" s="23">
        <f t="shared" si="37"/>
        <v>0</v>
      </c>
      <c r="AJ62" s="23">
        <f t="shared" si="31"/>
        <v>12</v>
      </c>
      <c r="AK62" s="23">
        <f t="shared" si="32"/>
        <v>0</v>
      </c>
      <c r="AL62" s="23">
        <f t="shared" si="38"/>
        <v>0</v>
      </c>
      <c r="AM62" s="24">
        <f t="shared" si="39"/>
        <v>35</v>
      </c>
      <c r="AN62" s="28">
        <f t="shared" si="33"/>
        <v>0</v>
      </c>
    </row>
    <row r="63" spans="1:50" outlineLevel="1" x14ac:dyDescent="0.25">
      <c r="A63" s="26" t="s">
        <v>50</v>
      </c>
      <c r="B63" s="27">
        <v>12</v>
      </c>
      <c r="C63" s="23"/>
      <c r="D63" s="23"/>
      <c r="E63" s="23"/>
      <c r="F63" s="36">
        <v>5</v>
      </c>
      <c r="G63" s="36"/>
      <c r="H63" s="36">
        <v>1</v>
      </c>
      <c r="I63" s="23"/>
      <c r="J63" s="23"/>
      <c r="K63" s="23"/>
      <c r="L63" s="23"/>
      <c r="M63" s="23">
        <v>6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>
        <f t="shared" si="34"/>
        <v>12</v>
      </c>
      <c r="AA63" s="25">
        <f t="shared" si="29"/>
        <v>0</v>
      </c>
      <c r="AC63" s="26" t="s">
        <v>52</v>
      </c>
      <c r="AD63" s="27">
        <f t="shared" si="35"/>
        <v>12</v>
      </c>
      <c r="AE63" s="23">
        <f t="shared" si="30"/>
        <v>0</v>
      </c>
      <c r="AF63" s="23">
        <f t="shared" si="30"/>
        <v>0</v>
      </c>
      <c r="AG63" s="23">
        <f t="shared" si="30"/>
        <v>0</v>
      </c>
      <c r="AH63" s="23">
        <f t="shared" si="36"/>
        <v>6</v>
      </c>
      <c r="AI63" s="23">
        <f t="shared" si="37"/>
        <v>0</v>
      </c>
      <c r="AJ63" s="23">
        <f t="shared" si="31"/>
        <v>6</v>
      </c>
      <c r="AK63" s="23">
        <f t="shared" si="32"/>
        <v>0</v>
      </c>
      <c r="AL63" s="23">
        <f t="shared" si="38"/>
        <v>0</v>
      </c>
      <c r="AM63" s="24">
        <f t="shared" si="39"/>
        <v>12</v>
      </c>
      <c r="AN63" s="28">
        <f t="shared" si="33"/>
        <v>0</v>
      </c>
    </row>
    <row r="64" spans="1:50" outlineLevel="1" x14ac:dyDescent="0.25">
      <c r="A64" s="26" t="s">
        <v>51</v>
      </c>
      <c r="B64" s="31">
        <f>SUM(B54:B63)</f>
        <v>374</v>
      </c>
      <c r="C64" s="31">
        <f t="shared" ref="C64:Z64" si="40">SUM(C54:C63)</f>
        <v>1</v>
      </c>
      <c r="D64" s="31">
        <f t="shared" si="40"/>
        <v>2</v>
      </c>
      <c r="E64" s="31">
        <f t="shared" si="40"/>
        <v>0</v>
      </c>
      <c r="F64" s="31">
        <f t="shared" si="40"/>
        <v>100</v>
      </c>
      <c r="G64" s="31">
        <f t="shared" si="40"/>
        <v>50</v>
      </c>
      <c r="H64" s="31">
        <f t="shared" si="40"/>
        <v>24</v>
      </c>
      <c r="I64" s="31">
        <f t="shared" si="40"/>
        <v>0</v>
      </c>
      <c r="J64" s="31">
        <f t="shared" si="40"/>
        <v>0</v>
      </c>
      <c r="K64" s="31">
        <f t="shared" si="40"/>
        <v>0</v>
      </c>
      <c r="L64" s="31">
        <f t="shared" si="40"/>
        <v>2</v>
      </c>
      <c r="M64" s="31">
        <f t="shared" si="40"/>
        <v>195</v>
      </c>
      <c r="N64" s="31">
        <f t="shared" si="40"/>
        <v>0</v>
      </c>
      <c r="O64" s="31">
        <f t="shared" si="40"/>
        <v>0</v>
      </c>
      <c r="P64" s="31">
        <f t="shared" si="40"/>
        <v>0</v>
      </c>
      <c r="Q64" s="31">
        <f t="shared" si="40"/>
        <v>0</v>
      </c>
      <c r="R64" s="31">
        <f t="shared" si="40"/>
        <v>0</v>
      </c>
      <c r="S64" s="31">
        <f t="shared" si="40"/>
        <v>0</v>
      </c>
      <c r="T64" s="31">
        <f t="shared" si="40"/>
        <v>0</v>
      </c>
      <c r="U64" s="31">
        <f t="shared" si="40"/>
        <v>0</v>
      </c>
      <c r="V64" s="31">
        <f t="shared" si="40"/>
        <v>0</v>
      </c>
      <c r="W64" s="31">
        <f t="shared" si="40"/>
        <v>0</v>
      </c>
      <c r="X64" s="31">
        <f t="shared" si="40"/>
        <v>0</v>
      </c>
      <c r="Y64" s="31">
        <f t="shared" si="40"/>
        <v>0</v>
      </c>
      <c r="Z64" s="31">
        <f t="shared" si="40"/>
        <v>374</v>
      </c>
      <c r="AA64" s="27">
        <f>SUM(AA54:AA63)</f>
        <v>0</v>
      </c>
      <c r="AC64" s="26" t="s">
        <v>51</v>
      </c>
      <c r="AD64" s="31">
        <f>SUM(AD54:AD63)</f>
        <v>115</v>
      </c>
      <c r="AE64" s="31">
        <f t="shared" ref="AE64:AM64" si="41">SUM(AE54:AE63)</f>
        <v>0</v>
      </c>
      <c r="AF64" s="31">
        <f t="shared" si="41"/>
        <v>0</v>
      </c>
      <c r="AG64" s="31">
        <f t="shared" si="41"/>
        <v>0</v>
      </c>
      <c r="AH64" s="31">
        <f t="shared" si="41"/>
        <v>69</v>
      </c>
      <c r="AI64" s="31">
        <f t="shared" si="41"/>
        <v>0</v>
      </c>
      <c r="AJ64" s="31">
        <f t="shared" si="41"/>
        <v>46</v>
      </c>
      <c r="AK64" s="31">
        <f t="shared" si="41"/>
        <v>0</v>
      </c>
      <c r="AL64" s="31">
        <f t="shared" si="41"/>
        <v>0</v>
      </c>
      <c r="AM64" s="31">
        <f t="shared" si="41"/>
        <v>115</v>
      </c>
      <c r="AN64" s="27">
        <f>SUM(AN54:AN63)</f>
        <v>0</v>
      </c>
    </row>
    <row r="65" spans="1:50" outlineLevel="1" x14ac:dyDescent="0.25"/>
    <row r="66" spans="1:50" outlineLevel="1" x14ac:dyDescent="0.25">
      <c r="B66" s="33">
        <v>200</v>
      </c>
    </row>
    <row r="67" spans="1:50" s="3" customFormat="1" ht="56.25" outlineLevel="1" x14ac:dyDescent="0.25">
      <c r="A67" s="8" t="str">
        <f>$B$4</f>
        <v>NBA HEAVY WEIGHT T-SHIRT</v>
      </c>
      <c r="B67" s="9" t="s">
        <v>122</v>
      </c>
      <c r="C67" s="10" t="s">
        <v>20</v>
      </c>
      <c r="D67" s="10" t="s">
        <v>21</v>
      </c>
      <c r="E67" s="10" t="s">
        <v>22</v>
      </c>
      <c r="F67" s="10" t="s">
        <v>141</v>
      </c>
      <c r="G67" s="10" t="s">
        <v>142</v>
      </c>
      <c r="H67" s="10" t="s">
        <v>143</v>
      </c>
      <c r="I67" s="10" t="s">
        <v>23</v>
      </c>
      <c r="J67" s="10" t="s">
        <v>24</v>
      </c>
      <c r="K67" s="10" t="s">
        <v>25</v>
      </c>
      <c r="L67" s="10" t="s">
        <v>26</v>
      </c>
      <c r="M67" s="11" t="s">
        <v>27</v>
      </c>
      <c r="N67" s="11" t="s">
        <v>28</v>
      </c>
      <c r="O67" s="11" t="s">
        <v>29</v>
      </c>
      <c r="P67" s="11" t="s">
        <v>30</v>
      </c>
      <c r="Q67" s="11" t="s">
        <v>31</v>
      </c>
      <c r="R67" s="11" t="s">
        <v>32</v>
      </c>
      <c r="S67" s="11" t="s">
        <v>33</v>
      </c>
      <c r="T67" s="11" t="s">
        <v>34</v>
      </c>
      <c r="U67" s="12" t="s">
        <v>35</v>
      </c>
      <c r="V67" s="12" t="s">
        <v>36</v>
      </c>
      <c r="W67" s="12" t="s">
        <v>37</v>
      </c>
      <c r="X67" s="12" t="s">
        <v>38</v>
      </c>
      <c r="Y67" s="13" t="s">
        <v>39</v>
      </c>
      <c r="Z67" s="14" t="s">
        <v>40</v>
      </c>
      <c r="AA67" s="15" t="s">
        <v>41</v>
      </c>
      <c r="AC67" s="16" t="str">
        <f>A67</f>
        <v>NBA HEAVY WEIGHT T-SHIRT</v>
      </c>
      <c r="AD67" s="9" t="str">
        <f>B67</f>
        <v>NY KNICKS WHITE</v>
      </c>
      <c r="AE67" s="17" t="s">
        <v>20</v>
      </c>
      <c r="AF67" s="17" t="s">
        <v>21</v>
      </c>
      <c r="AG67" s="17" t="s">
        <v>22</v>
      </c>
      <c r="AH67" s="17" t="s">
        <v>53</v>
      </c>
      <c r="AI67" s="10" t="s">
        <v>26</v>
      </c>
      <c r="AJ67" s="18" t="s">
        <v>54</v>
      </c>
      <c r="AK67" s="19" t="s">
        <v>55</v>
      </c>
      <c r="AL67" s="20" t="s">
        <v>56</v>
      </c>
      <c r="AM67" s="14" t="s">
        <v>40</v>
      </c>
      <c r="AN67" s="15" t="s">
        <v>41</v>
      </c>
    </row>
    <row r="68" spans="1:50" outlineLevel="1" x14ac:dyDescent="0.25">
      <c r="A68" s="21" t="s">
        <v>123</v>
      </c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>
        <f>SUM(C68:Y68)</f>
        <v>0</v>
      </c>
      <c r="AA68" s="25">
        <f t="shared" ref="AA68:AA77" si="42">B68-Z68</f>
        <v>0</v>
      </c>
      <c r="AC68" s="26" t="str">
        <f>A68</f>
        <v>C-0425-KT-6298-NKW</v>
      </c>
      <c r="AD68" s="27">
        <f>B68</f>
        <v>0</v>
      </c>
      <c r="AE68" s="23">
        <f t="shared" ref="AE68:AG77" si="43">C68</f>
        <v>0</v>
      </c>
      <c r="AF68" s="23">
        <f t="shared" si="43"/>
        <v>0</v>
      </c>
      <c r="AG68" s="23">
        <f t="shared" si="43"/>
        <v>0</v>
      </c>
      <c r="AH68" s="23">
        <f>SUM(F68:K68)</f>
        <v>0</v>
      </c>
      <c r="AI68" s="23">
        <f>L68</f>
        <v>0</v>
      </c>
      <c r="AJ68" s="23">
        <f t="shared" ref="AJ68:AJ77" si="44">SUM(M68:T68)</f>
        <v>0</v>
      </c>
      <c r="AK68" s="23">
        <f t="shared" ref="AK68:AK77" si="45">SUM(U68:X68)</f>
        <v>0</v>
      </c>
      <c r="AL68" s="23">
        <f>Y68</f>
        <v>0</v>
      </c>
      <c r="AM68" s="24">
        <f>SUM(AE68:AL68)</f>
        <v>0</v>
      </c>
      <c r="AN68" s="28">
        <f t="shared" ref="AN68:AN77" si="46">AD68-AM68</f>
        <v>0</v>
      </c>
    </row>
    <row r="69" spans="1:50" outlineLevel="1" x14ac:dyDescent="0.25">
      <c r="A69" s="26" t="s">
        <v>42</v>
      </c>
      <c r="B69" s="27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>
        <f t="shared" ref="Z69:Z77" si="47">SUM(C69:Y69)</f>
        <v>0</v>
      </c>
      <c r="AA69" s="25">
        <f t="shared" si="42"/>
        <v>0</v>
      </c>
      <c r="AC69" s="26"/>
      <c r="AD69" s="27"/>
      <c r="AE69" s="23"/>
      <c r="AF69" s="23"/>
      <c r="AG69" s="23"/>
      <c r="AH69" s="23"/>
      <c r="AI69" s="23"/>
      <c r="AJ69" s="23"/>
      <c r="AK69" s="23"/>
      <c r="AL69" s="23"/>
      <c r="AM69" s="24"/>
      <c r="AN69" s="28"/>
      <c r="AO69" s="2" t="str">
        <f>B67</f>
        <v>NY KNICKS WHITE</v>
      </c>
      <c r="AP69" s="26" t="s">
        <v>43</v>
      </c>
      <c r="AQ69" s="26" t="s">
        <v>44</v>
      </c>
      <c r="AR69" s="26" t="s">
        <v>45</v>
      </c>
      <c r="AS69" s="26" t="s">
        <v>46</v>
      </c>
      <c r="AT69" s="26" t="s">
        <v>47</v>
      </c>
      <c r="AU69" s="26" t="s">
        <v>48</v>
      </c>
      <c r="AV69" s="26" t="s">
        <v>49</v>
      </c>
      <c r="AW69" s="26" t="s">
        <v>50</v>
      </c>
    </row>
    <row r="70" spans="1:50" outlineLevel="1" x14ac:dyDescent="0.25">
      <c r="A70" s="26" t="s">
        <v>43</v>
      </c>
      <c r="B70" s="27"/>
      <c r="C70" s="23"/>
      <c r="D70" s="23"/>
      <c r="E70" s="23"/>
      <c r="F70" s="36"/>
      <c r="G70" s="36"/>
      <c r="H70" s="36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>
        <f t="shared" si="47"/>
        <v>0</v>
      </c>
      <c r="AA70" s="25">
        <f t="shared" si="42"/>
        <v>0</v>
      </c>
      <c r="AB70" s="30" t="str">
        <f>AO69</f>
        <v>NY KNICKS WHITE</v>
      </c>
      <c r="AC70" s="26"/>
      <c r="AD70" s="27"/>
      <c r="AE70" s="23"/>
      <c r="AF70" s="23"/>
      <c r="AG70" s="23"/>
      <c r="AH70" s="23"/>
      <c r="AI70" s="23"/>
      <c r="AJ70" s="23"/>
      <c r="AK70" s="23"/>
      <c r="AL70" s="23"/>
      <c r="AM70" s="24"/>
      <c r="AN70" s="28"/>
      <c r="AO70" s="30" t="s">
        <v>51</v>
      </c>
      <c r="AP70" s="24">
        <f>Z70</f>
        <v>0</v>
      </c>
      <c r="AQ70" s="24">
        <f>Z71</f>
        <v>14</v>
      </c>
      <c r="AR70" s="24">
        <f>Z72</f>
        <v>45</v>
      </c>
      <c r="AS70" s="24">
        <f>Z73</f>
        <v>88</v>
      </c>
      <c r="AT70" s="24">
        <f>Z74</f>
        <v>95</v>
      </c>
      <c r="AU70" s="24">
        <f>Z75</f>
        <v>61</v>
      </c>
      <c r="AV70" s="24">
        <f>Z76</f>
        <v>33</v>
      </c>
      <c r="AW70" s="24">
        <f>Z77</f>
        <v>12</v>
      </c>
      <c r="AX70" s="31">
        <f>Z78</f>
        <v>348</v>
      </c>
    </row>
    <row r="71" spans="1:50" outlineLevel="1" x14ac:dyDescent="0.25">
      <c r="A71" s="26" t="s">
        <v>44</v>
      </c>
      <c r="B71" s="27">
        <v>14</v>
      </c>
      <c r="C71" s="23"/>
      <c r="D71" s="23"/>
      <c r="E71" s="23"/>
      <c r="F71" s="36"/>
      <c r="G71" s="36"/>
      <c r="H71" s="36"/>
      <c r="I71" s="23"/>
      <c r="J71" s="23"/>
      <c r="K71" s="23"/>
      <c r="L71" s="23"/>
      <c r="M71" s="23">
        <v>14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>
        <f t="shared" si="47"/>
        <v>14</v>
      </c>
      <c r="AA71" s="25">
        <f t="shared" si="42"/>
        <v>0</v>
      </c>
      <c r="AB71" s="30" t="str">
        <f>AO69</f>
        <v>NY KNICKS WHITE</v>
      </c>
      <c r="AC71" s="26"/>
      <c r="AD71" s="27"/>
      <c r="AE71" s="23"/>
      <c r="AF71" s="23"/>
      <c r="AG71" s="23"/>
      <c r="AH71" s="23"/>
      <c r="AI71" s="23"/>
      <c r="AJ71" s="23"/>
      <c r="AK71" s="23"/>
      <c r="AL71" s="23"/>
      <c r="AM71" s="24"/>
      <c r="AN71" s="28"/>
      <c r="AO71" s="29" t="s">
        <v>27</v>
      </c>
      <c r="AP71" s="23">
        <f>M70</f>
        <v>0</v>
      </c>
      <c r="AQ71" s="23">
        <f>M71</f>
        <v>14</v>
      </c>
      <c r="AR71" s="23">
        <f>M72</f>
        <v>32</v>
      </c>
      <c r="AS71" s="23">
        <f>M73</f>
        <v>55</v>
      </c>
      <c r="AT71" s="23">
        <f>M74</f>
        <v>48</v>
      </c>
      <c r="AU71" s="23">
        <f>M75</f>
        <v>28</v>
      </c>
      <c r="AV71" s="23">
        <f>M76</f>
        <v>12</v>
      </c>
      <c r="AW71" s="23">
        <f>M77</f>
        <v>6</v>
      </c>
      <c r="AX71" s="31">
        <f>M78</f>
        <v>195</v>
      </c>
    </row>
    <row r="72" spans="1:50" outlineLevel="1" x14ac:dyDescent="0.25">
      <c r="A72" s="26" t="s">
        <v>45</v>
      </c>
      <c r="B72" s="27">
        <v>45</v>
      </c>
      <c r="C72" s="23"/>
      <c r="D72" s="23"/>
      <c r="E72" s="23"/>
      <c r="F72" s="36">
        <v>6</v>
      </c>
      <c r="G72" s="36">
        <v>6</v>
      </c>
      <c r="H72" s="36">
        <v>1</v>
      </c>
      <c r="I72" s="23"/>
      <c r="J72" s="23"/>
      <c r="K72" s="23"/>
      <c r="L72" s="23"/>
      <c r="M72" s="23">
        <v>32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>
        <f t="shared" si="47"/>
        <v>45</v>
      </c>
      <c r="AA72" s="25">
        <f t="shared" si="42"/>
        <v>0</v>
      </c>
      <c r="AB72" s="30" t="str">
        <f>AO69</f>
        <v>NY KNICKS WHITE</v>
      </c>
      <c r="AC72" s="26"/>
      <c r="AD72" s="27"/>
      <c r="AE72" s="23"/>
      <c r="AF72" s="23"/>
      <c r="AG72" s="23"/>
      <c r="AH72" s="23"/>
      <c r="AI72" s="23"/>
      <c r="AJ72" s="23"/>
      <c r="AK72" s="23"/>
      <c r="AL72" s="23"/>
      <c r="AM72" s="24"/>
      <c r="AN72" s="28"/>
      <c r="AO72" s="29" t="s">
        <v>204</v>
      </c>
      <c r="AP72" s="23">
        <f>D70</f>
        <v>0</v>
      </c>
      <c r="AQ72" s="23">
        <f>D71</f>
        <v>0</v>
      </c>
      <c r="AR72" s="23">
        <f>D72</f>
        <v>0</v>
      </c>
      <c r="AS72" s="23">
        <f>D73</f>
        <v>1</v>
      </c>
      <c r="AT72" s="23">
        <f>D74</f>
        <v>1</v>
      </c>
      <c r="AU72" s="23">
        <f>D75</f>
        <v>0</v>
      </c>
      <c r="AV72" s="23">
        <f>D76</f>
        <v>0</v>
      </c>
      <c r="AW72" s="23">
        <f>D77</f>
        <v>0</v>
      </c>
    </row>
    <row r="73" spans="1:50" outlineLevel="1" x14ac:dyDescent="0.25">
      <c r="A73" s="26" t="s">
        <v>46</v>
      </c>
      <c r="B73" s="27">
        <v>88</v>
      </c>
      <c r="C73" s="23">
        <v>1</v>
      </c>
      <c r="D73" s="23">
        <v>1</v>
      </c>
      <c r="E73" s="23"/>
      <c r="F73" s="36">
        <v>16</v>
      </c>
      <c r="G73" s="36">
        <v>12</v>
      </c>
      <c r="H73" s="36">
        <v>2</v>
      </c>
      <c r="I73" s="23"/>
      <c r="J73" s="23"/>
      <c r="K73" s="23"/>
      <c r="L73" s="37">
        <v>1</v>
      </c>
      <c r="M73" s="23">
        <v>55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>
        <f t="shared" si="47"/>
        <v>88</v>
      </c>
      <c r="AA73" s="25">
        <f t="shared" si="42"/>
        <v>0</v>
      </c>
      <c r="AB73" s="30" t="str">
        <f>AO69</f>
        <v>NY KNICKS WHITE</v>
      </c>
      <c r="AC73" s="26"/>
      <c r="AD73" s="27"/>
      <c r="AE73" s="23"/>
      <c r="AF73" s="23"/>
      <c r="AG73" s="23"/>
      <c r="AH73" s="23"/>
      <c r="AI73" s="23"/>
      <c r="AJ73" s="23"/>
      <c r="AK73" s="23"/>
      <c r="AL73" s="23"/>
      <c r="AM73" s="24"/>
      <c r="AN73" s="28"/>
      <c r="AO73" s="29" t="s">
        <v>205</v>
      </c>
      <c r="AP73" s="23">
        <f>E70</f>
        <v>0</v>
      </c>
      <c r="AQ73" s="23">
        <f>E71</f>
        <v>0</v>
      </c>
      <c r="AR73" s="23">
        <f>E72</f>
        <v>0</v>
      </c>
      <c r="AS73" s="23">
        <f>E73</f>
        <v>0</v>
      </c>
      <c r="AT73" s="23">
        <f>E74</f>
        <v>0</v>
      </c>
      <c r="AU73" s="23">
        <f>E75</f>
        <v>0</v>
      </c>
      <c r="AV73" s="23">
        <f>E76</f>
        <v>0</v>
      </c>
      <c r="AW73" s="23">
        <f>E77</f>
        <v>0</v>
      </c>
    </row>
    <row r="74" spans="1:50" outlineLevel="1" x14ac:dyDescent="0.25">
      <c r="A74" s="26" t="s">
        <v>47</v>
      </c>
      <c r="B74" s="27">
        <v>95</v>
      </c>
      <c r="C74" s="23"/>
      <c r="D74" s="23">
        <v>1</v>
      </c>
      <c r="E74" s="23"/>
      <c r="F74" s="36">
        <v>30</v>
      </c>
      <c r="G74" s="36">
        <v>11</v>
      </c>
      <c r="H74" s="36">
        <v>4</v>
      </c>
      <c r="I74" s="23"/>
      <c r="J74" s="23"/>
      <c r="K74" s="23"/>
      <c r="L74" s="37">
        <v>1</v>
      </c>
      <c r="M74" s="23">
        <v>48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>
        <f t="shared" si="47"/>
        <v>95</v>
      </c>
      <c r="AA74" s="25">
        <f t="shared" si="42"/>
        <v>0</v>
      </c>
      <c r="AB74" s="30" t="str">
        <f>AO69</f>
        <v>NY KNICKS WHITE</v>
      </c>
      <c r="AC74" s="26"/>
      <c r="AD74" s="27"/>
      <c r="AE74" s="23"/>
      <c r="AF74" s="23"/>
      <c r="AG74" s="23"/>
      <c r="AH74" s="23"/>
      <c r="AI74" s="23"/>
      <c r="AJ74" s="23"/>
      <c r="AK74" s="23"/>
      <c r="AL74" s="23"/>
      <c r="AM74" s="24"/>
      <c r="AN74" s="28"/>
      <c r="AO74" s="29" t="s">
        <v>206</v>
      </c>
      <c r="AP74" s="23">
        <f>C70</f>
        <v>0</v>
      </c>
      <c r="AQ74" s="23">
        <f>C71</f>
        <v>0</v>
      </c>
      <c r="AR74" s="23">
        <f>C72</f>
        <v>0</v>
      </c>
      <c r="AS74" s="23">
        <f>C73</f>
        <v>1</v>
      </c>
      <c r="AT74" s="23">
        <f>C74</f>
        <v>0</v>
      </c>
      <c r="AU74" s="23">
        <f>C75</f>
        <v>0</v>
      </c>
      <c r="AV74" s="23">
        <f>C76</f>
        <v>0</v>
      </c>
      <c r="AW74" s="23">
        <f>C77</f>
        <v>0</v>
      </c>
    </row>
    <row r="75" spans="1:50" outlineLevel="1" x14ac:dyDescent="0.25">
      <c r="A75" s="26" t="s">
        <v>48</v>
      </c>
      <c r="B75" s="27">
        <v>61</v>
      </c>
      <c r="C75" s="23"/>
      <c r="D75" s="23"/>
      <c r="E75" s="23"/>
      <c r="F75" s="36">
        <v>24</v>
      </c>
      <c r="G75" s="36">
        <v>6</v>
      </c>
      <c r="H75" s="36">
        <v>3</v>
      </c>
      <c r="I75" s="23"/>
      <c r="J75" s="23"/>
      <c r="K75" s="23"/>
      <c r="L75" s="23"/>
      <c r="M75" s="23">
        <v>28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>
        <f t="shared" si="47"/>
        <v>61</v>
      </c>
      <c r="AA75" s="25">
        <f t="shared" si="42"/>
        <v>0</v>
      </c>
      <c r="AC75" s="26" t="s">
        <v>63</v>
      </c>
      <c r="AD75" s="27">
        <f t="shared" ref="AD75:AD83" si="48">B75</f>
        <v>61</v>
      </c>
      <c r="AE75" s="23">
        <f t="shared" si="43"/>
        <v>0</v>
      </c>
      <c r="AF75" s="23">
        <f t="shared" si="43"/>
        <v>0</v>
      </c>
      <c r="AG75" s="23">
        <f t="shared" si="43"/>
        <v>0</v>
      </c>
      <c r="AH75" s="23">
        <f t="shared" ref="AH75:AH82" si="49">SUM(F75:K75)</f>
        <v>33</v>
      </c>
      <c r="AI75" s="23">
        <f t="shared" ref="AI75:AI83" si="50">L75</f>
        <v>0</v>
      </c>
      <c r="AJ75" s="23">
        <f t="shared" si="44"/>
        <v>28</v>
      </c>
      <c r="AK75" s="23">
        <f t="shared" si="45"/>
        <v>0</v>
      </c>
      <c r="AL75" s="23">
        <f t="shared" ref="AL75:AL83" si="51">Y75</f>
        <v>0</v>
      </c>
      <c r="AM75" s="24">
        <f t="shared" ref="AM75:AM83" si="52">SUM(AE75:AL75)</f>
        <v>61</v>
      </c>
      <c r="AN75" s="28">
        <f t="shared" si="46"/>
        <v>0</v>
      </c>
    </row>
    <row r="76" spans="1:50" outlineLevel="1" x14ac:dyDescent="0.25">
      <c r="A76" s="26" t="s">
        <v>49</v>
      </c>
      <c r="B76" s="27">
        <v>33</v>
      </c>
      <c r="C76" s="23"/>
      <c r="D76" s="23"/>
      <c r="E76" s="23"/>
      <c r="F76" s="36">
        <v>14</v>
      </c>
      <c r="G76" s="36">
        <v>5</v>
      </c>
      <c r="H76" s="36">
        <v>2</v>
      </c>
      <c r="I76" s="23"/>
      <c r="J76" s="23"/>
      <c r="K76" s="23"/>
      <c r="L76" s="23"/>
      <c r="M76" s="23">
        <v>12</v>
      </c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>
        <f t="shared" si="47"/>
        <v>33</v>
      </c>
      <c r="AA76" s="25">
        <f t="shared" si="42"/>
        <v>0</v>
      </c>
      <c r="AC76" s="26" t="s">
        <v>64</v>
      </c>
      <c r="AD76" s="27">
        <f t="shared" si="48"/>
        <v>33</v>
      </c>
      <c r="AE76" s="23">
        <f t="shared" si="43"/>
        <v>0</v>
      </c>
      <c r="AF76" s="23">
        <f t="shared" si="43"/>
        <v>0</v>
      </c>
      <c r="AG76" s="23">
        <f t="shared" si="43"/>
        <v>0</v>
      </c>
      <c r="AH76" s="23">
        <f t="shared" si="49"/>
        <v>21</v>
      </c>
      <c r="AI76" s="23">
        <f t="shared" si="50"/>
        <v>0</v>
      </c>
      <c r="AJ76" s="23">
        <f t="shared" si="44"/>
        <v>12</v>
      </c>
      <c r="AK76" s="23">
        <f t="shared" si="45"/>
        <v>0</v>
      </c>
      <c r="AL76" s="23">
        <f t="shared" si="51"/>
        <v>0</v>
      </c>
      <c r="AM76" s="24">
        <f t="shared" si="52"/>
        <v>33</v>
      </c>
      <c r="AN76" s="28">
        <f t="shared" si="46"/>
        <v>0</v>
      </c>
    </row>
    <row r="77" spans="1:50" outlineLevel="1" x14ac:dyDescent="0.25">
      <c r="A77" s="26" t="s">
        <v>50</v>
      </c>
      <c r="B77" s="27">
        <v>12</v>
      </c>
      <c r="C77" s="23"/>
      <c r="D77" s="23"/>
      <c r="E77" s="23"/>
      <c r="F77" s="36">
        <v>6</v>
      </c>
      <c r="G77" s="36"/>
      <c r="H77" s="36"/>
      <c r="I77" s="23"/>
      <c r="J77" s="23"/>
      <c r="K77" s="23"/>
      <c r="L77" s="23"/>
      <c r="M77" s="23">
        <v>6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4">
        <f t="shared" si="47"/>
        <v>12</v>
      </c>
      <c r="AA77" s="25">
        <f t="shared" si="42"/>
        <v>0</v>
      </c>
      <c r="AC77" s="26" t="s">
        <v>52</v>
      </c>
      <c r="AD77" s="27">
        <f t="shared" si="48"/>
        <v>12</v>
      </c>
      <c r="AE77" s="23">
        <f t="shared" si="43"/>
        <v>0</v>
      </c>
      <c r="AF77" s="23">
        <f t="shared" si="43"/>
        <v>0</v>
      </c>
      <c r="AG77" s="23">
        <f t="shared" si="43"/>
        <v>0</v>
      </c>
      <c r="AH77" s="23">
        <f t="shared" si="49"/>
        <v>6</v>
      </c>
      <c r="AI77" s="23">
        <f t="shared" si="50"/>
        <v>0</v>
      </c>
      <c r="AJ77" s="23">
        <f t="shared" si="44"/>
        <v>6</v>
      </c>
      <c r="AK77" s="23">
        <f t="shared" si="45"/>
        <v>0</v>
      </c>
      <c r="AL77" s="23">
        <f t="shared" si="51"/>
        <v>0</v>
      </c>
      <c r="AM77" s="24">
        <f t="shared" si="52"/>
        <v>12</v>
      </c>
      <c r="AN77" s="28">
        <f t="shared" si="46"/>
        <v>0</v>
      </c>
    </row>
    <row r="78" spans="1:50" outlineLevel="1" x14ac:dyDescent="0.25">
      <c r="A78" s="26" t="s">
        <v>51</v>
      </c>
      <c r="B78" s="31">
        <f>SUM(B68:B77)</f>
        <v>348</v>
      </c>
      <c r="C78" s="31">
        <f t="shared" ref="C78:Z78" si="53">SUM(C68:C77)</f>
        <v>1</v>
      </c>
      <c r="D78" s="31">
        <f t="shared" si="53"/>
        <v>2</v>
      </c>
      <c r="E78" s="31">
        <f t="shared" si="53"/>
        <v>0</v>
      </c>
      <c r="F78" s="31">
        <f t="shared" si="53"/>
        <v>96</v>
      </c>
      <c r="G78" s="31">
        <f t="shared" si="53"/>
        <v>40</v>
      </c>
      <c r="H78" s="31">
        <f t="shared" si="53"/>
        <v>12</v>
      </c>
      <c r="I78" s="31">
        <f t="shared" si="53"/>
        <v>0</v>
      </c>
      <c r="J78" s="31">
        <f t="shared" si="53"/>
        <v>0</v>
      </c>
      <c r="K78" s="31">
        <f t="shared" si="53"/>
        <v>0</v>
      </c>
      <c r="L78" s="31">
        <f t="shared" si="53"/>
        <v>2</v>
      </c>
      <c r="M78" s="31">
        <f t="shared" si="53"/>
        <v>195</v>
      </c>
      <c r="N78" s="31">
        <f t="shared" si="53"/>
        <v>0</v>
      </c>
      <c r="O78" s="31">
        <f t="shared" si="53"/>
        <v>0</v>
      </c>
      <c r="P78" s="31">
        <f t="shared" si="53"/>
        <v>0</v>
      </c>
      <c r="Q78" s="31">
        <f t="shared" si="53"/>
        <v>0</v>
      </c>
      <c r="R78" s="31">
        <f t="shared" si="53"/>
        <v>0</v>
      </c>
      <c r="S78" s="31">
        <f t="shared" si="53"/>
        <v>0</v>
      </c>
      <c r="T78" s="31">
        <f t="shared" si="53"/>
        <v>0</v>
      </c>
      <c r="U78" s="31">
        <f t="shared" si="53"/>
        <v>0</v>
      </c>
      <c r="V78" s="31">
        <f t="shared" si="53"/>
        <v>0</v>
      </c>
      <c r="W78" s="31">
        <f t="shared" si="53"/>
        <v>0</v>
      </c>
      <c r="X78" s="31">
        <f t="shared" si="53"/>
        <v>0</v>
      </c>
      <c r="Y78" s="31">
        <f t="shared" si="53"/>
        <v>0</v>
      </c>
      <c r="Z78" s="31">
        <f t="shared" si="53"/>
        <v>348</v>
      </c>
      <c r="AA78" s="27">
        <f>SUM(AA68:AA77)</f>
        <v>0</v>
      </c>
      <c r="AC78" s="26" t="s">
        <v>51</v>
      </c>
      <c r="AD78" s="31">
        <f>SUM(AD68:AD77)</f>
        <v>106</v>
      </c>
      <c r="AE78" s="31">
        <f t="shared" ref="AE78:AM78" si="54">SUM(AE68:AE77)</f>
        <v>0</v>
      </c>
      <c r="AF78" s="31">
        <f t="shared" si="54"/>
        <v>0</v>
      </c>
      <c r="AG78" s="31">
        <f t="shared" si="54"/>
        <v>0</v>
      </c>
      <c r="AH78" s="31">
        <f t="shared" si="54"/>
        <v>60</v>
      </c>
      <c r="AI78" s="31">
        <f t="shared" si="54"/>
        <v>0</v>
      </c>
      <c r="AJ78" s="31">
        <f t="shared" si="54"/>
        <v>46</v>
      </c>
      <c r="AK78" s="31">
        <f t="shared" si="54"/>
        <v>0</v>
      </c>
      <c r="AL78" s="31">
        <f t="shared" si="54"/>
        <v>0</v>
      </c>
      <c r="AM78" s="31">
        <f t="shared" si="54"/>
        <v>106</v>
      </c>
      <c r="AN78" s="27">
        <f>SUM(AN68:AN77)</f>
        <v>0</v>
      </c>
    </row>
    <row r="79" spans="1:50" outlineLevel="1" x14ac:dyDescent="0.25"/>
    <row r="80" spans="1:50" outlineLevel="1" x14ac:dyDescent="0.25">
      <c r="B80" s="33">
        <v>200</v>
      </c>
    </row>
    <row r="81" spans="1:50" s="3" customFormat="1" ht="56.25" outlineLevel="1" x14ac:dyDescent="0.25">
      <c r="A81" s="8" t="str">
        <f>$B$4</f>
        <v>NBA HEAVY WEIGHT T-SHIRT</v>
      </c>
      <c r="B81" s="9" t="s">
        <v>124</v>
      </c>
      <c r="C81" s="10" t="s">
        <v>20</v>
      </c>
      <c r="D81" s="10" t="s">
        <v>21</v>
      </c>
      <c r="E81" s="10" t="s">
        <v>22</v>
      </c>
      <c r="F81" s="10" t="s">
        <v>141</v>
      </c>
      <c r="G81" s="10" t="s">
        <v>142</v>
      </c>
      <c r="H81" s="10" t="s">
        <v>143</v>
      </c>
      <c r="I81" s="10" t="s">
        <v>23</v>
      </c>
      <c r="J81" s="10" t="s">
        <v>24</v>
      </c>
      <c r="K81" s="10" t="s">
        <v>25</v>
      </c>
      <c r="L81" s="10" t="s">
        <v>26</v>
      </c>
      <c r="M81" s="11" t="s">
        <v>27</v>
      </c>
      <c r="N81" s="11" t="s">
        <v>28</v>
      </c>
      <c r="O81" s="11" t="s">
        <v>29</v>
      </c>
      <c r="P81" s="11" t="s">
        <v>30</v>
      </c>
      <c r="Q81" s="11" t="s">
        <v>31</v>
      </c>
      <c r="R81" s="11" t="s">
        <v>32</v>
      </c>
      <c r="S81" s="11" t="s">
        <v>33</v>
      </c>
      <c r="T81" s="11" t="s">
        <v>34</v>
      </c>
      <c r="U81" s="12" t="s">
        <v>35</v>
      </c>
      <c r="V81" s="12" t="s">
        <v>36</v>
      </c>
      <c r="W81" s="12" t="s">
        <v>37</v>
      </c>
      <c r="X81" s="12" t="s">
        <v>38</v>
      </c>
      <c r="Y81" s="13" t="s">
        <v>39</v>
      </c>
      <c r="Z81" s="14" t="s">
        <v>40</v>
      </c>
      <c r="AA81" s="15" t="s">
        <v>41</v>
      </c>
      <c r="AC81" s="16" t="str">
        <f>A81</f>
        <v>NBA HEAVY WEIGHT T-SHIRT</v>
      </c>
      <c r="AD81" s="9" t="str">
        <f>B81</f>
        <v>OKLAHOMA CITY THUNDER WHITE</v>
      </c>
      <c r="AE81" s="17" t="s">
        <v>20</v>
      </c>
      <c r="AF81" s="17" t="s">
        <v>21</v>
      </c>
      <c r="AG81" s="17" t="s">
        <v>22</v>
      </c>
      <c r="AH81" s="17" t="s">
        <v>53</v>
      </c>
      <c r="AI81" s="10" t="s">
        <v>26</v>
      </c>
      <c r="AJ81" s="18" t="s">
        <v>54</v>
      </c>
      <c r="AK81" s="19" t="s">
        <v>55</v>
      </c>
      <c r="AL81" s="20" t="s">
        <v>56</v>
      </c>
      <c r="AM81" s="14" t="s">
        <v>40</v>
      </c>
      <c r="AN81" s="15" t="s">
        <v>41</v>
      </c>
    </row>
    <row r="82" spans="1:50" outlineLevel="1" x14ac:dyDescent="0.25">
      <c r="A82" s="21" t="s">
        <v>125</v>
      </c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4">
        <f>SUM(C82:Y82)</f>
        <v>0</v>
      </c>
      <c r="AA82" s="25">
        <f t="shared" ref="AA82:AA91" si="55">B82-Z82</f>
        <v>0</v>
      </c>
      <c r="AC82" s="26" t="str">
        <f>A82</f>
        <v>C-0425-KT-6298-OKW</v>
      </c>
      <c r="AD82" s="27">
        <f>B82</f>
        <v>0</v>
      </c>
      <c r="AE82" s="23">
        <f t="shared" ref="AE82:AG91" si="56">C82</f>
        <v>0</v>
      </c>
      <c r="AF82" s="23">
        <f t="shared" si="56"/>
        <v>0</v>
      </c>
      <c r="AG82" s="23">
        <f t="shared" si="56"/>
        <v>0</v>
      </c>
      <c r="AH82" s="23">
        <f>SUM(F82:K82)</f>
        <v>0</v>
      </c>
      <c r="AI82" s="23">
        <f>L82</f>
        <v>0</v>
      </c>
      <c r="AJ82" s="23">
        <f t="shared" ref="AJ82:AJ91" si="57">SUM(M82:T82)</f>
        <v>0</v>
      </c>
      <c r="AK82" s="23">
        <f t="shared" ref="AK82:AK91" si="58">SUM(U82:X82)</f>
        <v>0</v>
      </c>
      <c r="AL82" s="23">
        <f>Y82</f>
        <v>0</v>
      </c>
      <c r="AM82" s="24">
        <f>SUM(AE82:AL82)</f>
        <v>0</v>
      </c>
      <c r="AN82" s="28">
        <f t="shared" ref="AN82:AN91" si="59">AD82-AM82</f>
        <v>0</v>
      </c>
    </row>
    <row r="83" spans="1:50" outlineLevel="1" x14ac:dyDescent="0.25">
      <c r="A83" s="26" t="s">
        <v>42</v>
      </c>
      <c r="B83" s="27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4">
        <f t="shared" ref="Z83:Z91" si="60">SUM(C83:Y83)</f>
        <v>0</v>
      </c>
      <c r="AA83" s="25">
        <f t="shared" si="55"/>
        <v>0</v>
      </c>
      <c r="AC83" s="26"/>
      <c r="AD83" s="27"/>
      <c r="AE83" s="23"/>
      <c r="AF83" s="23"/>
      <c r="AG83" s="23"/>
      <c r="AH83" s="23"/>
      <c r="AI83" s="23"/>
      <c r="AJ83" s="23"/>
      <c r="AK83" s="23"/>
      <c r="AL83" s="23"/>
      <c r="AM83" s="24"/>
      <c r="AN83" s="28"/>
      <c r="AO83" s="2" t="str">
        <f>B81</f>
        <v>OKLAHOMA CITY THUNDER WHITE</v>
      </c>
      <c r="AP83" s="26" t="s">
        <v>43</v>
      </c>
      <c r="AQ83" s="26" t="s">
        <v>44</v>
      </c>
      <c r="AR83" s="26" t="s">
        <v>45</v>
      </c>
      <c r="AS83" s="26" t="s">
        <v>46</v>
      </c>
      <c r="AT83" s="26" t="s">
        <v>47</v>
      </c>
      <c r="AU83" s="26" t="s">
        <v>48</v>
      </c>
      <c r="AV83" s="26" t="s">
        <v>49</v>
      </c>
      <c r="AW83" s="26" t="s">
        <v>50</v>
      </c>
    </row>
    <row r="84" spans="1:50" outlineLevel="1" x14ac:dyDescent="0.25">
      <c r="A84" s="26" t="s">
        <v>43</v>
      </c>
      <c r="B84" s="27"/>
      <c r="C84" s="23"/>
      <c r="D84" s="23"/>
      <c r="E84" s="23"/>
      <c r="F84" s="36"/>
      <c r="G84" s="23"/>
      <c r="H84" s="36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4">
        <f t="shared" si="60"/>
        <v>0</v>
      </c>
      <c r="AA84" s="25">
        <f t="shared" si="55"/>
        <v>0</v>
      </c>
      <c r="AB84" s="30" t="str">
        <f>AO83</f>
        <v>OKLAHOMA CITY THUNDER WHITE</v>
      </c>
      <c r="AC84" s="26"/>
      <c r="AD84" s="27"/>
      <c r="AE84" s="23"/>
      <c r="AF84" s="23"/>
      <c r="AG84" s="23"/>
      <c r="AH84" s="23"/>
      <c r="AI84" s="23"/>
      <c r="AJ84" s="23"/>
      <c r="AK84" s="23"/>
      <c r="AL84" s="23"/>
      <c r="AM84" s="24"/>
      <c r="AN84" s="28"/>
      <c r="AO84" s="30" t="s">
        <v>51</v>
      </c>
      <c r="AP84" s="24">
        <f>Z84</f>
        <v>0</v>
      </c>
      <c r="AQ84" s="24">
        <f>Z85</f>
        <v>14</v>
      </c>
      <c r="AR84" s="24">
        <f>Z86</f>
        <v>36</v>
      </c>
      <c r="AS84" s="24">
        <f>Z87</f>
        <v>68</v>
      </c>
      <c r="AT84" s="24">
        <f>Z88</f>
        <v>70</v>
      </c>
      <c r="AU84" s="24">
        <f>Z89</f>
        <v>43</v>
      </c>
      <c r="AV84" s="24">
        <f>Z90</f>
        <v>22</v>
      </c>
      <c r="AW84" s="24">
        <f>Z91</f>
        <v>9</v>
      </c>
      <c r="AX84" s="31">
        <f>Z92</f>
        <v>262</v>
      </c>
    </row>
    <row r="85" spans="1:50" outlineLevel="1" x14ac:dyDescent="0.25">
      <c r="A85" s="26" t="s">
        <v>44</v>
      </c>
      <c r="B85" s="27">
        <v>14</v>
      </c>
      <c r="C85" s="23"/>
      <c r="D85" s="23"/>
      <c r="E85" s="23"/>
      <c r="F85" s="36"/>
      <c r="G85" s="23"/>
      <c r="H85" s="36"/>
      <c r="I85" s="23"/>
      <c r="J85" s="23"/>
      <c r="K85" s="23"/>
      <c r="L85" s="23"/>
      <c r="M85" s="23">
        <v>14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4">
        <f t="shared" si="60"/>
        <v>14</v>
      </c>
      <c r="AA85" s="25">
        <f t="shared" si="55"/>
        <v>0</v>
      </c>
      <c r="AB85" s="30" t="str">
        <f>AO83</f>
        <v>OKLAHOMA CITY THUNDER WHITE</v>
      </c>
      <c r="AC85" s="26"/>
      <c r="AD85" s="27"/>
      <c r="AE85" s="23"/>
      <c r="AF85" s="23"/>
      <c r="AG85" s="23"/>
      <c r="AH85" s="23"/>
      <c r="AI85" s="23"/>
      <c r="AJ85" s="23"/>
      <c r="AK85" s="23"/>
      <c r="AL85" s="23"/>
      <c r="AM85" s="24"/>
      <c r="AN85" s="28"/>
      <c r="AO85" s="29" t="s">
        <v>27</v>
      </c>
      <c r="AP85" s="23">
        <f>M84</f>
        <v>0</v>
      </c>
      <c r="AQ85" s="23">
        <f>M85</f>
        <v>14</v>
      </c>
      <c r="AR85" s="23">
        <f>M86</f>
        <v>32</v>
      </c>
      <c r="AS85" s="23">
        <f>M87</f>
        <v>55</v>
      </c>
      <c r="AT85" s="23">
        <f>M88</f>
        <v>48</v>
      </c>
      <c r="AU85" s="23">
        <f>M89</f>
        <v>28</v>
      </c>
      <c r="AV85" s="23">
        <f>M90</f>
        <v>12</v>
      </c>
      <c r="AW85" s="23">
        <f>M91</f>
        <v>6</v>
      </c>
      <c r="AX85" s="31">
        <f>M92</f>
        <v>195</v>
      </c>
    </row>
    <row r="86" spans="1:50" outlineLevel="1" x14ac:dyDescent="0.25">
      <c r="A86" s="26" t="s">
        <v>45</v>
      </c>
      <c r="B86" s="27">
        <v>36</v>
      </c>
      <c r="C86" s="23"/>
      <c r="D86" s="23"/>
      <c r="E86" s="23"/>
      <c r="F86" s="36">
        <v>3</v>
      </c>
      <c r="G86" s="23"/>
      <c r="H86" s="36">
        <v>1</v>
      </c>
      <c r="I86" s="23"/>
      <c r="J86" s="23"/>
      <c r="K86" s="23"/>
      <c r="L86" s="23"/>
      <c r="M86" s="23">
        <v>32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4">
        <f t="shared" si="60"/>
        <v>36</v>
      </c>
      <c r="AA86" s="25">
        <f t="shared" si="55"/>
        <v>0</v>
      </c>
      <c r="AB86" s="30" t="str">
        <f>AO83</f>
        <v>OKLAHOMA CITY THUNDER WHITE</v>
      </c>
      <c r="AC86" s="26"/>
      <c r="AD86" s="27"/>
      <c r="AE86" s="23"/>
      <c r="AF86" s="23"/>
      <c r="AG86" s="23"/>
      <c r="AH86" s="23"/>
      <c r="AI86" s="23"/>
      <c r="AJ86" s="23"/>
      <c r="AK86" s="23"/>
      <c r="AL86" s="23"/>
      <c r="AM86" s="24"/>
      <c r="AN86" s="28"/>
      <c r="AO86" s="29" t="s">
        <v>204</v>
      </c>
      <c r="AP86" s="23">
        <f>D84</f>
        <v>0</v>
      </c>
      <c r="AQ86" s="23">
        <f>D85</f>
        <v>0</v>
      </c>
      <c r="AR86" s="23">
        <f>D86</f>
        <v>0</v>
      </c>
      <c r="AS86" s="23">
        <f>D87</f>
        <v>1</v>
      </c>
      <c r="AT86" s="23">
        <f>D88</f>
        <v>1</v>
      </c>
      <c r="AU86" s="23">
        <f>D89</f>
        <v>0</v>
      </c>
      <c r="AV86" s="23">
        <f>D90</f>
        <v>0</v>
      </c>
      <c r="AW86" s="23">
        <f>D91</f>
        <v>0</v>
      </c>
    </row>
    <row r="87" spans="1:50" outlineLevel="1" x14ac:dyDescent="0.25">
      <c r="A87" s="26" t="s">
        <v>46</v>
      </c>
      <c r="B87" s="27">
        <v>68</v>
      </c>
      <c r="C87" s="23">
        <v>1</v>
      </c>
      <c r="D87" s="23">
        <v>1</v>
      </c>
      <c r="E87" s="23"/>
      <c r="F87" s="36">
        <v>8</v>
      </c>
      <c r="G87" s="23"/>
      <c r="H87" s="36">
        <v>2</v>
      </c>
      <c r="I87" s="23"/>
      <c r="J87" s="23"/>
      <c r="K87" s="23"/>
      <c r="L87" s="37">
        <v>1</v>
      </c>
      <c r="M87" s="23">
        <v>55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4">
        <f t="shared" si="60"/>
        <v>68</v>
      </c>
      <c r="AA87" s="25">
        <f t="shared" si="55"/>
        <v>0</v>
      </c>
      <c r="AB87" s="30" t="str">
        <f>AO83</f>
        <v>OKLAHOMA CITY THUNDER WHITE</v>
      </c>
      <c r="AC87" s="26"/>
      <c r="AD87" s="27"/>
      <c r="AE87" s="23"/>
      <c r="AF87" s="23"/>
      <c r="AG87" s="23"/>
      <c r="AH87" s="23"/>
      <c r="AI87" s="23"/>
      <c r="AJ87" s="23"/>
      <c r="AK87" s="23"/>
      <c r="AL87" s="23"/>
      <c r="AM87" s="24"/>
      <c r="AN87" s="28"/>
      <c r="AO87" s="29" t="s">
        <v>205</v>
      </c>
      <c r="AP87" s="23">
        <f>E84</f>
        <v>0</v>
      </c>
      <c r="AQ87" s="23">
        <f>E85</f>
        <v>0</v>
      </c>
      <c r="AR87" s="23">
        <f>E86</f>
        <v>0</v>
      </c>
      <c r="AS87" s="23">
        <f>E87</f>
        <v>0</v>
      </c>
      <c r="AT87" s="23">
        <f>E88</f>
        <v>0</v>
      </c>
      <c r="AU87" s="23">
        <f>E89</f>
        <v>0</v>
      </c>
      <c r="AV87" s="23">
        <f>E90</f>
        <v>0</v>
      </c>
      <c r="AW87" s="23">
        <f>E91</f>
        <v>0</v>
      </c>
    </row>
    <row r="88" spans="1:50" outlineLevel="1" x14ac:dyDescent="0.25">
      <c r="A88" s="26" t="s">
        <v>47</v>
      </c>
      <c r="B88" s="27">
        <v>70</v>
      </c>
      <c r="C88" s="23"/>
      <c r="D88" s="23">
        <v>1</v>
      </c>
      <c r="E88" s="23"/>
      <c r="F88" s="36">
        <v>16</v>
      </c>
      <c r="G88" s="23"/>
      <c r="H88" s="36">
        <v>4</v>
      </c>
      <c r="I88" s="23"/>
      <c r="J88" s="23"/>
      <c r="K88" s="23"/>
      <c r="L88" s="37">
        <v>1</v>
      </c>
      <c r="M88" s="23">
        <v>48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4">
        <f t="shared" si="60"/>
        <v>70</v>
      </c>
      <c r="AA88" s="25">
        <f t="shared" si="55"/>
        <v>0</v>
      </c>
      <c r="AB88" s="30" t="str">
        <f>AO83</f>
        <v>OKLAHOMA CITY THUNDER WHITE</v>
      </c>
      <c r="AC88" s="26"/>
      <c r="AD88" s="27"/>
      <c r="AE88" s="23"/>
      <c r="AF88" s="23"/>
      <c r="AG88" s="23"/>
      <c r="AH88" s="23"/>
      <c r="AI88" s="23"/>
      <c r="AJ88" s="23"/>
      <c r="AK88" s="23"/>
      <c r="AL88" s="23"/>
      <c r="AM88" s="24"/>
      <c r="AN88" s="28"/>
      <c r="AO88" s="29" t="s">
        <v>206</v>
      </c>
      <c r="AP88" s="23">
        <f>C84</f>
        <v>0</v>
      </c>
      <c r="AQ88" s="23">
        <f>C85</f>
        <v>0</v>
      </c>
      <c r="AR88" s="23">
        <f>C86</f>
        <v>0</v>
      </c>
      <c r="AS88" s="23">
        <f>C87</f>
        <v>1</v>
      </c>
      <c r="AT88" s="23">
        <f>C88</f>
        <v>0</v>
      </c>
      <c r="AU88" s="23">
        <f>C89</f>
        <v>0</v>
      </c>
      <c r="AV88" s="23">
        <f>C90</f>
        <v>0</v>
      </c>
      <c r="AW88" s="23">
        <f>C91</f>
        <v>0</v>
      </c>
    </row>
    <row r="89" spans="1:50" outlineLevel="1" x14ac:dyDescent="0.25">
      <c r="A89" s="26" t="s">
        <v>48</v>
      </c>
      <c r="B89" s="27">
        <v>43</v>
      </c>
      <c r="C89" s="23"/>
      <c r="D89" s="23"/>
      <c r="E89" s="23"/>
      <c r="F89" s="36">
        <v>12</v>
      </c>
      <c r="G89" s="23"/>
      <c r="H89" s="36">
        <v>3</v>
      </c>
      <c r="I89" s="23"/>
      <c r="J89" s="23"/>
      <c r="K89" s="23"/>
      <c r="L89" s="23"/>
      <c r="M89" s="23">
        <v>28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4">
        <f t="shared" si="60"/>
        <v>43</v>
      </c>
      <c r="AA89" s="25">
        <f t="shared" si="55"/>
        <v>0</v>
      </c>
      <c r="AC89" s="26" t="s">
        <v>63</v>
      </c>
      <c r="AD89" s="27">
        <f t="shared" ref="AD89:AD97" si="61">B89</f>
        <v>43</v>
      </c>
      <c r="AE89" s="23">
        <f t="shared" si="56"/>
        <v>0</v>
      </c>
      <c r="AF89" s="23">
        <f t="shared" si="56"/>
        <v>0</v>
      </c>
      <c r="AG89" s="23">
        <f t="shared" si="56"/>
        <v>0</v>
      </c>
      <c r="AH89" s="23">
        <f t="shared" ref="AH89:AH96" si="62">SUM(F89:K89)</f>
        <v>15</v>
      </c>
      <c r="AI89" s="23">
        <f t="shared" ref="AI89:AI97" si="63">L89</f>
        <v>0</v>
      </c>
      <c r="AJ89" s="23">
        <f t="shared" si="57"/>
        <v>28</v>
      </c>
      <c r="AK89" s="23">
        <f t="shared" si="58"/>
        <v>0</v>
      </c>
      <c r="AL89" s="23">
        <f t="shared" ref="AL89:AL97" si="64">Y89</f>
        <v>0</v>
      </c>
      <c r="AM89" s="24">
        <f t="shared" ref="AM89:AM97" si="65">SUM(AE89:AL89)</f>
        <v>43</v>
      </c>
      <c r="AN89" s="28">
        <f t="shared" si="59"/>
        <v>0</v>
      </c>
    </row>
    <row r="90" spans="1:50" outlineLevel="1" x14ac:dyDescent="0.25">
      <c r="A90" s="26" t="s">
        <v>49</v>
      </c>
      <c r="B90" s="27">
        <v>22</v>
      </c>
      <c r="C90" s="23"/>
      <c r="D90" s="23"/>
      <c r="E90" s="23"/>
      <c r="F90" s="36">
        <v>8</v>
      </c>
      <c r="G90" s="23"/>
      <c r="H90" s="36">
        <v>2</v>
      </c>
      <c r="I90" s="23"/>
      <c r="J90" s="23"/>
      <c r="K90" s="23"/>
      <c r="L90" s="23"/>
      <c r="M90" s="23">
        <v>12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4">
        <f t="shared" si="60"/>
        <v>22</v>
      </c>
      <c r="AA90" s="25">
        <f t="shared" si="55"/>
        <v>0</v>
      </c>
      <c r="AC90" s="26" t="s">
        <v>64</v>
      </c>
      <c r="AD90" s="27">
        <f t="shared" si="61"/>
        <v>22</v>
      </c>
      <c r="AE90" s="23">
        <f t="shared" si="56"/>
        <v>0</v>
      </c>
      <c r="AF90" s="23">
        <f t="shared" si="56"/>
        <v>0</v>
      </c>
      <c r="AG90" s="23">
        <f t="shared" si="56"/>
        <v>0</v>
      </c>
      <c r="AH90" s="23">
        <f t="shared" si="62"/>
        <v>10</v>
      </c>
      <c r="AI90" s="23">
        <f t="shared" si="63"/>
        <v>0</v>
      </c>
      <c r="AJ90" s="23">
        <f t="shared" si="57"/>
        <v>12</v>
      </c>
      <c r="AK90" s="23">
        <f t="shared" si="58"/>
        <v>0</v>
      </c>
      <c r="AL90" s="23">
        <f t="shared" si="64"/>
        <v>0</v>
      </c>
      <c r="AM90" s="24">
        <f t="shared" si="65"/>
        <v>22</v>
      </c>
      <c r="AN90" s="28">
        <f t="shared" si="59"/>
        <v>0</v>
      </c>
    </row>
    <row r="91" spans="1:50" outlineLevel="1" x14ac:dyDescent="0.25">
      <c r="A91" s="26" t="s">
        <v>50</v>
      </c>
      <c r="B91" s="27">
        <v>9</v>
      </c>
      <c r="C91" s="23"/>
      <c r="D91" s="23"/>
      <c r="E91" s="23"/>
      <c r="F91" s="36">
        <v>3</v>
      </c>
      <c r="G91" s="23"/>
      <c r="H91" s="36"/>
      <c r="I91" s="23"/>
      <c r="J91" s="23"/>
      <c r="K91" s="23"/>
      <c r="L91" s="23"/>
      <c r="M91" s="23">
        <v>6</v>
      </c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4">
        <f t="shared" si="60"/>
        <v>9</v>
      </c>
      <c r="AA91" s="25">
        <f t="shared" si="55"/>
        <v>0</v>
      </c>
      <c r="AC91" s="26" t="s">
        <v>52</v>
      </c>
      <c r="AD91" s="27">
        <f t="shared" si="61"/>
        <v>9</v>
      </c>
      <c r="AE91" s="23">
        <f t="shared" si="56"/>
        <v>0</v>
      </c>
      <c r="AF91" s="23">
        <f t="shared" si="56"/>
        <v>0</v>
      </c>
      <c r="AG91" s="23">
        <f t="shared" si="56"/>
        <v>0</v>
      </c>
      <c r="AH91" s="23">
        <f t="shared" si="62"/>
        <v>3</v>
      </c>
      <c r="AI91" s="23">
        <f t="shared" si="63"/>
        <v>0</v>
      </c>
      <c r="AJ91" s="23">
        <f t="shared" si="57"/>
        <v>6</v>
      </c>
      <c r="AK91" s="23">
        <f t="shared" si="58"/>
        <v>0</v>
      </c>
      <c r="AL91" s="23">
        <f t="shared" si="64"/>
        <v>0</v>
      </c>
      <c r="AM91" s="24">
        <f t="shared" si="65"/>
        <v>9</v>
      </c>
      <c r="AN91" s="28">
        <f t="shared" si="59"/>
        <v>0</v>
      </c>
    </row>
    <row r="92" spans="1:50" outlineLevel="1" x14ac:dyDescent="0.25">
      <c r="A92" s="26" t="s">
        <v>51</v>
      </c>
      <c r="B92" s="31">
        <f>SUM(B82:B91)</f>
        <v>262</v>
      </c>
      <c r="C92" s="31">
        <f t="shared" ref="C92:Z92" si="66">SUM(C82:C91)</f>
        <v>1</v>
      </c>
      <c r="D92" s="31">
        <f t="shared" si="66"/>
        <v>2</v>
      </c>
      <c r="E92" s="31">
        <f t="shared" si="66"/>
        <v>0</v>
      </c>
      <c r="F92" s="31">
        <f t="shared" si="66"/>
        <v>50</v>
      </c>
      <c r="G92" s="31">
        <f t="shared" si="66"/>
        <v>0</v>
      </c>
      <c r="H92" s="31">
        <f t="shared" si="66"/>
        <v>12</v>
      </c>
      <c r="I92" s="31">
        <f t="shared" si="66"/>
        <v>0</v>
      </c>
      <c r="J92" s="31">
        <f t="shared" si="66"/>
        <v>0</v>
      </c>
      <c r="K92" s="31">
        <f t="shared" si="66"/>
        <v>0</v>
      </c>
      <c r="L92" s="31">
        <f t="shared" si="66"/>
        <v>2</v>
      </c>
      <c r="M92" s="31">
        <f t="shared" si="66"/>
        <v>195</v>
      </c>
      <c r="N92" s="31">
        <f t="shared" si="66"/>
        <v>0</v>
      </c>
      <c r="O92" s="31">
        <f t="shared" si="66"/>
        <v>0</v>
      </c>
      <c r="P92" s="31">
        <f t="shared" si="66"/>
        <v>0</v>
      </c>
      <c r="Q92" s="31">
        <f t="shared" si="66"/>
        <v>0</v>
      </c>
      <c r="R92" s="31">
        <f t="shared" si="66"/>
        <v>0</v>
      </c>
      <c r="S92" s="31">
        <f t="shared" si="66"/>
        <v>0</v>
      </c>
      <c r="T92" s="31">
        <f t="shared" si="66"/>
        <v>0</v>
      </c>
      <c r="U92" s="31">
        <f t="shared" si="66"/>
        <v>0</v>
      </c>
      <c r="V92" s="31">
        <f t="shared" si="66"/>
        <v>0</v>
      </c>
      <c r="W92" s="31">
        <f t="shared" si="66"/>
        <v>0</v>
      </c>
      <c r="X92" s="31">
        <f t="shared" si="66"/>
        <v>0</v>
      </c>
      <c r="Y92" s="31">
        <f t="shared" si="66"/>
        <v>0</v>
      </c>
      <c r="Z92" s="31">
        <f t="shared" si="66"/>
        <v>262</v>
      </c>
      <c r="AA92" s="27">
        <f>SUM(AA82:AA91)</f>
        <v>0</v>
      </c>
      <c r="AC92" s="26" t="s">
        <v>51</v>
      </c>
      <c r="AD92" s="31">
        <f>SUM(AD82:AD91)</f>
        <v>74</v>
      </c>
      <c r="AE92" s="31">
        <f t="shared" ref="AE92:AM92" si="67">SUM(AE82:AE91)</f>
        <v>0</v>
      </c>
      <c r="AF92" s="31">
        <f t="shared" si="67"/>
        <v>0</v>
      </c>
      <c r="AG92" s="31">
        <f t="shared" si="67"/>
        <v>0</v>
      </c>
      <c r="AH92" s="31">
        <f t="shared" si="67"/>
        <v>28</v>
      </c>
      <c r="AI92" s="31">
        <f t="shared" si="67"/>
        <v>0</v>
      </c>
      <c r="AJ92" s="31">
        <f t="shared" si="67"/>
        <v>46</v>
      </c>
      <c r="AK92" s="31">
        <f t="shared" si="67"/>
        <v>0</v>
      </c>
      <c r="AL92" s="31">
        <f t="shared" si="67"/>
        <v>0</v>
      </c>
      <c r="AM92" s="31">
        <f t="shared" si="67"/>
        <v>74</v>
      </c>
      <c r="AN92" s="27">
        <f>SUM(AN82:AN91)</f>
        <v>0</v>
      </c>
    </row>
    <row r="93" spans="1:50" outlineLevel="1" x14ac:dyDescent="0.25"/>
    <row r="94" spans="1:50" outlineLevel="1" x14ac:dyDescent="0.25">
      <c r="B94" s="33">
        <v>200</v>
      </c>
    </row>
    <row r="95" spans="1:50" s="3" customFormat="1" ht="56.25" outlineLevel="1" x14ac:dyDescent="0.25">
      <c r="A95" s="8" t="str">
        <f>$B$4</f>
        <v>NBA HEAVY WEIGHT T-SHIRT</v>
      </c>
      <c r="B95" s="9" t="s">
        <v>126</v>
      </c>
      <c r="C95" s="10" t="s">
        <v>20</v>
      </c>
      <c r="D95" s="10" t="s">
        <v>21</v>
      </c>
      <c r="E95" s="10" t="s">
        <v>22</v>
      </c>
      <c r="F95" s="10" t="s">
        <v>141</v>
      </c>
      <c r="G95" s="10" t="s">
        <v>142</v>
      </c>
      <c r="H95" s="10" t="s">
        <v>143</v>
      </c>
      <c r="I95" s="10" t="s">
        <v>203</v>
      </c>
      <c r="J95" s="10" t="s">
        <v>24</v>
      </c>
      <c r="K95" s="10" t="s">
        <v>25</v>
      </c>
      <c r="L95" s="10" t="s">
        <v>26</v>
      </c>
      <c r="M95" s="11" t="s">
        <v>27</v>
      </c>
      <c r="N95" s="11" t="s">
        <v>28</v>
      </c>
      <c r="O95" s="11" t="s">
        <v>29</v>
      </c>
      <c r="P95" s="11" t="s">
        <v>30</v>
      </c>
      <c r="Q95" s="11" t="s">
        <v>31</v>
      </c>
      <c r="R95" s="11" t="s">
        <v>32</v>
      </c>
      <c r="S95" s="11" t="s">
        <v>33</v>
      </c>
      <c r="T95" s="11" t="s">
        <v>34</v>
      </c>
      <c r="U95" s="12" t="s">
        <v>35</v>
      </c>
      <c r="V95" s="12" t="s">
        <v>36</v>
      </c>
      <c r="W95" s="12" t="s">
        <v>37</v>
      </c>
      <c r="X95" s="12" t="s">
        <v>38</v>
      </c>
      <c r="Y95" s="13" t="s">
        <v>39</v>
      </c>
      <c r="Z95" s="14" t="s">
        <v>40</v>
      </c>
      <c r="AA95" s="15" t="s">
        <v>41</v>
      </c>
      <c r="AC95" s="16" t="str">
        <f>A95</f>
        <v>NBA HEAVY WEIGHT T-SHIRT</v>
      </c>
      <c r="AD95" s="9" t="str">
        <f>B95</f>
        <v>RAPTORS WHITE</v>
      </c>
      <c r="AE95" s="17" t="s">
        <v>20</v>
      </c>
      <c r="AF95" s="17" t="s">
        <v>21</v>
      </c>
      <c r="AG95" s="17" t="s">
        <v>22</v>
      </c>
      <c r="AH95" s="17" t="s">
        <v>53</v>
      </c>
      <c r="AI95" s="10" t="s">
        <v>26</v>
      </c>
      <c r="AJ95" s="18" t="s">
        <v>54</v>
      </c>
      <c r="AK95" s="19" t="s">
        <v>55</v>
      </c>
      <c r="AL95" s="20" t="s">
        <v>56</v>
      </c>
      <c r="AM95" s="14" t="s">
        <v>40</v>
      </c>
      <c r="AN95" s="15" t="s">
        <v>41</v>
      </c>
    </row>
    <row r="96" spans="1:50" outlineLevel="1" x14ac:dyDescent="0.25">
      <c r="A96" s="21" t="s">
        <v>127</v>
      </c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4">
        <f>SUM(C96:Y96)</f>
        <v>0</v>
      </c>
      <c r="AA96" s="25">
        <f t="shared" ref="AA96:AA105" si="68">B96-Z96</f>
        <v>0</v>
      </c>
      <c r="AC96" s="26" t="str">
        <f>A96</f>
        <v>C-0425-KT-6298-RPW</v>
      </c>
      <c r="AD96" s="27">
        <f>B96</f>
        <v>0</v>
      </c>
      <c r="AE96" s="23">
        <f t="shared" ref="AE96:AG102" si="69">C96</f>
        <v>0</v>
      </c>
      <c r="AF96" s="23">
        <f t="shared" si="69"/>
        <v>0</v>
      </c>
      <c r="AG96" s="23">
        <f t="shared" si="69"/>
        <v>0</v>
      </c>
      <c r="AH96" s="23">
        <f>SUM(F96:K96)</f>
        <v>0</v>
      </c>
      <c r="AI96" s="23">
        <f>L96</f>
        <v>0</v>
      </c>
      <c r="AJ96" s="23">
        <f t="shared" ref="AJ96:AJ102" si="70">SUM(M96:T96)</f>
        <v>0</v>
      </c>
      <c r="AK96" s="23">
        <f t="shared" ref="AK96:AK102" si="71">SUM(U96:X96)</f>
        <v>0</v>
      </c>
      <c r="AL96" s="23">
        <f>Y96</f>
        <v>0</v>
      </c>
      <c r="AM96" s="24">
        <f>SUM(AE96:AL96)</f>
        <v>0</v>
      </c>
      <c r="AN96" s="28">
        <f t="shared" ref="AN96:AN102" si="72">AD96-AM96</f>
        <v>0</v>
      </c>
    </row>
    <row r="97" spans="1:50" outlineLevel="1" x14ac:dyDescent="0.25">
      <c r="A97" s="26" t="s">
        <v>42</v>
      </c>
      <c r="B97" s="27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4">
        <f t="shared" ref="Z97:Z105" si="73">SUM(C97:Y97)</f>
        <v>0</v>
      </c>
      <c r="AA97" s="25">
        <f t="shared" si="68"/>
        <v>0</v>
      </c>
      <c r="AC97" s="26"/>
      <c r="AD97" s="27"/>
      <c r="AE97" s="23"/>
      <c r="AF97" s="23"/>
      <c r="AG97" s="23"/>
      <c r="AH97" s="23"/>
      <c r="AI97" s="23"/>
      <c r="AJ97" s="23"/>
      <c r="AK97" s="23"/>
      <c r="AL97" s="23"/>
      <c r="AM97" s="24"/>
      <c r="AN97" s="28"/>
      <c r="AO97" s="2" t="str">
        <f>B95</f>
        <v>RAPTORS WHITE</v>
      </c>
      <c r="AP97" s="26" t="s">
        <v>43</v>
      </c>
      <c r="AQ97" s="26" t="s">
        <v>44</v>
      </c>
      <c r="AR97" s="26" t="s">
        <v>45</v>
      </c>
      <c r="AS97" s="26" t="s">
        <v>46</v>
      </c>
      <c r="AT97" s="26" t="s">
        <v>47</v>
      </c>
      <c r="AU97" s="26" t="s">
        <v>48</v>
      </c>
      <c r="AV97" s="26" t="s">
        <v>49</v>
      </c>
      <c r="AW97" s="26" t="s">
        <v>50</v>
      </c>
    </row>
    <row r="98" spans="1:50" outlineLevel="1" x14ac:dyDescent="0.25">
      <c r="A98" s="26" t="s">
        <v>43</v>
      </c>
      <c r="B98" s="27"/>
      <c r="C98" s="23"/>
      <c r="D98" s="23"/>
      <c r="E98" s="23"/>
      <c r="F98" s="36"/>
      <c r="G98" s="23"/>
      <c r="H98" s="36"/>
      <c r="I98" s="36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4">
        <f t="shared" si="73"/>
        <v>0</v>
      </c>
      <c r="AA98" s="25">
        <f t="shared" si="68"/>
        <v>0</v>
      </c>
      <c r="AB98" s="30" t="str">
        <f>AO97</f>
        <v>RAPTORS WHITE</v>
      </c>
      <c r="AC98" s="26"/>
      <c r="AD98" s="27"/>
      <c r="AE98" s="23"/>
      <c r="AF98" s="23"/>
      <c r="AG98" s="23"/>
      <c r="AH98" s="23"/>
      <c r="AI98" s="23"/>
      <c r="AJ98" s="23"/>
      <c r="AK98" s="23"/>
      <c r="AL98" s="23"/>
      <c r="AM98" s="24"/>
      <c r="AN98" s="28"/>
      <c r="AO98" s="30" t="s">
        <v>51</v>
      </c>
      <c r="AP98" s="24">
        <f>Z98</f>
        <v>0</v>
      </c>
      <c r="AQ98" s="24">
        <f>Z99</f>
        <v>20</v>
      </c>
      <c r="AR98" s="24">
        <f>Z100</f>
        <v>59</v>
      </c>
      <c r="AS98" s="24">
        <f>Z101</f>
        <v>105</v>
      </c>
      <c r="AT98" s="24">
        <f>Z102</f>
        <v>121</v>
      </c>
      <c r="AU98" s="24">
        <f>Z103</f>
        <v>82</v>
      </c>
      <c r="AV98" s="24">
        <f>Z104</f>
        <v>45</v>
      </c>
      <c r="AW98" s="24">
        <f>Z105</f>
        <v>14</v>
      </c>
      <c r="AX98" s="31">
        <f>Z106</f>
        <v>446</v>
      </c>
    </row>
    <row r="99" spans="1:50" outlineLevel="1" x14ac:dyDescent="0.25">
      <c r="A99" s="26" t="s">
        <v>44</v>
      </c>
      <c r="B99" s="27">
        <v>20</v>
      </c>
      <c r="C99" s="23"/>
      <c r="D99" s="23"/>
      <c r="E99" s="23"/>
      <c r="F99" s="36"/>
      <c r="G99" s="23"/>
      <c r="H99" s="36">
        <v>1</v>
      </c>
      <c r="I99" s="36">
        <v>5</v>
      </c>
      <c r="J99" s="23"/>
      <c r="K99" s="23"/>
      <c r="L99" s="23"/>
      <c r="M99" s="23">
        <v>14</v>
      </c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4">
        <f t="shared" si="73"/>
        <v>20</v>
      </c>
      <c r="AA99" s="25">
        <f t="shared" si="68"/>
        <v>0</v>
      </c>
      <c r="AB99" s="30" t="str">
        <f>AO97</f>
        <v>RAPTORS WHITE</v>
      </c>
      <c r="AC99" s="26"/>
      <c r="AD99" s="27"/>
      <c r="AE99" s="23"/>
      <c r="AF99" s="23"/>
      <c r="AG99" s="23"/>
      <c r="AH99" s="23"/>
      <c r="AI99" s="23"/>
      <c r="AJ99" s="23"/>
      <c r="AK99" s="23"/>
      <c r="AL99" s="23"/>
      <c r="AM99" s="24"/>
      <c r="AN99" s="28"/>
      <c r="AO99" s="29" t="s">
        <v>27</v>
      </c>
      <c r="AP99" s="23">
        <f>M98</f>
        <v>0</v>
      </c>
      <c r="AQ99" s="23">
        <f>M99</f>
        <v>14</v>
      </c>
      <c r="AR99" s="23">
        <f>M100</f>
        <v>32</v>
      </c>
      <c r="AS99" s="23">
        <f>M101</f>
        <v>55</v>
      </c>
      <c r="AT99" s="23">
        <f>M102</f>
        <v>48</v>
      </c>
      <c r="AU99" s="23">
        <f>M103</f>
        <v>28</v>
      </c>
      <c r="AV99" s="23">
        <f>M104</f>
        <v>12</v>
      </c>
      <c r="AW99" s="23">
        <f>M105</f>
        <v>6</v>
      </c>
      <c r="AX99" s="31">
        <f>M106</f>
        <v>195</v>
      </c>
    </row>
    <row r="100" spans="1:50" outlineLevel="1" x14ac:dyDescent="0.25">
      <c r="A100" s="26" t="s">
        <v>45</v>
      </c>
      <c r="B100" s="27">
        <v>59</v>
      </c>
      <c r="C100" s="23"/>
      <c r="D100" s="23"/>
      <c r="E100" s="23"/>
      <c r="F100" s="36">
        <v>2</v>
      </c>
      <c r="G100" s="23"/>
      <c r="H100" s="36">
        <v>5</v>
      </c>
      <c r="I100" s="36">
        <v>20</v>
      </c>
      <c r="J100" s="23"/>
      <c r="K100" s="23"/>
      <c r="L100" s="23"/>
      <c r="M100" s="23">
        <v>32</v>
      </c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4">
        <f t="shared" si="73"/>
        <v>59</v>
      </c>
      <c r="AA100" s="25">
        <f t="shared" si="68"/>
        <v>0</v>
      </c>
      <c r="AB100" s="30" t="str">
        <f>AO97</f>
        <v>RAPTORS WHITE</v>
      </c>
      <c r="AC100" s="26"/>
      <c r="AD100" s="27"/>
      <c r="AE100" s="23"/>
      <c r="AF100" s="23"/>
      <c r="AG100" s="23"/>
      <c r="AH100" s="23"/>
      <c r="AI100" s="23"/>
      <c r="AJ100" s="23"/>
      <c r="AK100" s="23"/>
      <c r="AL100" s="23"/>
      <c r="AM100" s="24"/>
      <c r="AN100" s="28"/>
      <c r="AO100" s="29" t="s">
        <v>204</v>
      </c>
      <c r="AP100" s="23">
        <f>D98</f>
        <v>0</v>
      </c>
      <c r="AQ100" s="23">
        <f>D99</f>
        <v>0</v>
      </c>
      <c r="AR100" s="23">
        <f>D100</f>
        <v>0</v>
      </c>
      <c r="AS100" s="23">
        <f>D101</f>
        <v>1</v>
      </c>
      <c r="AT100" s="23">
        <f>D102</f>
        <v>1</v>
      </c>
      <c r="AU100" s="23">
        <f>D103</f>
        <v>0</v>
      </c>
      <c r="AV100" s="23">
        <f>D104</f>
        <v>0</v>
      </c>
      <c r="AW100" s="23">
        <f>D105</f>
        <v>0</v>
      </c>
    </row>
    <row r="101" spans="1:50" outlineLevel="1" x14ac:dyDescent="0.25">
      <c r="A101" s="26" t="s">
        <v>46</v>
      </c>
      <c r="B101" s="27">
        <v>105</v>
      </c>
      <c r="C101" s="23">
        <v>1</v>
      </c>
      <c r="D101" s="23">
        <v>1</v>
      </c>
      <c r="E101" s="23"/>
      <c r="F101" s="36">
        <v>4</v>
      </c>
      <c r="G101" s="23"/>
      <c r="H101" s="36">
        <v>13</v>
      </c>
      <c r="I101" s="36">
        <v>30</v>
      </c>
      <c r="J101" s="23"/>
      <c r="K101" s="23"/>
      <c r="L101" s="37">
        <v>1</v>
      </c>
      <c r="M101" s="23">
        <v>55</v>
      </c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4">
        <f t="shared" si="73"/>
        <v>105</v>
      </c>
      <c r="AA101" s="25">
        <f t="shared" si="68"/>
        <v>0</v>
      </c>
      <c r="AB101" s="30" t="str">
        <f>AO97</f>
        <v>RAPTORS WHITE</v>
      </c>
      <c r="AC101" s="26"/>
      <c r="AD101" s="27"/>
      <c r="AE101" s="23"/>
      <c r="AF101" s="23"/>
      <c r="AG101" s="23"/>
      <c r="AH101" s="23"/>
      <c r="AI101" s="23"/>
      <c r="AJ101" s="23"/>
      <c r="AK101" s="23"/>
      <c r="AL101" s="23"/>
      <c r="AM101" s="24"/>
      <c r="AN101" s="28"/>
      <c r="AO101" s="29" t="s">
        <v>205</v>
      </c>
      <c r="AP101" s="23">
        <f>E98</f>
        <v>0</v>
      </c>
      <c r="AQ101" s="23">
        <f>E99</f>
        <v>0</v>
      </c>
      <c r="AR101" s="23">
        <f>E100</f>
        <v>0</v>
      </c>
      <c r="AS101" s="23">
        <f>E101</f>
        <v>0</v>
      </c>
      <c r="AT101" s="23">
        <f>E102</f>
        <v>0</v>
      </c>
      <c r="AU101" s="23">
        <f>E103</f>
        <v>0</v>
      </c>
      <c r="AV101" s="23">
        <f>E104</f>
        <v>0</v>
      </c>
      <c r="AW101" s="23">
        <f>E105</f>
        <v>0</v>
      </c>
    </row>
    <row r="102" spans="1:50" outlineLevel="1" x14ac:dyDescent="0.25">
      <c r="A102" s="26" t="s">
        <v>47</v>
      </c>
      <c r="B102" s="27">
        <v>121</v>
      </c>
      <c r="C102" s="23"/>
      <c r="D102" s="23">
        <v>1</v>
      </c>
      <c r="E102" s="23"/>
      <c r="F102" s="36">
        <v>8</v>
      </c>
      <c r="G102" s="23"/>
      <c r="H102" s="36">
        <v>23</v>
      </c>
      <c r="I102" s="36">
        <v>40</v>
      </c>
      <c r="J102" s="23"/>
      <c r="K102" s="23"/>
      <c r="L102" s="37">
        <v>1</v>
      </c>
      <c r="M102" s="23">
        <v>48</v>
      </c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4">
        <f t="shared" si="73"/>
        <v>121</v>
      </c>
      <c r="AA102" s="25">
        <f t="shared" si="68"/>
        <v>0</v>
      </c>
      <c r="AB102" s="30" t="str">
        <f>AO97</f>
        <v>RAPTORS WHITE</v>
      </c>
      <c r="AC102" s="26"/>
      <c r="AD102" s="27"/>
      <c r="AE102" s="23"/>
      <c r="AF102" s="23"/>
      <c r="AG102" s="23"/>
      <c r="AH102" s="23"/>
      <c r="AI102" s="23"/>
      <c r="AJ102" s="23"/>
      <c r="AK102" s="23"/>
      <c r="AL102" s="23"/>
      <c r="AM102" s="24"/>
      <c r="AN102" s="28"/>
      <c r="AO102" s="29" t="s">
        <v>206</v>
      </c>
      <c r="AP102" s="23">
        <f>C98</f>
        <v>0</v>
      </c>
      <c r="AQ102" s="23">
        <f>C99</f>
        <v>0</v>
      </c>
      <c r="AR102" s="23">
        <f>C100</f>
        <v>0</v>
      </c>
      <c r="AS102" s="23">
        <f>C101</f>
        <v>1</v>
      </c>
      <c r="AT102" s="23">
        <f>C102</f>
        <v>0</v>
      </c>
      <c r="AU102" s="23">
        <f>C103</f>
        <v>0</v>
      </c>
      <c r="AV102" s="23">
        <f>C104</f>
        <v>0</v>
      </c>
      <c r="AW102" s="23">
        <f>C105</f>
        <v>0</v>
      </c>
    </row>
    <row r="103" spans="1:50" outlineLevel="1" x14ac:dyDescent="0.25">
      <c r="A103" s="26" t="s">
        <v>48</v>
      </c>
      <c r="B103" s="27">
        <v>82</v>
      </c>
      <c r="C103" s="23"/>
      <c r="D103" s="23"/>
      <c r="E103" s="23"/>
      <c r="F103" s="36">
        <v>5</v>
      </c>
      <c r="G103" s="23"/>
      <c r="H103" s="36">
        <v>19</v>
      </c>
      <c r="I103" s="36">
        <v>30</v>
      </c>
      <c r="J103" s="23"/>
      <c r="K103" s="23"/>
      <c r="L103" s="23"/>
      <c r="M103" s="23">
        <v>28</v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4">
        <f t="shared" si="73"/>
        <v>82</v>
      </c>
      <c r="AA103" s="25">
        <f t="shared" si="68"/>
        <v>0</v>
      </c>
      <c r="AC103" s="26" t="s">
        <v>63</v>
      </c>
      <c r="AD103" s="27">
        <f t="shared" ref="AD103:AG111" si="74">B103</f>
        <v>82</v>
      </c>
      <c r="AE103" s="23">
        <f t="shared" si="74"/>
        <v>0</v>
      </c>
      <c r="AF103" s="23">
        <f t="shared" si="74"/>
        <v>0</v>
      </c>
      <c r="AG103" s="23">
        <f t="shared" si="74"/>
        <v>0</v>
      </c>
      <c r="AH103" s="23">
        <f t="shared" ref="AH103:AH110" si="75">SUM(F103:K103)</f>
        <v>54</v>
      </c>
      <c r="AI103" s="23">
        <f t="shared" ref="AI103:AI111" si="76">L103</f>
        <v>0</v>
      </c>
      <c r="AJ103" s="23">
        <f t="shared" ref="AJ103:AJ112" si="77">SUM(M103:T103)</f>
        <v>28</v>
      </c>
      <c r="AK103" s="23">
        <f t="shared" ref="AK103:AK112" si="78">SUM(U103:X103)</f>
        <v>0</v>
      </c>
      <c r="AL103" s="23">
        <f t="shared" ref="AL103:AL111" si="79">Y103</f>
        <v>0</v>
      </c>
      <c r="AM103" s="24">
        <f t="shared" ref="AM103:AM111" si="80">SUM(AE103:AL103)</f>
        <v>82</v>
      </c>
      <c r="AN103" s="28">
        <f t="shared" ref="AN103:AN112" si="81">AD103-AM103</f>
        <v>0</v>
      </c>
    </row>
    <row r="104" spans="1:50" outlineLevel="1" x14ac:dyDescent="0.25">
      <c r="A104" s="26" t="s">
        <v>49</v>
      </c>
      <c r="B104" s="27">
        <v>45</v>
      </c>
      <c r="C104" s="23"/>
      <c r="D104" s="23"/>
      <c r="E104" s="23"/>
      <c r="F104" s="36">
        <v>3</v>
      </c>
      <c r="G104" s="23"/>
      <c r="H104" s="36">
        <v>10</v>
      </c>
      <c r="I104" s="36">
        <v>20</v>
      </c>
      <c r="J104" s="23"/>
      <c r="K104" s="23"/>
      <c r="L104" s="23"/>
      <c r="M104" s="23">
        <v>12</v>
      </c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4">
        <f t="shared" si="73"/>
        <v>45</v>
      </c>
      <c r="AA104" s="25">
        <f t="shared" si="68"/>
        <v>0</v>
      </c>
      <c r="AC104" s="26" t="s">
        <v>64</v>
      </c>
      <c r="AD104" s="27">
        <f t="shared" si="74"/>
        <v>45</v>
      </c>
      <c r="AE104" s="23">
        <f t="shared" si="74"/>
        <v>0</v>
      </c>
      <c r="AF104" s="23">
        <f t="shared" si="74"/>
        <v>0</v>
      </c>
      <c r="AG104" s="23">
        <f t="shared" si="74"/>
        <v>0</v>
      </c>
      <c r="AH104" s="23">
        <f t="shared" si="75"/>
        <v>33</v>
      </c>
      <c r="AI104" s="23">
        <f t="shared" si="76"/>
        <v>0</v>
      </c>
      <c r="AJ104" s="23">
        <f t="shared" si="77"/>
        <v>12</v>
      </c>
      <c r="AK104" s="23">
        <f t="shared" si="78"/>
        <v>0</v>
      </c>
      <c r="AL104" s="23">
        <f t="shared" si="79"/>
        <v>0</v>
      </c>
      <c r="AM104" s="24">
        <f t="shared" si="80"/>
        <v>45</v>
      </c>
      <c r="AN104" s="28">
        <f t="shared" si="81"/>
        <v>0</v>
      </c>
    </row>
    <row r="105" spans="1:50" outlineLevel="1" x14ac:dyDescent="0.25">
      <c r="A105" s="26" t="s">
        <v>50</v>
      </c>
      <c r="B105" s="27">
        <v>14</v>
      </c>
      <c r="C105" s="23"/>
      <c r="D105" s="23"/>
      <c r="E105" s="23"/>
      <c r="F105" s="36">
        <v>2</v>
      </c>
      <c r="G105" s="23"/>
      <c r="H105" s="36">
        <v>1</v>
      </c>
      <c r="I105" s="36">
        <v>5</v>
      </c>
      <c r="J105" s="23"/>
      <c r="K105" s="23"/>
      <c r="L105" s="23"/>
      <c r="M105" s="23">
        <v>6</v>
      </c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4">
        <f t="shared" si="73"/>
        <v>14</v>
      </c>
      <c r="AA105" s="25">
        <f t="shared" si="68"/>
        <v>0</v>
      </c>
      <c r="AC105" s="26" t="s">
        <v>52</v>
      </c>
      <c r="AD105" s="27">
        <f t="shared" si="74"/>
        <v>14</v>
      </c>
      <c r="AE105" s="23">
        <f t="shared" si="74"/>
        <v>0</v>
      </c>
      <c r="AF105" s="23">
        <f t="shared" si="74"/>
        <v>0</v>
      </c>
      <c r="AG105" s="23">
        <f t="shared" si="74"/>
        <v>0</v>
      </c>
      <c r="AH105" s="23">
        <f t="shared" si="75"/>
        <v>8</v>
      </c>
      <c r="AI105" s="23">
        <f t="shared" si="76"/>
        <v>0</v>
      </c>
      <c r="AJ105" s="23">
        <f t="shared" si="77"/>
        <v>6</v>
      </c>
      <c r="AK105" s="23">
        <f t="shared" si="78"/>
        <v>0</v>
      </c>
      <c r="AL105" s="23">
        <f t="shared" si="79"/>
        <v>0</v>
      </c>
      <c r="AM105" s="24">
        <f t="shared" si="80"/>
        <v>14</v>
      </c>
      <c r="AN105" s="28">
        <f t="shared" si="81"/>
        <v>0</v>
      </c>
    </row>
    <row r="106" spans="1:50" outlineLevel="1" x14ac:dyDescent="0.25">
      <c r="A106" s="26" t="s">
        <v>51</v>
      </c>
      <c r="B106" s="31">
        <f>SUM(B96:B105)</f>
        <v>446</v>
      </c>
      <c r="C106" s="31">
        <f t="shared" ref="C106:Z106" si="82">SUM(C96:C105)</f>
        <v>1</v>
      </c>
      <c r="D106" s="31">
        <f t="shared" si="82"/>
        <v>2</v>
      </c>
      <c r="E106" s="31">
        <f t="shared" si="82"/>
        <v>0</v>
      </c>
      <c r="F106" s="31">
        <f t="shared" si="82"/>
        <v>24</v>
      </c>
      <c r="G106" s="31">
        <f t="shared" si="82"/>
        <v>0</v>
      </c>
      <c r="H106" s="31">
        <f t="shared" si="82"/>
        <v>72</v>
      </c>
      <c r="I106" s="31">
        <f t="shared" si="82"/>
        <v>150</v>
      </c>
      <c r="J106" s="31">
        <f t="shared" si="82"/>
        <v>0</v>
      </c>
      <c r="K106" s="31">
        <f t="shared" si="82"/>
        <v>0</v>
      </c>
      <c r="L106" s="31">
        <f t="shared" si="82"/>
        <v>2</v>
      </c>
      <c r="M106" s="31">
        <f t="shared" si="82"/>
        <v>195</v>
      </c>
      <c r="N106" s="31">
        <f t="shared" si="82"/>
        <v>0</v>
      </c>
      <c r="O106" s="31">
        <f t="shared" si="82"/>
        <v>0</v>
      </c>
      <c r="P106" s="31">
        <f t="shared" si="82"/>
        <v>0</v>
      </c>
      <c r="Q106" s="31">
        <f t="shared" si="82"/>
        <v>0</v>
      </c>
      <c r="R106" s="31">
        <f t="shared" si="82"/>
        <v>0</v>
      </c>
      <c r="S106" s="31">
        <f t="shared" si="82"/>
        <v>0</v>
      </c>
      <c r="T106" s="31">
        <f t="shared" si="82"/>
        <v>0</v>
      </c>
      <c r="U106" s="31">
        <f t="shared" si="82"/>
        <v>0</v>
      </c>
      <c r="V106" s="31">
        <f t="shared" si="82"/>
        <v>0</v>
      </c>
      <c r="W106" s="31">
        <f t="shared" si="82"/>
        <v>0</v>
      </c>
      <c r="X106" s="31">
        <f t="shared" si="82"/>
        <v>0</v>
      </c>
      <c r="Y106" s="31">
        <f t="shared" si="82"/>
        <v>0</v>
      </c>
      <c r="Z106" s="31">
        <f t="shared" si="82"/>
        <v>446</v>
      </c>
      <c r="AA106" s="27">
        <f>SUM(AA96:AA105)</f>
        <v>0</v>
      </c>
      <c r="AC106" s="26" t="s">
        <v>51</v>
      </c>
      <c r="AD106" s="31">
        <f>SUM(AD96:AD105)</f>
        <v>141</v>
      </c>
      <c r="AE106" s="31">
        <f t="shared" ref="AE106:AM106" si="83">SUM(AE96:AE105)</f>
        <v>0</v>
      </c>
      <c r="AF106" s="31">
        <f t="shared" si="83"/>
        <v>0</v>
      </c>
      <c r="AG106" s="31">
        <f t="shared" si="83"/>
        <v>0</v>
      </c>
      <c r="AH106" s="31">
        <f t="shared" si="83"/>
        <v>95</v>
      </c>
      <c r="AI106" s="31">
        <f t="shared" si="83"/>
        <v>0</v>
      </c>
      <c r="AJ106" s="31">
        <f t="shared" si="83"/>
        <v>46</v>
      </c>
      <c r="AK106" s="31">
        <f t="shared" si="83"/>
        <v>0</v>
      </c>
      <c r="AL106" s="31">
        <f t="shared" si="83"/>
        <v>0</v>
      </c>
      <c r="AM106" s="31">
        <f t="shared" si="83"/>
        <v>141</v>
      </c>
      <c r="AN106" s="27">
        <f>SUM(AN96:AN105)</f>
        <v>0</v>
      </c>
    </row>
    <row r="107" spans="1:50" outlineLevel="1" x14ac:dyDescent="0.25"/>
    <row r="108" spans="1:50" outlineLevel="1" x14ac:dyDescent="0.25">
      <c r="B108" s="33">
        <v>50</v>
      </c>
    </row>
    <row r="109" spans="1:50" s="3" customFormat="1" ht="56.25" outlineLevel="1" x14ac:dyDescent="0.25">
      <c r="A109" s="8" t="str">
        <f>$B$4</f>
        <v>NBA HEAVY WEIGHT T-SHIRT</v>
      </c>
      <c r="B109" s="34" t="s">
        <v>187</v>
      </c>
      <c r="C109" s="10" t="s">
        <v>20</v>
      </c>
      <c r="D109" s="10" t="s">
        <v>21</v>
      </c>
      <c r="E109" s="10" t="s">
        <v>22</v>
      </c>
      <c r="F109" s="10" t="s">
        <v>141</v>
      </c>
      <c r="G109" s="10" t="s">
        <v>142</v>
      </c>
      <c r="H109" s="10" t="s">
        <v>143</v>
      </c>
      <c r="I109" s="10" t="s">
        <v>23</v>
      </c>
      <c r="J109" s="10" t="s">
        <v>24</v>
      </c>
      <c r="K109" s="10" t="s">
        <v>25</v>
      </c>
      <c r="L109" s="10" t="s">
        <v>26</v>
      </c>
      <c r="M109" s="11" t="s">
        <v>27</v>
      </c>
      <c r="N109" s="11" t="s">
        <v>28</v>
      </c>
      <c r="O109" s="11" t="s">
        <v>29</v>
      </c>
      <c r="P109" s="11" t="s">
        <v>30</v>
      </c>
      <c r="Q109" s="11" t="s">
        <v>31</v>
      </c>
      <c r="R109" s="11" t="s">
        <v>32</v>
      </c>
      <c r="S109" s="11" t="s">
        <v>33</v>
      </c>
      <c r="T109" s="11" t="s">
        <v>34</v>
      </c>
      <c r="U109" s="12" t="s">
        <v>35</v>
      </c>
      <c r="V109" s="12" t="s">
        <v>36</v>
      </c>
      <c r="W109" s="12" t="s">
        <v>37</v>
      </c>
      <c r="X109" s="12" t="s">
        <v>38</v>
      </c>
      <c r="Y109" s="13" t="s">
        <v>39</v>
      </c>
      <c r="Z109" s="14" t="s">
        <v>40</v>
      </c>
      <c r="AA109" s="15" t="s">
        <v>41</v>
      </c>
      <c r="AC109" s="16" t="str">
        <f>A109</f>
        <v>NBA HEAVY WEIGHT T-SHIRT</v>
      </c>
      <c r="AD109" s="9" t="str">
        <f>B109</f>
        <v xml:space="preserve">	GOLDEN STATE WARRIORS WHITE</v>
      </c>
      <c r="AE109" s="17" t="s">
        <v>20</v>
      </c>
      <c r="AF109" s="17" t="s">
        <v>21</v>
      </c>
      <c r="AG109" s="17" t="s">
        <v>22</v>
      </c>
      <c r="AH109" s="17" t="s">
        <v>53</v>
      </c>
      <c r="AI109" s="10" t="s">
        <v>26</v>
      </c>
      <c r="AJ109" s="18" t="s">
        <v>54</v>
      </c>
      <c r="AK109" s="19" t="s">
        <v>55</v>
      </c>
      <c r="AL109" s="20" t="s">
        <v>56</v>
      </c>
      <c r="AM109" s="14" t="s">
        <v>40</v>
      </c>
      <c r="AN109" s="15" t="s">
        <v>41</v>
      </c>
    </row>
    <row r="110" spans="1:50" outlineLevel="1" x14ac:dyDescent="0.25">
      <c r="A110" s="21" t="s">
        <v>188</v>
      </c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4">
        <f>SUM(C110:Y110)</f>
        <v>0</v>
      </c>
      <c r="AA110" s="25">
        <f t="shared" ref="AA110:AA119" si="84">B110-Z110</f>
        <v>0</v>
      </c>
      <c r="AC110" s="26" t="str">
        <f>A110</f>
        <v>C-0425-KT-6298-GSX</v>
      </c>
      <c r="AD110" s="27">
        <f>B110</f>
        <v>0</v>
      </c>
      <c r="AE110" s="23">
        <f t="shared" ref="AE110:AG119" si="85">C110</f>
        <v>0</v>
      </c>
      <c r="AF110" s="23">
        <f t="shared" si="85"/>
        <v>0</v>
      </c>
      <c r="AG110" s="23">
        <f t="shared" si="85"/>
        <v>0</v>
      </c>
      <c r="AH110" s="23">
        <f>SUM(F110:K110)</f>
        <v>0</v>
      </c>
      <c r="AI110" s="23">
        <f>L110</f>
        <v>0</v>
      </c>
      <c r="AJ110" s="23">
        <f t="shared" ref="AJ110:AJ119" si="86">SUM(M110:T110)</f>
        <v>0</v>
      </c>
      <c r="AK110" s="23">
        <f t="shared" ref="AK110:AK119" si="87">SUM(U110:X110)</f>
        <v>0</v>
      </c>
      <c r="AL110" s="23">
        <f>Y110</f>
        <v>0</v>
      </c>
      <c r="AM110" s="24">
        <f>SUM(AE110:AL110)</f>
        <v>0</v>
      </c>
      <c r="AN110" s="28">
        <f t="shared" ref="AN110:AN119" si="88">AD110-AM110</f>
        <v>0</v>
      </c>
    </row>
    <row r="111" spans="1:50" outlineLevel="1" x14ac:dyDescent="0.25">
      <c r="A111" s="26" t="s">
        <v>42</v>
      </c>
      <c r="B111" s="27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4">
        <f t="shared" ref="Z111:Z119" si="89">SUM(C111:Y111)</f>
        <v>0</v>
      </c>
      <c r="AA111" s="25">
        <f t="shared" si="84"/>
        <v>0</v>
      </c>
      <c r="AC111" s="26"/>
      <c r="AD111" s="27"/>
      <c r="AE111" s="23"/>
      <c r="AF111" s="23"/>
      <c r="AG111" s="23"/>
      <c r="AH111" s="23"/>
      <c r="AI111" s="23"/>
      <c r="AJ111" s="23"/>
      <c r="AK111" s="23"/>
      <c r="AL111" s="23"/>
      <c r="AM111" s="24"/>
      <c r="AN111" s="28"/>
      <c r="AO111" s="2" t="str">
        <f>B109</f>
        <v xml:space="preserve">	GOLDEN STATE WARRIORS WHITE</v>
      </c>
      <c r="AP111" s="26" t="s">
        <v>43</v>
      </c>
      <c r="AQ111" s="26" t="s">
        <v>44</v>
      </c>
      <c r="AR111" s="26" t="s">
        <v>45</v>
      </c>
      <c r="AS111" s="26" t="s">
        <v>46</v>
      </c>
      <c r="AT111" s="26" t="s">
        <v>47</v>
      </c>
      <c r="AU111" s="26" t="s">
        <v>48</v>
      </c>
      <c r="AV111" s="26" t="s">
        <v>49</v>
      </c>
      <c r="AW111" s="26" t="s">
        <v>50</v>
      </c>
    </row>
    <row r="112" spans="1:50" outlineLevel="1" x14ac:dyDescent="0.25">
      <c r="A112" s="26" t="s">
        <v>43</v>
      </c>
      <c r="B112" s="27"/>
      <c r="C112" s="23"/>
      <c r="D112" s="23"/>
      <c r="E112" s="23"/>
      <c r="F112" s="36"/>
      <c r="G112" s="36"/>
      <c r="H112" s="36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4">
        <f t="shared" si="89"/>
        <v>0</v>
      </c>
      <c r="AA112" s="25">
        <f t="shared" si="84"/>
        <v>0</v>
      </c>
      <c r="AB112" s="30" t="str">
        <f>AO111</f>
        <v xml:space="preserve">	GOLDEN STATE WARRIORS WHITE</v>
      </c>
      <c r="AC112" s="26"/>
      <c r="AD112" s="27"/>
      <c r="AE112" s="23"/>
      <c r="AF112" s="23"/>
      <c r="AG112" s="23"/>
      <c r="AH112" s="23"/>
      <c r="AI112" s="23"/>
      <c r="AJ112" s="23"/>
      <c r="AK112" s="23"/>
      <c r="AL112" s="23"/>
      <c r="AM112" s="24"/>
      <c r="AN112" s="28"/>
      <c r="AO112" s="30" t="s">
        <v>51</v>
      </c>
      <c r="AP112" s="24">
        <f>Z112</f>
        <v>0</v>
      </c>
      <c r="AQ112" s="24">
        <f>Z113</f>
        <v>4</v>
      </c>
      <c r="AR112" s="24">
        <f>Z114</f>
        <v>20</v>
      </c>
      <c r="AS112" s="24">
        <f>Z115</f>
        <v>43</v>
      </c>
      <c r="AT112" s="24">
        <f>Z116</f>
        <v>54</v>
      </c>
      <c r="AU112" s="24">
        <f>Z117</f>
        <v>39</v>
      </c>
      <c r="AV112" s="24">
        <f>Z118</f>
        <v>22</v>
      </c>
      <c r="AW112" s="24">
        <f>Z119</f>
        <v>6</v>
      </c>
      <c r="AX112" s="31">
        <f>Z120</f>
        <v>188</v>
      </c>
    </row>
    <row r="113" spans="1:50" outlineLevel="1" x14ac:dyDescent="0.25">
      <c r="A113" s="26" t="s">
        <v>44</v>
      </c>
      <c r="B113" s="27">
        <v>4</v>
      </c>
      <c r="C113" s="23"/>
      <c r="D113" s="23"/>
      <c r="E113" s="23"/>
      <c r="F113" s="36"/>
      <c r="G113" s="36"/>
      <c r="H113" s="36"/>
      <c r="I113" s="23"/>
      <c r="J113" s="23"/>
      <c r="K113" s="23"/>
      <c r="L113" s="23"/>
      <c r="M113" s="23">
        <v>4</v>
      </c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4">
        <f t="shared" si="89"/>
        <v>4</v>
      </c>
      <c r="AA113" s="25">
        <f t="shared" si="84"/>
        <v>0</v>
      </c>
      <c r="AB113" s="30" t="str">
        <f>AO111</f>
        <v xml:space="preserve">	GOLDEN STATE WARRIORS WHITE</v>
      </c>
      <c r="AC113" s="26"/>
      <c r="AD113" s="27"/>
      <c r="AE113" s="23"/>
      <c r="AF113" s="23"/>
      <c r="AG113" s="23"/>
      <c r="AH113" s="23"/>
      <c r="AI113" s="23"/>
      <c r="AJ113" s="23"/>
      <c r="AK113" s="23"/>
      <c r="AL113" s="23"/>
      <c r="AM113" s="24"/>
      <c r="AN113" s="28"/>
      <c r="AO113" s="29" t="s">
        <v>27</v>
      </c>
      <c r="AP113" s="23">
        <f>M112</f>
        <v>0</v>
      </c>
      <c r="AQ113" s="23">
        <f>M113</f>
        <v>4</v>
      </c>
      <c r="AR113" s="23">
        <f>M114</f>
        <v>8</v>
      </c>
      <c r="AS113" s="23">
        <f>M115</f>
        <v>13</v>
      </c>
      <c r="AT113" s="23">
        <f>M116</f>
        <v>10</v>
      </c>
      <c r="AU113" s="23">
        <f>M117</f>
        <v>8</v>
      </c>
      <c r="AV113" s="23">
        <f>M118</f>
        <v>2</v>
      </c>
      <c r="AW113" s="23">
        <f>M119</f>
        <v>0</v>
      </c>
      <c r="AX113" s="31">
        <f>M120</f>
        <v>45</v>
      </c>
    </row>
    <row r="114" spans="1:50" outlineLevel="1" x14ac:dyDescent="0.25">
      <c r="A114" s="26" t="s">
        <v>45</v>
      </c>
      <c r="B114" s="27">
        <v>20</v>
      </c>
      <c r="C114" s="23"/>
      <c r="D114" s="23"/>
      <c r="E114" s="23"/>
      <c r="F114" s="36">
        <v>6</v>
      </c>
      <c r="G114" s="36">
        <v>5</v>
      </c>
      <c r="H114" s="36">
        <v>1</v>
      </c>
      <c r="I114" s="23"/>
      <c r="J114" s="23"/>
      <c r="K114" s="23"/>
      <c r="L114" s="23"/>
      <c r="M114" s="23">
        <v>8</v>
      </c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4">
        <f t="shared" si="89"/>
        <v>20</v>
      </c>
      <c r="AA114" s="25">
        <f t="shared" si="84"/>
        <v>0</v>
      </c>
      <c r="AB114" s="30" t="str">
        <f>AO111</f>
        <v xml:space="preserve">	GOLDEN STATE WARRIORS WHITE</v>
      </c>
      <c r="AC114" s="26"/>
      <c r="AD114" s="27"/>
      <c r="AE114" s="23"/>
      <c r="AF114" s="23"/>
      <c r="AG114" s="23"/>
      <c r="AH114" s="23"/>
      <c r="AI114" s="23"/>
      <c r="AJ114" s="23"/>
      <c r="AK114" s="23"/>
      <c r="AL114" s="23"/>
      <c r="AM114" s="24"/>
      <c r="AN114" s="28"/>
      <c r="AO114" s="29" t="s">
        <v>204</v>
      </c>
      <c r="AP114" s="23">
        <f>D112</f>
        <v>0</v>
      </c>
      <c r="AQ114" s="23">
        <f>D113</f>
        <v>0</v>
      </c>
      <c r="AR114" s="23">
        <f>D114</f>
        <v>0</v>
      </c>
      <c r="AS114" s="23">
        <f>D115</f>
        <v>1</v>
      </c>
      <c r="AT114" s="23">
        <f>D116</f>
        <v>1</v>
      </c>
      <c r="AU114" s="23">
        <f>D117</f>
        <v>0</v>
      </c>
      <c r="AV114" s="23">
        <f>D118</f>
        <v>0</v>
      </c>
      <c r="AW114" s="23">
        <f>D119</f>
        <v>0</v>
      </c>
    </row>
    <row r="115" spans="1:50" outlineLevel="1" x14ac:dyDescent="0.25">
      <c r="A115" s="26" t="s">
        <v>46</v>
      </c>
      <c r="B115" s="27">
        <v>43</v>
      </c>
      <c r="C115" s="23">
        <v>1</v>
      </c>
      <c r="D115" s="23">
        <v>1</v>
      </c>
      <c r="E115" s="23"/>
      <c r="F115" s="36">
        <v>16</v>
      </c>
      <c r="G115" s="36">
        <v>9</v>
      </c>
      <c r="H115" s="36">
        <v>2</v>
      </c>
      <c r="I115" s="23"/>
      <c r="J115" s="23"/>
      <c r="K115" s="23"/>
      <c r="L115" s="37">
        <v>1</v>
      </c>
      <c r="M115" s="23">
        <v>13</v>
      </c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4">
        <f t="shared" si="89"/>
        <v>43</v>
      </c>
      <c r="AA115" s="25">
        <f t="shared" si="84"/>
        <v>0</v>
      </c>
      <c r="AB115" s="30" t="str">
        <f>AO111</f>
        <v xml:space="preserve">	GOLDEN STATE WARRIORS WHITE</v>
      </c>
      <c r="AC115" s="26"/>
      <c r="AD115" s="27"/>
      <c r="AE115" s="23"/>
      <c r="AF115" s="23"/>
      <c r="AG115" s="23"/>
      <c r="AH115" s="23"/>
      <c r="AI115" s="23"/>
      <c r="AJ115" s="23"/>
      <c r="AK115" s="23"/>
      <c r="AL115" s="23"/>
      <c r="AM115" s="24"/>
      <c r="AN115" s="28"/>
      <c r="AO115" s="29" t="s">
        <v>205</v>
      </c>
      <c r="AP115" s="23">
        <f>E112</f>
        <v>0</v>
      </c>
      <c r="AQ115" s="23">
        <f>E113</f>
        <v>0</v>
      </c>
      <c r="AR115" s="23">
        <f>E114</f>
        <v>0</v>
      </c>
      <c r="AS115" s="23">
        <f>E115</f>
        <v>0</v>
      </c>
      <c r="AT115" s="23">
        <f>E116</f>
        <v>0</v>
      </c>
      <c r="AU115" s="23">
        <f>E117</f>
        <v>0</v>
      </c>
      <c r="AV115" s="23">
        <f>E118</f>
        <v>0</v>
      </c>
      <c r="AW115" s="23">
        <f>E119</f>
        <v>0</v>
      </c>
    </row>
    <row r="116" spans="1:50" outlineLevel="1" x14ac:dyDescent="0.25">
      <c r="A116" s="26" t="s">
        <v>47</v>
      </c>
      <c r="B116" s="27">
        <v>54</v>
      </c>
      <c r="C116" s="23"/>
      <c r="D116" s="23">
        <v>1</v>
      </c>
      <c r="E116" s="23"/>
      <c r="F116" s="36">
        <v>30</v>
      </c>
      <c r="G116" s="36">
        <v>8</v>
      </c>
      <c r="H116" s="36">
        <v>4</v>
      </c>
      <c r="I116" s="23"/>
      <c r="J116" s="23"/>
      <c r="K116" s="23"/>
      <c r="L116" s="37">
        <v>1</v>
      </c>
      <c r="M116" s="23">
        <v>10</v>
      </c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4">
        <f t="shared" si="89"/>
        <v>54</v>
      </c>
      <c r="AA116" s="25">
        <f t="shared" si="84"/>
        <v>0</v>
      </c>
      <c r="AB116" s="30" t="str">
        <f>AO111</f>
        <v xml:space="preserve">	GOLDEN STATE WARRIORS WHITE</v>
      </c>
      <c r="AC116" s="26"/>
      <c r="AD116" s="27"/>
      <c r="AE116" s="23"/>
      <c r="AF116" s="23"/>
      <c r="AG116" s="23"/>
      <c r="AH116" s="23"/>
      <c r="AI116" s="23"/>
      <c r="AJ116" s="23"/>
      <c r="AK116" s="23"/>
      <c r="AL116" s="23"/>
      <c r="AM116" s="24"/>
      <c r="AN116" s="28"/>
      <c r="AO116" s="29" t="s">
        <v>206</v>
      </c>
      <c r="AP116" s="23">
        <f>C112</f>
        <v>0</v>
      </c>
      <c r="AQ116" s="23">
        <f>C113</f>
        <v>0</v>
      </c>
      <c r="AR116" s="23">
        <f>C114</f>
        <v>0</v>
      </c>
      <c r="AS116" s="23">
        <f>C115</f>
        <v>1</v>
      </c>
      <c r="AT116" s="23">
        <f>C116</f>
        <v>0</v>
      </c>
      <c r="AU116" s="23">
        <f>C117</f>
        <v>0</v>
      </c>
      <c r="AV116" s="23">
        <f>C118</f>
        <v>0</v>
      </c>
      <c r="AW116" s="23">
        <f>C119</f>
        <v>0</v>
      </c>
    </row>
    <row r="117" spans="1:50" outlineLevel="1" x14ac:dyDescent="0.25">
      <c r="A117" s="26" t="s">
        <v>48</v>
      </c>
      <c r="B117" s="27">
        <v>39</v>
      </c>
      <c r="C117" s="23"/>
      <c r="D117" s="23"/>
      <c r="E117" s="23"/>
      <c r="F117" s="36">
        <v>24</v>
      </c>
      <c r="G117" s="36">
        <v>4</v>
      </c>
      <c r="H117" s="36">
        <v>3</v>
      </c>
      <c r="I117" s="23"/>
      <c r="J117" s="23"/>
      <c r="K117" s="23"/>
      <c r="L117" s="37"/>
      <c r="M117" s="23">
        <v>8</v>
      </c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4">
        <f t="shared" si="89"/>
        <v>39</v>
      </c>
      <c r="AA117" s="25">
        <f t="shared" si="84"/>
        <v>0</v>
      </c>
      <c r="AB117" s="29"/>
      <c r="AC117" s="26"/>
      <c r="AD117" s="27"/>
      <c r="AE117" s="23"/>
      <c r="AF117" s="23"/>
      <c r="AG117" s="23"/>
      <c r="AH117" s="23"/>
      <c r="AI117" s="23"/>
      <c r="AJ117" s="23"/>
      <c r="AK117" s="23"/>
      <c r="AL117" s="23"/>
      <c r="AM117" s="24"/>
      <c r="AN117" s="28"/>
      <c r="AO117" s="30"/>
    </row>
    <row r="118" spans="1:50" outlineLevel="1" x14ac:dyDescent="0.25">
      <c r="A118" s="26" t="s">
        <v>49</v>
      </c>
      <c r="B118" s="27">
        <v>22</v>
      </c>
      <c r="C118" s="23"/>
      <c r="D118" s="23"/>
      <c r="E118" s="23"/>
      <c r="F118" s="36">
        <v>14</v>
      </c>
      <c r="G118" s="36">
        <v>4</v>
      </c>
      <c r="H118" s="36">
        <v>2</v>
      </c>
      <c r="I118" s="23"/>
      <c r="J118" s="23"/>
      <c r="K118" s="23"/>
      <c r="L118" s="23"/>
      <c r="M118" s="23">
        <v>2</v>
      </c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4">
        <f t="shared" si="89"/>
        <v>22</v>
      </c>
      <c r="AA118" s="25">
        <f t="shared" si="84"/>
        <v>0</v>
      </c>
      <c r="AB118" s="29"/>
      <c r="AC118" s="26"/>
      <c r="AD118" s="27"/>
      <c r="AE118" s="23"/>
      <c r="AF118" s="23"/>
      <c r="AG118" s="23"/>
      <c r="AH118" s="23"/>
      <c r="AI118" s="23"/>
      <c r="AJ118" s="23"/>
      <c r="AK118" s="23"/>
      <c r="AL118" s="23"/>
      <c r="AM118" s="24"/>
      <c r="AN118" s="28"/>
      <c r="AO118" s="30"/>
    </row>
    <row r="119" spans="1:50" outlineLevel="1" x14ac:dyDescent="0.25">
      <c r="A119" s="26" t="s">
        <v>50</v>
      </c>
      <c r="B119" s="27">
        <v>6</v>
      </c>
      <c r="C119" s="23"/>
      <c r="D119" s="23"/>
      <c r="E119" s="23"/>
      <c r="F119" s="36">
        <v>6</v>
      </c>
      <c r="G119" s="36"/>
      <c r="H119" s="36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4">
        <f t="shared" si="89"/>
        <v>6</v>
      </c>
      <c r="AA119" s="25">
        <f t="shared" si="84"/>
        <v>0</v>
      </c>
      <c r="AB119" s="29"/>
      <c r="AC119" s="26"/>
      <c r="AD119" s="27"/>
      <c r="AE119" s="23"/>
      <c r="AF119" s="23"/>
      <c r="AG119" s="23"/>
      <c r="AH119" s="23"/>
      <c r="AI119" s="23"/>
      <c r="AJ119" s="23"/>
      <c r="AK119" s="23"/>
      <c r="AL119" s="23"/>
      <c r="AM119" s="24"/>
      <c r="AN119" s="28"/>
      <c r="AO119" s="30"/>
    </row>
    <row r="120" spans="1:50" outlineLevel="1" x14ac:dyDescent="0.25">
      <c r="A120" s="26" t="s">
        <v>51</v>
      </c>
      <c r="B120" s="31">
        <f>SUM(B110:B119)</f>
        <v>188</v>
      </c>
      <c r="C120" s="31">
        <f t="shared" ref="C120:Z120" si="90">SUM(C110:C119)</f>
        <v>1</v>
      </c>
      <c r="D120" s="31">
        <f t="shared" si="90"/>
        <v>2</v>
      </c>
      <c r="E120" s="31">
        <f t="shared" si="90"/>
        <v>0</v>
      </c>
      <c r="F120" s="31">
        <f t="shared" si="90"/>
        <v>96</v>
      </c>
      <c r="G120" s="31">
        <f t="shared" si="90"/>
        <v>30</v>
      </c>
      <c r="H120" s="31">
        <f t="shared" si="90"/>
        <v>12</v>
      </c>
      <c r="I120" s="31">
        <f t="shared" si="90"/>
        <v>0</v>
      </c>
      <c r="J120" s="31">
        <f t="shared" si="90"/>
        <v>0</v>
      </c>
      <c r="K120" s="31">
        <f t="shared" si="90"/>
        <v>0</v>
      </c>
      <c r="L120" s="31">
        <f t="shared" si="90"/>
        <v>2</v>
      </c>
      <c r="M120" s="31">
        <f t="shared" si="90"/>
        <v>45</v>
      </c>
      <c r="N120" s="31">
        <f t="shared" si="90"/>
        <v>0</v>
      </c>
      <c r="O120" s="31">
        <f t="shared" si="90"/>
        <v>0</v>
      </c>
      <c r="P120" s="31">
        <f t="shared" si="90"/>
        <v>0</v>
      </c>
      <c r="Q120" s="31">
        <f t="shared" si="90"/>
        <v>0</v>
      </c>
      <c r="R120" s="31">
        <f t="shared" si="90"/>
        <v>0</v>
      </c>
      <c r="S120" s="31">
        <f t="shared" si="90"/>
        <v>0</v>
      </c>
      <c r="T120" s="31">
        <f t="shared" si="90"/>
        <v>0</v>
      </c>
      <c r="U120" s="31">
        <f t="shared" si="90"/>
        <v>0</v>
      </c>
      <c r="V120" s="31">
        <f t="shared" si="90"/>
        <v>0</v>
      </c>
      <c r="W120" s="31">
        <f t="shared" si="90"/>
        <v>0</v>
      </c>
      <c r="X120" s="31">
        <f t="shared" si="90"/>
        <v>0</v>
      </c>
      <c r="Y120" s="31">
        <f t="shared" si="90"/>
        <v>0</v>
      </c>
      <c r="Z120" s="31">
        <f t="shared" si="90"/>
        <v>188</v>
      </c>
      <c r="AA120" s="27">
        <f>SUM(AA110:AA119)</f>
        <v>0</v>
      </c>
      <c r="AB120" s="30"/>
      <c r="AC120" s="26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27"/>
    </row>
    <row r="121" spans="1:50" outlineLevel="1" x14ac:dyDescent="0.25"/>
    <row r="122" spans="1:50" outlineLevel="1" x14ac:dyDescent="0.25">
      <c r="B122" s="33">
        <v>78</v>
      </c>
    </row>
    <row r="123" spans="1:50" s="3" customFormat="1" ht="67.5" outlineLevel="1" x14ac:dyDescent="0.25">
      <c r="A123" s="8" t="str">
        <f>$B$4</f>
        <v>NBA HEAVY WEIGHT T-SHIRT</v>
      </c>
      <c r="B123" s="34" t="s">
        <v>189</v>
      </c>
      <c r="C123" s="10" t="s">
        <v>20</v>
      </c>
      <c r="D123" s="10" t="s">
        <v>21</v>
      </c>
      <c r="E123" s="10" t="s">
        <v>22</v>
      </c>
      <c r="F123" s="10" t="s">
        <v>141</v>
      </c>
      <c r="G123" s="10" t="s">
        <v>142</v>
      </c>
      <c r="H123" s="10" t="s">
        <v>143</v>
      </c>
      <c r="I123" s="10" t="s">
        <v>156</v>
      </c>
      <c r="J123" s="10" t="s">
        <v>182</v>
      </c>
      <c r="K123" s="10" t="s">
        <v>25</v>
      </c>
      <c r="L123" s="10" t="s">
        <v>26</v>
      </c>
      <c r="M123" s="11" t="s">
        <v>27</v>
      </c>
      <c r="N123" s="11" t="s">
        <v>28</v>
      </c>
      <c r="O123" s="11" t="s">
        <v>29</v>
      </c>
      <c r="P123" s="11" t="s">
        <v>30</v>
      </c>
      <c r="Q123" s="11" t="s">
        <v>31</v>
      </c>
      <c r="R123" s="11" t="s">
        <v>32</v>
      </c>
      <c r="S123" s="11" t="s">
        <v>33</v>
      </c>
      <c r="T123" s="11" t="s">
        <v>34</v>
      </c>
      <c r="U123" s="12" t="s">
        <v>35</v>
      </c>
      <c r="V123" s="12" t="s">
        <v>36</v>
      </c>
      <c r="W123" s="12" t="s">
        <v>37</v>
      </c>
      <c r="X123" s="12" t="s">
        <v>38</v>
      </c>
      <c r="Y123" s="13" t="s">
        <v>39</v>
      </c>
      <c r="Z123" s="14" t="s">
        <v>40</v>
      </c>
      <c r="AA123" s="15" t="s">
        <v>41</v>
      </c>
      <c r="AC123" s="16"/>
      <c r="AD123" s="9"/>
      <c r="AE123" s="17"/>
      <c r="AF123" s="17"/>
      <c r="AG123" s="17"/>
      <c r="AH123" s="17"/>
      <c r="AI123" s="10"/>
      <c r="AJ123" s="18"/>
      <c r="AK123" s="19"/>
      <c r="AL123" s="20"/>
      <c r="AM123" s="14"/>
      <c r="AN123" s="15"/>
    </row>
    <row r="124" spans="1:50" outlineLevel="1" x14ac:dyDescent="0.25">
      <c r="A124" s="21" t="s">
        <v>190</v>
      </c>
      <c r="B124" s="22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4">
        <f>SUM(C124:Y124)</f>
        <v>0</v>
      </c>
      <c r="AA124" s="25">
        <f t="shared" ref="AA124:AA133" si="91">B124-Z124</f>
        <v>0</v>
      </c>
      <c r="AC124" s="26" t="str">
        <f>A124</f>
        <v>C-0425-KT-6298-CCX</v>
      </c>
      <c r="AD124" s="27">
        <f>B124</f>
        <v>0</v>
      </c>
      <c r="AE124" s="23">
        <f t="shared" ref="AE124:AG133" si="92">C124</f>
        <v>0</v>
      </c>
      <c r="AF124" s="23">
        <f t="shared" si="92"/>
        <v>0</v>
      </c>
      <c r="AG124" s="23">
        <f t="shared" si="92"/>
        <v>0</v>
      </c>
      <c r="AH124" s="23">
        <f>SUM(F124:K124)</f>
        <v>0</v>
      </c>
      <c r="AI124" s="23">
        <f>L124</f>
        <v>0</v>
      </c>
      <c r="AJ124" s="23">
        <f t="shared" ref="AJ124:AJ133" si="93">SUM(M124:T124)</f>
        <v>0</v>
      </c>
      <c r="AK124" s="23">
        <f t="shared" ref="AK124:AK133" si="94">SUM(U124:X124)</f>
        <v>0</v>
      </c>
      <c r="AL124" s="23">
        <f>Y124</f>
        <v>0</v>
      </c>
      <c r="AM124" s="24">
        <f>SUM(AE124:AL124)</f>
        <v>0</v>
      </c>
      <c r="AN124" s="28">
        <f t="shared" ref="AN124:AN133" si="95">AD124-AM124</f>
        <v>0</v>
      </c>
    </row>
    <row r="125" spans="1:50" outlineLevel="1" x14ac:dyDescent="0.25">
      <c r="A125" s="26" t="s">
        <v>42</v>
      </c>
      <c r="B125" s="27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4">
        <f t="shared" ref="Z125:Z133" si="96">SUM(C125:Y125)</f>
        <v>0</v>
      </c>
      <c r="AA125" s="25">
        <f t="shared" si="91"/>
        <v>0</v>
      </c>
      <c r="AC125" s="26"/>
      <c r="AD125" s="27"/>
      <c r="AE125" s="23"/>
      <c r="AF125" s="23"/>
      <c r="AG125" s="23"/>
      <c r="AH125" s="23"/>
      <c r="AI125" s="23"/>
      <c r="AJ125" s="23"/>
      <c r="AK125" s="23"/>
      <c r="AL125" s="23"/>
      <c r="AM125" s="24"/>
      <c r="AN125" s="28"/>
      <c r="AO125" s="2" t="str">
        <f>B123</f>
        <v xml:space="preserve">	CLEVELAND CAVALIERS WHITE</v>
      </c>
      <c r="AP125" s="26" t="s">
        <v>43</v>
      </c>
      <c r="AQ125" s="26" t="s">
        <v>44</v>
      </c>
      <c r="AR125" s="26" t="s">
        <v>45</v>
      </c>
      <c r="AS125" s="26" t="s">
        <v>46</v>
      </c>
      <c r="AT125" s="26" t="s">
        <v>47</v>
      </c>
      <c r="AU125" s="26" t="s">
        <v>48</v>
      </c>
      <c r="AV125" s="26" t="s">
        <v>49</v>
      </c>
      <c r="AW125" s="26" t="s">
        <v>50</v>
      </c>
    </row>
    <row r="126" spans="1:50" outlineLevel="1" x14ac:dyDescent="0.25">
      <c r="A126" s="26" t="s">
        <v>43</v>
      </c>
      <c r="B126" s="27"/>
      <c r="C126" s="23"/>
      <c r="D126" s="23"/>
      <c r="E126" s="23"/>
      <c r="F126" s="36"/>
      <c r="G126" s="23"/>
      <c r="H126" s="23"/>
      <c r="I126" s="36"/>
      <c r="J126" s="36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4">
        <f t="shared" si="96"/>
        <v>0</v>
      </c>
      <c r="AA126" s="25">
        <f t="shared" si="91"/>
        <v>0</v>
      </c>
      <c r="AB126" s="30" t="str">
        <f>AO125</f>
        <v xml:space="preserve">	CLEVELAND CAVALIERS WHITE</v>
      </c>
      <c r="AC126" s="26"/>
      <c r="AD126" s="27"/>
      <c r="AE126" s="23"/>
      <c r="AF126" s="23"/>
      <c r="AG126" s="23"/>
      <c r="AH126" s="23"/>
      <c r="AI126" s="23"/>
      <c r="AJ126" s="23"/>
      <c r="AK126" s="23"/>
      <c r="AL126" s="23"/>
      <c r="AM126" s="24"/>
      <c r="AN126" s="28"/>
      <c r="AO126" s="30" t="s">
        <v>51</v>
      </c>
      <c r="AP126" s="24">
        <f>Z126</f>
        <v>0</v>
      </c>
      <c r="AQ126" s="24">
        <f>Z127</f>
        <v>6</v>
      </c>
      <c r="AR126" s="24">
        <f>Z128</f>
        <v>25</v>
      </c>
      <c r="AS126" s="24">
        <f>Z129</f>
        <v>46</v>
      </c>
      <c r="AT126" s="24">
        <f>Z130</f>
        <v>54</v>
      </c>
      <c r="AU126" s="24">
        <f>Z131</f>
        <v>42</v>
      </c>
      <c r="AV126" s="24">
        <f>Z132</f>
        <v>20</v>
      </c>
      <c r="AW126" s="24">
        <f>Z133</f>
        <v>7</v>
      </c>
      <c r="AX126" s="31">
        <f>Z134</f>
        <v>200</v>
      </c>
    </row>
    <row r="127" spans="1:50" outlineLevel="1" x14ac:dyDescent="0.25">
      <c r="A127" s="26" t="s">
        <v>44</v>
      </c>
      <c r="B127" s="27">
        <v>6</v>
      </c>
      <c r="C127" s="23"/>
      <c r="D127" s="23"/>
      <c r="E127" s="23"/>
      <c r="F127" s="36"/>
      <c r="G127" s="23"/>
      <c r="H127" s="23"/>
      <c r="I127" s="36"/>
      <c r="J127" s="36"/>
      <c r="K127" s="23"/>
      <c r="L127" s="23"/>
      <c r="M127" s="23">
        <v>6</v>
      </c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4">
        <f t="shared" si="96"/>
        <v>6</v>
      </c>
      <c r="AA127" s="25">
        <f t="shared" si="91"/>
        <v>0</v>
      </c>
      <c r="AB127" s="30" t="str">
        <f>AO125</f>
        <v xml:space="preserve">	CLEVELAND CAVALIERS WHITE</v>
      </c>
      <c r="AC127" s="26"/>
      <c r="AD127" s="27"/>
      <c r="AE127" s="23"/>
      <c r="AF127" s="23"/>
      <c r="AG127" s="23"/>
      <c r="AH127" s="23"/>
      <c r="AI127" s="23"/>
      <c r="AJ127" s="23"/>
      <c r="AK127" s="23"/>
      <c r="AL127" s="23"/>
      <c r="AM127" s="24"/>
      <c r="AN127" s="28"/>
      <c r="AO127" s="29" t="s">
        <v>27</v>
      </c>
      <c r="AP127" s="23">
        <f>M126</f>
        <v>0</v>
      </c>
      <c r="AQ127" s="23">
        <f>M127</f>
        <v>6</v>
      </c>
      <c r="AR127" s="23">
        <f>M128</f>
        <v>12</v>
      </c>
      <c r="AS127" s="23">
        <f>M129</f>
        <v>21</v>
      </c>
      <c r="AT127" s="23">
        <f>M130</f>
        <v>18</v>
      </c>
      <c r="AU127" s="23">
        <f>M131</f>
        <v>12</v>
      </c>
      <c r="AV127" s="23">
        <f>M132</f>
        <v>4</v>
      </c>
      <c r="AW127" s="23">
        <f>M133</f>
        <v>0</v>
      </c>
      <c r="AX127" s="31">
        <f>M134</f>
        <v>73</v>
      </c>
    </row>
    <row r="128" spans="1:50" outlineLevel="1" x14ac:dyDescent="0.25">
      <c r="A128" s="26" t="s">
        <v>45</v>
      </c>
      <c r="B128" s="27">
        <v>25</v>
      </c>
      <c r="C128" s="23"/>
      <c r="D128" s="23"/>
      <c r="E128" s="23"/>
      <c r="F128" s="36">
        <v>3</v>
      </c>
      <c r="G128" s="23"/>
      <c r="H128" s="23"/>
      <c r="I128" s="36">
        <v>10</v>
      </c>
      <c r="J128" s="36"/>
      <c r="K128" s="23"/>
      <c r="L128" s="23"/>
      <c r="M128" s="23">
        <v>12</v>
      </c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4">
        <f t="shared" si="96"/>
        <v>25</v>
      </c>
      <c r="AA128" s="25">
        <f t="shared" si="91"/>
        <v>0</v>
      </c>
      <c r="AB128" s="30" t="str">
        <f>AO125</f>
        <v xml:space="preserve">	CLEVELAND CAVALIERS WHITE</v>
      </c>
      <c r="AC128" s="26"/>
      <c r="AD128" s="27"/>
      <c r="AE128" s="23"/>
      <c r="AF128" s="23"/>
      <c r="AG128" s="23"/>
      <c r="AH128" s="23"/>
      <c r="AI128" s="23"/>
      <c r="AJ128" s="23"/>
      <c r="AK128" s="23"/>
      <c r="AL128" s="23"/>
      <c r="AM128" s="24"/>
      <c r="AN128" s="28"/>
      <c r="AO128" s="29" t="s">
        <v>204</v>
      </c>
      <c r="AP128" s="23">
        <f>D126</f>
        <v>0</v>
      </c>
      <c r="AQ128" s="23">
        <f>D127</f>
        <v>0</v>
      </c>
      <c r="AR128" s="23">
        <f>D128</f>
        <v>0</v>
      </c>
      <c r="AS128" s="23">
        <f>D129</f>
        <v>1</v>
      </c>
      <c r="AT128" s="23">
        <f>D130</f>
        <v>1</v>
      </c>
      <c r="AU128" s="23">
        <f>D131</f>
        <v>0</v>
      </c>
      <c r="AV128" s="23">
        <f>D132</f>
        <v>0</v>
      </c>
      <c r="AW128" s="23">
        <f>D133</f>
        <v>0</v>
      </c>
    </row>
    <row r="129" spans="1:50" outlineLevel="1" x14ac:dyDescent="0.25">
      <c r="A129" s="26" t="s">
        <v>46</v>
      </c>
      <c r="B129" s="27">
        <v>46</v>
      </c>
      <c r="C129" s="23">
        <v>1</v>
      </c>
      <c r="D129" s="23">
        <v>1</v>
      </c>
      <c r="E129" s="23"/>
      <c r="F129" s="36">
        <v>8</v>
      </c>
      <c r="G129" s="23"/>
      <c r="H129" s="23"/>
      <c r="I129" s="36">
        <v>14</v>
      </c>
      <c r="J129" s="36"/>
      <c r="K129" s="23"/>
      <c r="L129" s="37">
        <v>1</v>
      </c>
      <c r="M129" s="23">
        <v>21</v>
      </c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4">
        <f t="shared" si="96"/>
        <v>46</v>
      </c>
      <c r="AA129" s="25">
        <f t="shared" si="91"/>
        <v>0</v>
      </c>
      <c r="AB129" s="30" t="str">
        <f>AO125</f>
        <v xml:space="preserve">	CLEVELAND CAVALIERS WHITE</v>
      </c>
      <c r="AC129" s="26"/>
      <c r="AD129" s="27"/>
      <c r="AE129" s="23"/>
      <c r="AF129" s="23"/>
      <c r="AG129" s="23"/>
      <c r="AH129" s="23"/>
      <c r="AI129" s="23"/>
      <c r="AJ129" s="23"/>
      <c r="AK129" s="23"/>
      <c r="AL129" s="23"/>
      <c r="AM129" s="24"/>
      <c r="AN129" s="28"/>
      <c r="AO129" s="29" t="s">
        <v>205</v>
      </c>
      <c r="AP129" s="23">
        <f>E126</f>
        <v>0</v>
      </c>
      <c r="AQ129" s="23">
        <f>E127</f>
        <v>0</v>
      </c>
      <c r="AR129" s="23">
        <f>E128</f>
        <v>0</v>
      </c>
      <c r="AS129" s="23">
        <f>E129</f>
        <v>0</v>
      </c>
      <c r="AT129" s="23">
        <f>E130</f>
        <v>0</v>
      </c>
      <c r="AU129" s="23">
        <f>E131</f>
        <v>0</v>
      </c>
      <c r="AV129" s="23">
        <f>E132</f>
        <v>0</v>
      </c>
      <c r="AW129" s="23">
        <f>E133</f>
        <v>0</v>
      </c>
    </row>
    <row r="130" spans="1:50" outlineLevel="1" x14ac:dyDescent="0.25">
      <c r="A130" s="26" t="s">
        <v>47</v>
      </c>
      <c r="B130" s="27">
        <v>54</v>
      </c>
      <c r="C130" s="23"/>
      <c r="D130" s="23">
        <v>1</v>
      </c>
      <c r="E130" s="23"/>
      <c r="F130" s="36">
        <v>16</v>
      </c>
      <c r="G130" s="23"/>
      <c r="H130" s="23"/>
      <c r="I130" s="36">
        <v>18</v>
      </c>
      <c r="J130" s="36"/>
      <c r="K130" s="23"/>
      <c r="L130" s="37">
        <v>1</v>
      </c>
      <c r="M130" s="23">
        <v>18</v>
      </c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4">
        <f t="shared" si="96"/>
        <v>54</v>
      </c>
      <c r="AA130" s="25">
        <f t="shared" si="91"/>
        <v>0</v>
      </c>
      <c r="AB130" s="30" t="str">
        <f>AO125</f>
        <v xml:space="preserve">	CLEVELAND CAVALIERS WHITE</v>
      </c>
      <c r="AC130" s="26"/>
      <c r="AD130" s="27"/>
      <c r="AE130" s="23"/>
      <c r="AF130" s="23"/>
      <c r="AG130" s="23"/>
      <c r="AH130" s="23"/>
      <c r="AI130" s="23"/>
      <c r="AJ130" s="23"/>
      <c r="AK130" s="23"/>
      <c r="AL130" s="23"/>
      <c r="AM130" s="24"/>
      <c r="AN130" s="28"/>
      <c r="AO130" s="29" t="s">
        <v>206</v>
      </c>
      <c r="AP130" s="23">
        <f>C126</f>
        <v>0</v>
      </c>
      <c r="AQ130" s="23">
        <f>C127</f>
        <v>0</v>
      </c>
      <c r="AR130" s="23">
        <f>C128</f>
        <v>0</v>
      </c>
      <c r="AS130" s="23">
        <f>C129</f>
        <v>1</v>
      </c>
      <c r="AT130" s="23">
        <f>C130</f>
        <v>0</v>
      </c>
      <c r="AU130" s="23">
        <f>C131</f>
        <v>0</v>
      </c>
      <c r="AV130" s="23">
        <f>C132</f>
        <v>0</v>
      </c>
      <c r="AW130" s="23">
        <f>C133</f>
        <v>0</v>
      </c>
    </row>
    <row r="131" spans="1:50" outlineLevel="1" x14ac:dyDescent="0.25">
      <c r="A131" s="26" t="s">
        <v>48</v>
      </c>
      <c r="B131" s="27">
        <v>42</v>
      </c>
      <c r="C131" s="23"/>
      <c r="D131" s="23"/>
      <c r="E131" s="23"/>
      <c r="F131" s="36">
        <v>12</v>
      </c>
      <c r="G131" s="23"/>
      <c r="H131" s="23"/>
      <c r="I131" s="36">
        <v>18</v>
      </c>
      <c r="J131" s="36"/>
      <c r="K131" s="23"/>
      <c r="L131" s="23"/>
      <c r="M131" s="23">
        <v>12</v>
      </c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4">
        <f t="shared" si="96"/>
        <v>42</v>
      </c>
      <c r="AA131" s="25">
        <f t="shared" si="91"/>
        <v>0</v>
      </c>
      <c r="AB131" s="30"/>
      <c r="AC131" s="26"/>
      <c r="AD131" s="27"/>
      <c r="AE131" s="23"/>
      <c r="AF131" s="23"/>
      <c r="AG131" s="23"/>
      <c r="AH131" s="23"/>
      <c r="AI131" s="23"/>
      <c r="AJ131" s="23"/>
      <c r="AK131" s="23"/>
      <c r="AL131" s="23"/>
      <c r="AM131" s="24"/>
      <c r="AN131" s="28"/>
    </row>
    <row r="132" spans="1:50" outlineLevel="1" x14ac:dyDescent="0.25">
      <c r="A132" s="26" t="s">
        <v>49</v>
      </c>
      <c r="B132" s="27">
        <v>20</v>
      </c>
      <c r="C132" s="23"/>
      <c r="D132" s="23"/>
      <c r="E132" s="23"/>
      <c r="F132" s="36">
        <v>8</v>
      </c>
      <c r="G132" s="23"/>
      <c r="H132" s="23"/>
      <c r="I132" s="36">
        <v>8</v>
      </c>
      <c r="J132" s="36"/>
      <c r="K132" s="23"/>
      <c r="L132" s="23"/>
      <c r="M132" s="23">
        <v>4</v>
      </c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4">
        <f t="shared" si="96"/>
        <v>20</v>
      </c>
      <c r="AA132" s="25">
        <f t="shared" si="91"/>
        <v>0</v>
      </c>
      <c r="AC132" s="26"/>
      <c r="AD132" s="27"/>
      <c r="AE132" s="23"/>
      <c r="AF132" s="23"/>
      <c r="AG132" s="23"/>
      <c r="AH132" s="23"/>
      <c r="AI132" s="23"/>
      <c r="AJ132" s="23"/>
      <c r="AK132" s="23"/>
      <c r="AL132" s="23"/>
      <c r="AM132" s="24"/>
      <c r="AN132" s="28"/>
    </row>
    <row r="133" spans="1:50" outlineLevel="1" x14ac:dyDescent="0.25">
      <c r="A133" s="26" t="s">
        <v>50</v>
      </c>
      <c r="B133" s="27">
        <v>7</v>
      </c>
      <c r="C133" s="23"/>
      <c r="D133" s="23"/>
      <c r="E133" s="23"/>
      <c r="F133" s="36">
        <v>3</v>
      </c>
      <c r="G133" s="23"/>
      <c r="H133" s="23"/>
      <c r="I133" s="36">
        <v>4</v>
      </c>
      <c r="J133" s="36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4">
        <f t="shared" si="96"/>
        <v>7</v>
      </c>
      <c r="AA133" s="25">
        <f t="shared" si="91"/>
        <v>0</v>
      </c>
      <c r="AC133" s="26" t="s">
        <v>52</v>
      </c>
      <c r="AD133" s="27">
        <f t="shared" ref="AD133" si="97">B133</f>
        <v>7</v>
      </c>
      <c r="AE133" s="23">
        <f t="shared" si="92"/>
        <v>0</v>
      </c>
      <c r="AF133" s="23">
        <f t="shared" si="92"/>
        <v>0</v>
      </c>
      <c r="AG133" s="23">
        <f t="shared" si="92"/>
        <v>0</v>
      </c>
      <c r="AH133" s="23">
        <f t="shared" ref="AH133" si="98">SUM(F133:K133)</f>
        <v>7</v>
      </c>
      <c r="AI133" s="23">
        <f t="shared" ref="AI133" si="99">L133</f>
        <v>0</v>
      </c>
      <c r="AJ133" s="23">
        <f t="shared" si="93"/>
        <v>0</v>
      </c>
      <c r="AK133" s="23">
        <f t="shared" si="94"/>
        <v>0</v>
      </c>
      <c r="AL133" s="23">
        <f t="shared" ref="AL133" si="100">Y133</f>
        <v>0</v>
      </c>
      <c r="AM133" s="24">
        <f t="shared" ref="AM133" si="101">SUM(AE133:AL133)</f>
        <v>7</v>
      </c>
      <c r="AN133" s="28">
        <f t="shared" si="95"/>
        <v>0</v>
      </c>
    </row>
    <row r="134" spans="1:50" outlineLevel="1" x14ac:dyDescent="0.25">
      <c r="A134" s="26" t="s">
        <v>51</v>
      </c>
      <c r="B134" s="31">
        <f>SUM(B124:B133)</f>
        <v>200</v>
      </c>
      <c r="C134" s="31">
        <f t="shared" ref="C134:Z134" si="102">SUM(C124:C133)</f>
        <v>1</v>
      </c>
      <c r="D134" s="31">
        <f t="shared" si="102"/>
        <v>2</v>
      </c>
      <c r="E134" s="31">
        <f t="shared" si="102"/>
        <v>0</v>
      </c>
      <c r="F134" s="31">
        <f t="shared" si="102"/>
        <v>50</v>
      </c>
      <c r="G134" s="31">
        <f t="shared" si="102"/>
        <v>0</v>
      </c>
      <c r="H134" s="31">
        <f t="shared" si="102"/>
        <v>0</v>
      </c>
      <c r="I134" s="31">
        <f t="shared" si="102"/>
        <v>72</v>
      </c>
      <c r="J134" s="31">
        <f t="shared" si="102"/>
        <v>0</v>
      </c>
      <c r="K134" s="31">
        <f t="shared" si="102"/>
        <v>0</v>
      </c>
      <c r="L134" s="31">
        <f t="shared" si="102"/>
        <v>2</v>
      </c>
      <c r="M134" s="31">
        <f t="shared" si="102"/>
        <v>73</v>
      </c>
      <c r="N134" s="31">
        <f t="shared" si="102"/>
        <v>0</v>
      </c>
      <c r="O134" s="31">
        <f t="shared" si="102"/>
        <v>0</v>
      </c>
      <c r="P134" s="31">
        <f t="shared" si="102"/>
        <v>0</v>
      </c>
      <c r="Q134" s="31">
        <f t="shared" si="102"/>
        <v>0</v>
      </c>
      <c r="R134" s="31">
        <f t="shared" si="102"/>
        <v>0</v>
      </c>
      <c r="S134" s="31">
        <f t="shared" si="102"/>
        <v>0</v>
      </c>
      <c r="T134" s="31">
        <f t="shared" si="102"/>
        <v>0</v>
      </c>
      <c r="U134" s="31">
        <f t="shared" si="102"/>
        <v>0</v>
      </c>
      <c r="V134" s="31">
        <f t="shared" si="102"/>
        <v>0</v>
      </c>
      <c r="W134" s="31">
        <f t="shared" si="102"/>
        <v>0</v>
      </c>
      <c r="X134" s="31">
        <f t="shared" si="102"/>
        <v>0</v>
      </c>
      <c r="Y134" s="31">
        <f t="shared" si="102"/>
        <v>0</v>
      </c>
      <c r="Z134" s="31">
        <f t="shared" si="102"/>
        <v>200</v>
      </c>
      <c r="AA134" s="27">
        <f>SUM(AA124:AA133)</f>
        <v>0</v>
      </c>
      <c r="AC134" s="26" t="s">
        <v>51</v>
      </c>
      <c r="AD134" s="31">
        <f>SUM(AD124:AD133)</f>
        <v>7</v>
      </c>
      <c r="AE134" s="31">
        <f t="shared" ref="AE134:AM134" si="103">SUM(AE124:AE133)</f>
        <v>0</v>
      </c>
      <c r="AF134" s="31">
        <f t="shared" si="103"/>
        <v>0</v>
      </c>
      <c r="AG134" s="31">
        <f t="shared" si="103"/>
        <v>0</v>
      </c>
      <c r="AH134" s="31">
        <f t="shared" si="103"/>
        <v>7</v>
      </c>
      <c r="AI134" s="31">
        <f t="shared" si="103"/>
        <v>0</v>
      </c>
      <c r="AJ134" s="31">
        <f t="shared" si="103"/>
        <v>0</v>
      </c>
      <c r="AK134" s="31">
        <f t="shared" si="103"/>
        <v>0</v>
      </c>
      <c r="AL134" s="31">
        <f t="shared" si="103"/>
        <v>0</v>
      </c>
      <c r="AM134" s="31">
        <f t="shared" si="103"/>
        <v>7</v>
      </c>
      <c r="AN134" s="27">
        <f>SUM(AN124:AN133)</f>
        <v>0</v>
      </c>
    </row>
    <row r="135" spans="1:50" outlineLevel="1" x14ac:dyDescent="0.25"/>
    <row r="136" spans="1:50" outlineLevel="1" x14ac:dyDescent="0.25">
      <c r="B136" s="33">
        <v>50</v>
      </c>
    </row>
    <row r="137" spans="1:50" s="3" customFormat="1" ht="56.25" outlineLevel="1" x14ac:dyDescent="0.25">
      <c r="A137" s="8" t="str">
        <f>$B$4</f>
        <v>NBA HEAVY WEIGHT T-SHIRT</v>
      </c>
      <c r="B137" s="34" t="s">
        <v>191</v>
      </c>
      <c r="C137" s="10" t="s">
        <v>20</v>
      </c>
      <c r="D137" s="10" t="s">
        <v>21</v>
      </c>
      <c r="E137" s="10" t="s">
        <v>22</v>
      </c>
      <c r="F137" s="10" t="s">
        <v>141</v>
      </c>
      <c r="G137" s="10" t="s">
        <v>142</v>
      </c>
      <c r="H137" s="10" t="s">
        <v>143</v>
      </c>
      <c r="I137" s="10" t="s">
        <v>23</v>
      </c>
      <c r="J137" s="10" t="s">
        <v>24</v>
      </c>
      <c r="K137" s="10" t="s">
        <v>25</v>
      </c>
      <c r="L137" s="10" t="s">
        <v>26</v>
      </c>
      <c r="M137" s="11" t="s">
        <v>27</v>
      </c>
      <c r="N137" s="11" t="s">
        <v>28</v>
      </c>
      <c r="O137" s="11" t="s">
        <v>29</v>
      </c>
      <c r="P137" s="11" t="s">
        <v>30</v>
      </c>
      <c r="Q137" s="11" t="s">
        <v>31</v>
      </c>
      <c r="R137" s="11" t="s">
        <v>32</v>
      </c>
      <c r="S137" s="11" t="s">
        <v>33</v>
      </c>
      <c r="T137" s="11" t="s">
        <v>34</v>
      </c>
      <c r="U137" s="12" t="s">
        <v>35</v>
      </c>
      <c r="V137" s="12" t="s">
        <v>36</v>
      </c>
      <c r="W137" s="12" t="s">
        <v>37</v>
      </c>
      <c r="X137" s="12" t="s">
        <v>38</v>
      </c>
      <c r="Y137" s="13" t="s">
        <v>39</v>
      </c>
      <c r="Z137" s="14" t="s">
        <v>40</v>
      </c>
      <c r="AA137" s="15" t="s">
        <v>41</v>
      </c>
      <c r="AC137" s="16" t="str">
        <f>A137</f>
        <v>NBA HEAVY WEIGHT T-SHIRT</v>
      </c>
      <c r="AD137" s="9" t="str">
        <f>B137</f>
        <v>BROOKLYN NETS WHITE</v>
      </c>
      <c r="AE137" s="17" t="s">
        <v>20</v>
      </c>
      <c r="AF137" s="17" t="s">
        <v>21</v>
      </c>
      <c r="AG137" s="17" t="s">
        <v>22</v>
      </c>
      <c r="AH137" s="17" t="s">
        <v>53</v>
      </c>
      <c r="AI137" s="10" t="s">
        <v>26</v>
      </c>
      <c r="AJ137" s="18" t="s">
        <v>54</v>
      </c>
      <c r="AK137" s="19" t="s">
        <v>55</v>
      </c>
      <c r="AL137" s="20" t="s">
        <v>56</v>
      </c>
      <c r="AM137" s="14" t="s">
        <v>40</v>
      </c>
      <c r="AN137" s="15" t="s">
        <v>41</v>
      </c>
    </row>
    <row r="138" spans="1:50" outlineLevel="1" x14ac:dyDescent="0.25">
      <c r="A138" s="21" t="s">
        <v>192</v>
      </c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4">
        <f>SUM(C138:Y138)</f>
        <v>0</v>
      </c>
      <c r="AA138" s="25">
        <f t="shared" ref="AA138:AA147" si="104">B138-Z138</f>
        <v>0</v>
      </c>
      <c r="AC138" s="26" t="str">
        <f>A138</f>
        <v>C-0425-KT-6295-BNX</v>
      </c>
      <c r="AD138" s="27">
        <f>B138</f>
        <v>0</v>
      </c>
      <c r="AE138" s="23">
        <f t="shared" ref="AE138:AG147" si="105">C138</f>
        <v>0</v>
      </c>
      <c r="AF138" s="23">
        <f t="shared" si="105"/>
        <v>0</v>
      </c>
      <c r="AG138" s="23">
        <f t="shared" si="105"/>
        <v>0</v>
      </c>
      <c r="AH138" s="23">
        <f>SUM(F138:K138)</f>
        <v>0</v>
      </c>
      <c r="AI138" s="23">
        <f>L138</f>
        <v>0</v>
      </c>
      <c r="AJ138" s="23">
        <f t="shared" ref="AJ138:AJ147" si="106">SUM(M138:T138)</f>
        <v>0</v>
      </c>
      <c r="AK138" s="23">
        <f t="shared" ref="AK138:AK147" si="107">SUM(U138:X138)</f>
        <v>0</v>
      </c>
      <c r="AL138" s="23">
        <f>Y138</f>
        <v>0</v>
      </c>
      <c r="AM138" s="24">
        <f>SUM(AE138:AL138)</f>
        <v>0</v>
      </c>
      <c r="AN138" s="28">
        <f t="shared" ref="AN138:AN147" si="108">AD138-AM138</f>
        <v>0</v>
      </c>
    </row>
    <row r="139" spans="1:50" outlineLevel="1" x14ac:dyDescent="0.25">
      <c r="A139" s="26" t="s">
        <v>42</v>
      </c>
      <c r="B139" s="27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4">
        <f t="shared" ref="Z139:Z147" si="109">SUM(C139:Y139)</f>
        <v>0</v>
      </c>
      <c r="AA139" s="25">
        <f t="shared" si="104"/>
        <v>0</v>
      </c>
      <c r="AC139" s="26"/>
      <c r="AD139" s="27"/>
      <c r="AE139" s="23"/>
      <c r="AF139" s="23"/>
      <c r="AG139" s="23"/>
      <c r="AH139" s="23"/>
      <c r="AI139" s="23"/>
      <c r="AJ139" s="23"/>
      <c r="AK139" s="23"/>
      <c r="AL139" s="23"/>
      <c r="AM139" s="24"/>
      <c r="AN139" s="28"/>
      <c r="AO139" s="2" t="str">
        <f>B137</f>
        <v>BROOKLYN NETS WHITE</v>
      </c>
      <c r="AP139" s="26" t="s">
        <v>43</v>
      </c>
      <c r="AQ139" s="26" t="s">
        <v>44</v>
      </c>
      <c r="AR139" s="26" t="s">
        <v>45</v>
      </c>
      <c r="AS139" s="26" t="s">
        <v>46</v>
      </c>
      <c r="AT139" s="26" t="s">
        <v>47</v>
      </c>
      <c r="AU139" s="26" t="s">
        <v>48</v>
      </c>
      <c r="AV139" s="26" t="s">
        <v>49</v>
      </c>
      <c r="AW139" s="26" t="s">
        <v>50</v>
      </c>
    </row>
    <row r="140" spans="1:50" outlineLevel="1" x14ac:dyDescent="0.25">
      <c r="A140" s="26" t="s">
        <v>43</v>
      </c>
      <c r="B140" s="27"/>
      <c r="C140" s="23"/>
      <c r="D140" s="23"/>
      <c r="E140" s="23"/>
      <c r="F140" s="36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4">
        <f t="shared" si="109"/>
        <v>0</v>
      </c>
      <c r="AA140" s="25">
        <f t="shared" si="104"/>
        <v>0</v>
      </c>
      <c r="AB140" s="30" t="str">
        <f>AO139</f>
        <v>BROOKLYN NETS WHITE</v>
      </c>
      <c r="AC140" s="26"/>
      <c r="AD140" s="27"/>
      <c r="AE140" s="23"/>
      <c r="AF140" s="23"/>
      <c r="AG140" s="23"/>
      <c r="AH140" s="23"/>
      <c r="AI140" s="23"/>
      <c r="AJ140" s="23"/>
      <c r="AK140" s="23"/>
      <c r="AL140" s="23"/>
      <c r="AM140" s="24"/>
      <c r="AN140" s="28"/>
      <c r="AO140" s="30" t="s">
        <v>51</v>
      </c>
      <c r="AP140" s="24">
        <f>Z140</f>
        <v>0</v>
      </c>
      <c r="AQ140" s="24">
        <f>Z141</f>
        <v>4</v>
      </c>
      <c r="AR140" s="24">
        <f>Z142</f>
        <v>11</v>
      </c>
      <c r="AS140" s="24">
        <f>Z143</f>
        <v>24</v>
      </c>
      <c r="AT140" s="24">
        <f>Z144</f>
        <v>28</v>
      </c>
      <c r="AU140" s="24">
        <f>Z145</f>
        <v>20</v>
      </c>
      <c r="AV140" s="24">
        <f>Z146</f>
        <v>10</v>
      </c>
      <c r="AW140" s="24">
        <f>Z147</f>
        <v>3</v>
      </c>
      <c r="AX140" s="31">
        <f>Z148</f>
        <v>100</v>
      </c>
    </row>
    <row r="141" spans="1:50" outlineLevel="1" x14ac:dyDescent="0.25">
      <c r="A141" s="26" t="s">
        <v>44</v>
      </c>
      <c r="B141" s="27">
        <v>4</v>
      </c>
      <c r="C141" s="23"/>
      <c r="D141" s="23"/>
      <c r="E141" s="23"/>
      <c r="F141" s="36"/>
      <c r="G141" s="23"/>
      <c r="H141" s="23"/>
      <c r="I141" s="23"/>
      <c r="J141" s="23"/>
      <c r="K141" s="23"/>
      <c r="L141" s="23"/>
      <c r="M141" s="23">
        <v>4</v>
      </c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4">
        <f t="shared" si="109"/>
        <v>4</v>
      </c>
      <c r="AA141" s="25">
        <f t="shared" si="104"/>
        <v>0</v>
      </c>
      <c r="AB141" s="30" t="str">
        <f>AO139</f>
        <v>BROOKLYN NETS WHITE</v>
      </c>
      <c r="AC141" s="26"/>
      <c r="AD141" s="27"/>
      <c r="AE141" s="23"/>
      <c r="AF141" s="23"/>
      <c r="AG141" s="23"/>
      <c r="AH141" s="23"/>
      <c r="AI141" s="23"/>
      <c r="AJ141" s="23"/>
      <c r="AK141" s="23"/>
      <c r="AL141" s="23"/>
      <c r="AM141" s="24"/>
      <c r="AN141" s="28"/>
      <c r="AO141" s="29" t="s">
        <v>27</v>
      </c>
      <c r="AP141" s="23">
        <f>M140</f>
        <v>0</v>
      </c>
      <c r="AQ141" s="23">
        <f>M141</f>
        <v>4</v>
      </c>
      <c r="AR141" s="23">
        <f>M142</f>
        <v>8</v>
      </c>
      <c r="AS141" s="23">
        <f>M143</f>
        <v>13</v>
      </c>
      <c r="AT141" s="23">
        <f>M144</f>
        <v>10</v>
      </c>
      <c r="AU141" s="23">
        <f>M145</f>
        <v>8</v>
      </c>
      <c r="AV141" s="23">
        <f>M146</f>
        <v>2</v>
      </c>
      <c r="AW141" s="23">
        <f>M147</f>
        <v>0</v>
      </c>
      <c r="AX141" s="31">
        <f>M148</f>
        <v>45</v>
      </c>
    </row>
    <row r="142" spans="1:50" outlineLevel="1" x14ac:dyDescent="0.25">
      <c r="A142" s="26" t="s">
        <v>45</v>
      </c>
      <c r="B142" s="27">
        <v>11</v>
      </c>
      <c r="C142" s="23"/>
      <c r="D142" s="23"/>
      <c r="E142" s="23"/>
      <c r="F142" s="36">
        <v>3</v>
      </c>
      <c r="G142" s="23"/>
      <c r="H142" s="23"/>
      <c r="I142" s="23"/>
      <c r="J142" s="23"/>
      <c r="K142" s="23"/>
      <c r="L142" s="23"/>
      <c r="M142" s="23">
        <v>8</v>
      </c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4">
        <f t="shared" si="109"/>
        <v>11</v>
      </c>
      <c r="AA142" s="25">
        <f t="shared" si="104"/>
        <v>0</v>
      </c>
      <c r="AB142" s="30" t="str">
        <f>AO139</f>
        <v>BROOKLYN NETS WHITE</v>
      </c>
      <c r="AC142" s="26"/>
      <c r="AD142" s="27"/>
      <c r="AE142" s="23"/>
      <c r="AF142" s="23"/>
      <c r="AG142" s="23"/>
      <c r="AH142" s="23"/>
      <c r="AI142" s="23"/>
      <c r="AJ142" s="23"/>
      <c r="AK142" s="23"/>
      <c r="AL142" s="23"/>
      <c r="AM142" s="24"/>
      <c r="AN142" s="28"/>
      <c r="AO142" s="29" t="s">
        <v>204</v>
      </c>
      <c r="AP142" s="23">
        <f>D140</f>
        <v>0</v>
      </c>
      <c r="AQ142" s="23">
        <f>D141</f>
        <v>0</v>
      </c>
      <c r="AR142" s="23">
        <f>D142</f>
        <v>0</v>
      </c>
      <c r="AS142" s="23">
        <f>D143</f>
        <v>1</v>
      </c>
      <c r="AT142" s="23">
        <f>D144</f>
        <v>1</v>
      </c>
      <c r="AU142" s="23">
        <f>D145</f>
        <v>0</v>
      </c>
      <c r="AV142" s="23">
        <f>D146</f>
        <v>0</v>
      </c>
      <c r="AW142" s="23">
        <f>D147</f>
        <v>0</v>
      </c>
    </row>
    <row r="143" spans="1:50" outlineLevel="1" x14ac:dyDescent="0.25">
      <c r="A143" s="26" t="s">
        <v>46</v>
      </c>
      <c r="B143" s="27">
        <v>24</v>
      </c>
      <c r="C143" s="23">
        <v>1</v>
      </c>
      <c r="D143" s="23">
        <v>1</v>
      </c>
      <c r="E143" s="23"/>
      <c r="F143" s="36">
        <v>8</v>
      </c>
      <c r="G143" s="23"/>
      <c r="H143" s="23"/>
      <c r="I143" s="23"/>
      <c r="J143" s="23"/>
      <c r="K143" s="23"/>
      <c r="L143" s="37">
        <v>1</v>
      </c>
      <c r="M143" s="23">
        <v>13</v>
      </c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4">
        <f t="shared" si="109"/>
        <v>24</v>
      </c>
      <c r="AA143" s="25">
        <f t="shared" si="104"/>
        <v>0</v>
      </c>
      <c r="AB143" s="30" t="str">
        <f>AO139</f>
        <v>BROOKLYN NETS WHITE</v>
      </c>
      <c r="AC143" s="26"/>
      <c r="AD143" s="27"/>
      <c r="AE143" s="23"/>
      <c r="AF143" s="23"/>
      <c r="AG143" s="23"/>
      <c r="AH143" s="23"/>
      <c r="AI143" s="23"/>
      <c r="AJ143" s="23"/>
      <c r="AK143" s="23"/>
      <c r="AL143" s="23"/>
      <c r="AM143" s="24"/>
      <c r="AN143" s="28"/>
      <c r="AO143" s="29" t="s">
        <v>205</v>
      </c>
      <c r="AP143" s="23">
        <f>E140</f>
        <v>0</v>
      </c>
      <c r="AQ143" s="23">
        <f>E141</f>
        <v>0</v>
      </c>
      <c r="AR143" s="23">
        <f>E142</f>
        <v>0</v>
      </c>
      <c r="AS143" s="23">
        <f>E143</f>
        <v>0</v>
      </c>
      <c r="AT143" s="23">
        <f>E144</f>
        <v>0</v>
      </c>
      <c r="AU143" s="23">
        <f>E145</f>
        <v>0</v>
      </c>
      <c r="AV143" s="23">
        <f>E146</f>
        <v>0</v>
      </c>
      <c r="AW143" s="23">
        <f>E147</f>
        <v>0</v>
      </c>
    </row>
    <row r="144" spans="1:50" outlineLevel="1" x14ac:dyDescent="0.25">
      <c r="A144" s="26" t="s">
        <v>47</v>
      </c>
      <c r="B144" s="27">
        <v>28</v>
      </c>
      <c r="C144" s="23"/>
      <c r="D144" s="23">
        <v>1</v>
      </c>
      <c r="E144" s="23"/>
      <c r="F144" s="36">
        <v>16</v>
      </c>
      <c r="G144" s="23"/>
      <c r="H144" s="23"/>
      <c r="I144" s="23"/>
      <c r="J144" s="23"/>
      <c r="K144" s="23"/>
      <c r="L144" s="37">
        <v>1</v>
      </c>
      <c r="M144" s="23">
        <v>10</v>
      </c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4">
        <f t="shared" si="109"/>
        <v>28</v>
      </c>
      <c r="AA144" s="25">
        <f t="shared" si="104"/>
        <v>0</v>
      </c>
      <c r="AB144" s="30" t="str">
        <f>AO139</f>
        <v>BROOKLYN NETS WHITE</v>
      </c>
      <c r="AC144" s="26"/>
      <c r="AD144" s="27"/>
      <c r="AE144" s="23"/>
      <c r="AF144" s="23"/>
      <c r="AG144" s="23"/>
      <c r="AH144" s="23"/>
      <c r="AI144" s="23"/>
      <c r="AJ144" s="23"/>
      <c r="AK144" s="23"/>
      <c r="AL144" s="23"/>
      <c r="AM144" s="24"/>
      <c r="AN144" s="28"/>
      <c r="AO144" s="29" t="s">
        <v>206</v>
      </c>
      <c r="AP144" s="23">
        <f>C140</f>
        <v>0</v>
      </c>
      <c r="AQ144" s="23">
        <f>C141</f>
        <v>0</v>
      </c>
      <c r="AR144" s="23">
        <f>C142</f>
        <v>0</v>
      </c>
      <c r="AS144" s="23">
        <f>C143</f>
        <v>1</v>
      </c>
      <c r="AT144" s="23">
        <f>C144</f>
        <v>0</v>
      </c>
      <c r="AU144" s="23">
        <f>C145</f>
        <v>0</v>
      </c>
      <c r="AV144" s="23">
        <f>C146</f>
        <v>0</v>
      </c>
      <c r="AW144" s="23">
        <f>C147</f>
        <v>0</v>
      </c>
    </row>
    <row r="145" spans="1:50" outlineLevel="1" x14ac:dyDescent="0.25">
      <c r="A145" s="26" t="s">
        <v>48</v>
      </c>
      <c r="B145" s="27">
        <v>20</v>
      </c>
      <c r="C145" s="23"/>
      <c r="D145" s="23"/>
      <c r="E145" s="23"/>
      <c r="F145" s="36">
        <v>12</v>
      </c>
      <c r="G145" s="23"/>
      <c r="H145" s="23"/>
      <c r="I145" s="23"/>
      <c r="J145" s="23"/>
      <c r="K145" s="23"/>
      <c r="L145" s="23"/>
      <c r="M145" s="23">
        <v>8</v>
      </c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4">
        <f t="shared" si="109"/>
        <v>20</v>
      </c>
      <c r="AA145" s="25">
        <f t="shared" si="104"/>
        <v>0</v>
      </c>
      <c r="AC145" s="26" t="s">
        <v>63</v>
      </c>
      <c r="AD145" s="27">
        <f t="shared" ref="AD145:AD153" si="110">B145</f>
        <v>20</v>
      </c>
      <c r="AE145" s="23">
        <f t="shared" si="105"/>
        <v>0</v>
      </c>
      <c r="AF145" s="23">
        <f t="shared" si="105"/>
        <v>0</v>
      </c>
      <c r="AG145" s="23">
        <f t="shared" si="105"/>
        <v>0</v>
      </c>
      <c r="AH145" s="23">
        <f t="shared" ref="AH145:AH152" si="111">SUM(F145:K145)</f>
        <v>12</v>
      </c>
      <c r="AI145" s="23">
        <f t="shared" ref="AI145:AI153" si="112">L145</f>
        <v>0</v>
      </c>
      <c r="AJ145" s="23">
        <f t="shared" si="106"/>
        <v>8</v>
      </c>
      <c r="AK145" s="23">
        <f t="shared" si="107"/>
        <v>0</v>
      </c>
      <c r="AL145" s="23">
        <f t="shared" ref="AL145:AL153" si="113">Y145</f>
        <v>0</v>
      </c>
      <c r="AM145" s="24">
        <f t="shared" ref="AM145:AM153" si="114">SUM(AE145:AL145)</f>
        <v>20</v>
      </c>
      <c r="AN145" s="28">
        <f t="shared" si="108"/>
        <v>0</v>
      </c>
    </row>
    <row r="146" spans="1:50" outlineLevel="1" x14ac:dyDescent="0.25">
      <c r="A146" s="26" t="s">
        <v>49</v>
      </c>
      <c r="B146" s="27">
        <v>10</v>
      </c>
      <c r="C146" s="23"/>
      <c r="D146" s="23"/>
      <c r="E146" s="23"/>
      <c r="F146" s="36">
        <v>8</v>
      </c>
      <c r="G146" s="23"/>
      <c r="H146" s="23"/>
      <c r="I146" s="23"/>
      <c r="J146" s="23"/>
      <c r="K146" s="23"/>
      <c r="L146" s="23"/>
      <c r="M146" s="23">
        <v>2</v>
      </c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4">
        <f t="shared" si="109"/>
        <v>10</v>
      </c>
      <c r="AA146" s="25">
        <f t="shared" si="104"/>
        <v>0</v>
      </c>
      <c r="AC146" s="26" t="s">
        <v>64</v>
      </c>
      <c r="AD146" s="27">
        <f t="shared" si="110"/>
        <v>10</v>
      </c>
      <c r="AE146" s="23">
        <f t="shared" si="105"/>
        <v>0</v>
      </c>
      <c r="AF146" s="23">
        <f t="shared" si="105"/>
        <v>0</v>
      </c>
      <c r="AG146" s="23">
        <f t="shared" si="105"/>
        <v>0</v>
      </c>
      <c r="AH146" s="23">
        <f t="shared" si="111"/>
        <v>8</v>
      </c>
      <c r="AI146" s="23">
        <f t="shared" si="112"/>
        <v>0</v>
      </c>
      <c r="AJ146" s="23">
        <f t="shared" si="106"/>
        <v>2</v>
      </c>
      <c r="AK146" s="23">
        <f t="shared" si="107"/>
        <v>0</v>
      </c>
      <c r="AL146" s="23">
        <f t="shared" si="113"/>
        <v>0</v>
      </c>
      <c r="AM146" s="24">
        <f t="shared" si="114"/>
        <v>10</v>
      </c>
      <c r="AN146" s="28">
        <f t="shared" si="108"/>
        <v>0</v>
      </c>
    </row>
    <row r="147" spans="1:50" outlineLevel="1" x14ac:dyDescent="0.25">
      <c r="A147" s="26" t="s">
        <v>50</v>
      </c>
      <c r="B147" s="27">
        <v>3</v>
      </c>
      <c r="C147" s="23"/>
      <c r="D147" s="23"/>
      <c r="E147" s="23"/>
      <c r="F147" s="36">
        <v>3</v>
      </c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4">
        <f t="shared" si="109"/>
        <v>3</v>
      </c>
      <c r="AA147" s="25">
        <f t="shared" si="104"/>
        <v>0</v>
      </c>
      <c r="AC147" s="26" t="s">
        <v>52</v>
      </c>
      <c r="AD147" s="27">
        <f t="shared" si="110"/>
        <v>3</v>
      </c>
      <c r="AE147" s="23">
        <f t="shared" si="105"/>
        <v>0</v>
      </c>
      <c r="AF147" s="23">
        <f t="shared" si="105"/>
        <v>0</v>
      </c>
      <c r="AG147" s="23">
        <f t="shared" si="105"/>
        <v>0</v>
      </c>
      <c r="AH147" s="23">
        <f t="shared" si="111"/>
        <v>3</v>
      </c>
      <c r="AI147" s="23">
        <f t="shared" si="112"/>
        <v>0</v>
      </c>
      <c r="AJ147" s="23">
        <f t="shared" si="106"/>
        <v>0</v>
      </c>
      <c r="AK147" s="23">
        <f t="shared" si="107"/>
        <v>0</v>
      </c>
      <c r="AL147" s="23">
        <f t="shared" si="113"/>
        <v>0</v>
      </c>
      <c r="AM147" s="24">
        <f t="shared" si="114"/>
        <v>3</v>
      </c>
      <c r="AN147" s="28">
        <f t="shared" si="108"/>
        <v>0</v>
      </c>
    </row>
    <row r="148" spans="1:50" outlineLevel="1" x14ac:dyDescent="0.25">
      <c r="A148" s="26" t="s">
        <v>51</v>
      </c>
      <c r="B148" s="31">
        <f>SUM(B138:B147)</f>
        <v>100</v>
      </c>
      <c r="C148" s="31">
        <f t="shared" ref="C148:Z148" si="115">SUM(C138:C147)</f>
        <v>1</v>
      </c>
      <c r="D148" s="31">
        <f t="shared" si="115"/>
        <v>2</v>
      </c>
      <c r="E148" s="31">
        <f t="shared" si="115"/>
        <v>0</v>
      </c>
      <c r="F148" s="31">
        <f t="shared" si="115"/>
        <v>50</v>
      </c>
      <c r="G148" s="31">
        <f t="shared" si="115"/>
        <v>0</v>
      </c>
      <c r="H148" s="31">
        <f t="shared" si="115"/>
        <v>0</v>
      </c>
      <c r="I148" s="31">
        <f t="shared" si="115"/>
        <v>0</v>
      </c>
      <c r="J148" s="31">
        <f t="shared" si="115"/>
        <v>0</v>
      </c>
      <c r="K148" s="31">
        <f t="shared" si="115"/>
        <v>0</v>
      </c>
      <c r="L148" s="31">
        <f t="shared" si="115"/>
        <v>2</v>
      </c>
      <c r="M148" s="31">
        <f t="shared" si="115"/>
        <v>45</v>
      </c>
      <c r="N148" s="31">
        <f t="shared" si="115"/>
        <v>0</v>
      </c>
      <c r="O148" s="31">
        <f t="shared" si="115"/>
        <v>0</v>
      </c>
      <c r="P148" s="31">
        <f t="shared" si="115"/>
        <v>0</v>
      </c>
      <c r="Q148" s="31">
        <f t="shared" si="115"/>
        <v>0</v>
      </c>
      <c r="R148" s="31">
        <f t="shared" si="115"/>
        <v>0</v>
      </c>
      <c r="S148" s="31">
        <f t="shared" si="115"/>
        <v>0</v>
      </c>
      <c r="T148" s="31">
        <f t="shared" si="115"/>
        <v>0</v>
      </c>
      <c r="U148" s="31">
        <f t="shared" si="115"/>
        <v>0</v>
      </c>
      <c r="V148" s="31">
        <f t="shared" si="115"/>
        <v>0</v>
      </c>
      <c r="W148" s="31">
        <f t="shared" si="115"/>
        <v>0</v>
      </c>
      <c r="X148" s="31">
        <f t="shared" si="115"/>
        <v>0</v>
      </c>
      <c r="Y148" s="31">
        <f t="shared" si="115"/>
        <v>0</v>
      </c>
      <c r="Z148" s="31">
        <f t="shared" si="115"/>
        <v>100</v>
      </c>
      <c r="AA148" s="27">
        <f>SUM(AA138:AA147)</f>
        <v>0</v>
      </c>
      <c r="AC148" s="26" t="s">
        <v>51</v>
      </c>
      <c r="AD148" s="31">
        <f>SUM(AD138:AD147)</f>
        <v>33</v>
      </c>
      <c r="AE148" s="31">
        <f t="shared" ref="AE148:AM148" si="116">SUM(AE138:AE147)</f>
        <v>0</v>
      </c>
      <c r="AF148" s="31">
        <f t="shared" si="116"/>
        <v>0</v>
      </c>
      <c r="AG148" s="31">
        <f t="shared" si="116"/>
        <v>0</v>
      </c>
      <c r="AH148" s="31">
        <f t="shared" si="116"/>
        <v>23</v>
      </c>
      <c r="AI148" s="31">
        <f t="shared" si="116"/>
        <v>0</v>
      </c>
      <c r="AJ148" s="31">
        <f t="shared" si="116"/>
        <v>10</v>
      </c>
      <c r="AK148" s="31">
        <f t="shared" si="116"/>
        <v>0</v>
      </c>
      <c r="AL148" s="31">
        <f t="shared" si="116"/>
        <v>0</v>
      </c>
      <c r="AM148" s="31">
        <f t="shared" si="116"/>
        <v>33</v>
      </c>
      <c r="AN148" s="27">
        <f>SUM(AN138:AN147)</f>
        <v>0</v>
      </c>
    </row>
    <row r="149" spans="1:50" outlineLevel="1" x14ac:dyDescent="0.25"/>
    <row r="150" spans="1:50" outlineLevel="1" x14ac:dyDescent="0.25">
      <c r="B150" s="33">
        <v>50</v>
      </c>
    </row>
    <row r="151" spans="1:50" s="3" customFormat="1" ht="56.25" outlineLevel="1" x14ac:dyDescent="0.25">
      <c r="A151" s="8" t="str">
        <f>$B$4</f>
        <v>NBA HEAVY WEIGHT T-SHIRT</v>
      </c>
      <c r="B151" s="34" t="s">
        <v>193</v>
      </c>
      <c r="C151" s="10" t="s">
        <v>20</v>
      </c>
      <c r="D151" s="10" t="s">
        <v>21</v>
      </c>
      <c r="E151" s="10" t="s">
        <v>22</v>
      </c>
      <c r="F151" s="10" t="s">
        <v>141</v>
      </c>
      <c r="G151" s="10" t="s">
        <v>142</v>
      </c>
      <c r="H151" s="10" t="s">
        <v>143</v>
      </c>
      <c r="I151" s="10" t="s">
        <v>23</v>
      </c>
      <c r="J151" s="10" t="s">
        <v>24</v>
      </c>
      <c r="K151" s="10" t="s">
        <v>25</v>
      </c>
      <c r="L151" s="10" t="s">
        <v>26</v>
      </c>
      <c r="M151" s="11" t="s">
        <v>27</v>
      </c>
      <c r="N151" s="11" t="s">
        <v>28</v>
      </c>
      <c r="O151" s="11" t="s">
        <v>29</v>
      </c>
      <c r="P151" s="11" t="s">
        <v>30</v>
      </c>
      <c r="Q151" s="11" t="s">
        <v>31</v>
      </c>
      <c r="R151" s="11" t="s">
        <v>32</v>
      </c>
      <c r="S151" s="11" t="s">
        <v>33</v>
      </c>
      <c r="T151" s="11" t="s">
        <v>34</v>
      </c>
      <c r="U151" s="12" t="s">
        <v>35</v>
      </c>
      <c r="V151" s="12" t="s">
        <v>36</v>
      </c>
      <c r="W151" s="12" t="s">
        <v>37</v>
      </c>
      <c r="X151" s="12" t="s">
        <v>38</v>
      </c>
      <c r="Y151" s="13" t="s">
        <v>39</v>
      </c>
      <c r="Z151" s="14" t="s">
        <v>40</v>
      </c>
      <c r="AA151" s="15" t="s">
        <v>41</v>
      </c>
      <c r="AC151" s="16" t="str">
        <f>A151</f>
        <v>NBA HEAVY WEIGHT T-SHIRT</v>
      </c>
      <c r="AD151" s="9" t="str">
        <f>B151</f>
        <v xml:space="preserve">	MEMPHIS GRIZZLIES WHITE</v>
      </c>
      <c r="AE151" s="17" t="s">
        <v>20</v>
      </c>
      <c r="AF151" s="17" t="s">
        <v>21</v>
      </c>
      <c r="AG151" s="17" t="s">
        <v>22</v>
      </c>
      <c r="AH151" s="17" t="s">
        <v>53</v>
      </c>
      <c r="AI151" s="10" t="s">
        <v>26</v>
      </c>
      <c r="AJ151" s="18" t="s">
        <v>54</v>
      </c>
      <c r="AK151" s="19" t="s">
        <v>55</v>
      </c>
      <c r="AL151" s="20" t="s">
        <v>56</v>
      </c>
      <c r="AM151" s="14" t="s">
        <v>40</v>
      </c>
      <c r="AN151" s="15" t="s">
        <v>41</v>
      </c>
    </row>
    <row r="152" spans="1:50" outlineLevel="1" x14ac:dyDescent="0.25">
      <c r="A152" s="21" t="s">
        <v>194</v>
      </c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4">
        <f>SUM(C152:Y152)</f>
        <v>0</v>
      </c>
      <c r="AA152" s="25">
        <f t="shared" ref="AA152:AA161" si="117">B152-Z152</f>
        <v>0</v>
      </c>
      <c r="AC152" s="26" t="str">
        <f>A152</f>
        <v>C-0425-KT-6295-MGX</v>
      </c>
      <c r="AD152" s="27">
        <f>B152</f>
        <v>0</v>
      </c>
      <c r="AE152" s="23">
        <f t="shared" ref="AE152:AG161" si="118">C152</f>
        <v>0</v>
      </c>
      <c r="AF152" s="23">
        <f t="shared" si="118"/>
        <v>0</v>
      </c>
      <c r="AG152" s="23">
        <f t="shared" si="118"/>
        <v>0</v>
      </c>
      <c r="AH152" s="23">
        <f>SUM(F152:K152)</f>
        <v>0</v>
      </c>
      <c r="AI152" s="23">
        <f>L152</f>
        <v>0</v>
      </c>
      <c r="AJ152" s="23">
        <f t="shared" ref="AJ152:AJ161" si="119">SUM(M152:T152)</f>
        <v>0</v>
      </c>
      <c r="AK152" s="23">
        <f t="shared" ref="AK152:AK161" si="120">SUM(U152:X152)</f>
        <v>0</v>
      </c>
      <c r="AL152" s="23">
        <f>Y152</f>
        <v>0</v>
      </c>
      <c r="AM152" s="24">
        <f>SUM(AE152:AL152)</f>
        <v>0</v>
      </c>
      <c r="AN152" s="28">
        <f t="shared" ref="AN152:AN161" si="121">AD152-AM152</f>
        <v>0</v>
      </c>
    </row>
    <row r="153" spans="1:50" outlineLevel="1" x14ac:dyDescent="0.25">
      <c r="A153" s="26" t="s">
        <v>42</v>
      </c>
      <c r="B153" s="27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4">
        <f t="shared" ref="Z153:Z161" si="122">SUM(C153:Y153)</f>
        <v>0</v>
      </c>
      <c r="AA153" s="25">
        <f t="shared" si="117"/>
        <v>0</v>
      </c>
      <c r="AC153" s="26"/>
      <c r="AD153" s="27"/>
      <c r="AE153" s="23"/>
      <c r="AF153" s="23"/>
      <c r="AG153" s="23"/>
      <c r="AH153" s="23"/>
      <c r="AI153" s="23"/>
      <c r="AJ153" s="23"/>
      <c r="AK153" s="23"/>
      <c r="AL153" s="23"/>
      <c r="AM153" s="24"/>
      <c r="AN153" s="28"/>
      <c r="AO153" s="2" t="str">
        <f>B151</f>
        <v xml:space="preserve">	MEMPHIS GRIZZLIES WHITE</v>
      </c>
      <c r="AP153" s="26" t="s">
        <v>43</v>
      </c>
      <c r="AQ153" s="26" t="s">
        <v>44</v>
      </c>
      <c r="AR153" s="26" t="s">
        <v>45</v>
      </c>
      <c r="AS153" s="26" t="s">
        <v>46</v>
      </c>
      <c r="AT153" s="26" t="s">
        <v>47</v>
      </c>
      <c r="AU153" s="26" t="s">
        <v>48</v>
      </c>
      <c r="AV153" s="26" t="s">
        <v>49</v>
      </c>
      <c r="AW153" s="26" t="s">
        <v>50</v>
      </c>
    </row>
    <row r="154" spans="1:50" outlineLevel="1" x14ac:dyDescent="0.25">
      <c r="A154" s="26" t="s">
        <v>43</v>
      </c>
      <c r="B154" s="27"/>
      <c r="C154" s="23"/>
      <c r="D154" s="23"/>
      <c r="E154" s="23"/>
      <c r="F154" s="36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4">
        <f t="shared" si="122"/>
        <v>0</v>
      </c>
      <c r="AA154" s="25">
        <f t="shared" si="117"/>
        <v>0</v>
      </c>
      <c r="AB154" s="30" t="str">
        <f>AO153</f>
        <v xml:space="preserve">	MEMPHIS GRIZZLIES WHITE</v>
      </c>
      <c r="AC154" s="26"/>
      <c r="AD154" s="27"/>
      <c r="AE154" s="23"/>
      <c r="AF154" s="23"/>
      <c r="AG154" s="23"/>
      <c r="AH154" s="23"/>
      <c r="AI154" s="23"/>
      <c r="AJ154" s="23"/>
      <c r="AK154" s="23"/>
      <c r="AL154" s="23"/>
      <c r="AM154" s="24"/>
      <c r="AN154" s="28"/>
      <c r="AO154" s="30" t="s">
        <v>51</v>
      </c>
      <c r="AP154" s="24">
        <f>Z154</f>
        <v>0</v>
      </c>
      <c r="AQ154" s="24">
        <f>Z155</f>
        <v>4</v>
      </c>
      <c r="AR154" s="24">
        <f>Z156</f>
        <v>11</v>
      </c>
      <c r="AS154" s="24">
        <f>Z157</f>
        <v>24</v>
      </c>
      <c r="AT154" s="24">
        <f>Z158</f>
        <v>28</v>
      </c>
      <c r="AU154" s="24">
        <f>Z159</f>
        <v>20</v>
      </c>
      <c r="AV154" s="24">
        <f>Z160</f>
        <v>10</v>
      </c>
      <c r="AW154" s="24">
        <f>Z161</f>
        <v>3</v>
      </c>
      <c r="AX154" s="31">
        <f>Z162</f>
        <v>100</v>
      </c>
    </row>
    <row r="155" spans="1:50" outlineLevel="1" x14ac:dyDescent="0.25">
      <c r="A155" s="26" t="s">
        <v>44</v>
      </c>
      <c r="B155" s="27">
        <v>4</v>
      </c>
      <c r="C155" s="23"/>
      <c r="D155" s="23"/>
      <c r="E155" s="23"/>
      <c r="F155" s="36"/>
      <c r="G155" s="23"/>
      <c r="H155" s="23"/>
      <c r="I155" s="23"/>
      <c r="J155" s="23"/>
      <c r="K155" s="23"/>
      <c r="L155" s="23"/>
      <c r="M155" s="23">
        <v>4</v>
      </c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4">
        <f t="shared" si="122"/>
        <v>4</v>
      </c>
      <c r="AA155" s="25">
        <f t="shared" si="117"/>
        <v>0</v>
      </c>
      <c r="AB155" s="30" t="str">
        <f>AO153</f>
        <v xml:space="preserve">	MEMPHIS GRIZZLIES WHITE</v>
      </c>
      <c r="AC155" s="26"/>
      <c r="AD155" s="27"/>
      <c r="AE155" s="23"/>
      <c r="AF155" s="23"/>
      <c r="AG155" s="23"/>
      <c r="AH155" s="23"/>
      <c r="AI155" s="23"/>
      <c r="AJ155" s="23"/>
      <c r="AK155" s="23"/>
      <c r="AL155" s="23"/>
      <c r="AM155" s="24"/>
      <c r="AN155" s="28"/>
      <c r="AO155" s="29" t="s">
        <v>27</v>
      </c>
      <c r="AP155" s="23">
        <f>M154</f>
        <v>0</v>
      </c>
      <c r="AQ155" s="23">
        <f>M155</f>
        <v>4</v>
      </c>
      <c r="AR155" s="23">
        <f>M156</f>
        <v>8</v>
      </c>
      <c r="AS155" s="23">
        <f>M157</f>
        <v>13</v>
      </c>
      <c r="AT155" s="23">
        <f>M158</f>
        <v>10</v>
      </c>
      <c r="AU155" s="23">
        <f>M159</f>
        <v>8</v>
      </c>
      <c r="AV155" s="23">
        <f>M160</f>
        <v>2</v>
      </c>
      <c r="AW155" s="23">
        <f>M161</f>
        <v>0</v>
      </c>
      <c r="AX155" s="31">
        <f>M162</f>
        <v>45</v>
      </c>
    </row>
    <row r="156" spans="1:50" outlineLevel="1" x14ac:dyDescent="0.25">
      <c r="A156" s="26" t="s">
        <v>45</v>
      </c>
      <c r="B156" s="27">
        <v>11</v>
      </c>
      <c r="C156" s="23"/>
      <c r="D156" s="23"/>
      <c r="E156" s="23"/>
      <c r="F156" s="36">
        <v>3</v>
      </c>
      <c r="G156" s="23"/>
      <c r="H156" s="23"/>
      <c r="I156" s="23"/>
      <c r="J156" s="23"/>
      <c r="K156" s="23"/>
      <c r="L156" s="23"/>
      <c r="M156" s="23">
        <v>8</v>
      </c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4">
        <f t="shared" si="122"/>
        <v>11</v>
      </c>
      <c r="AA156" s="25">
        <f t="shared" si="117"/>
        <v>0</v>
      </c>
      <c r="AB156" s="30" t="str">
        <f>AO153</f>
        <v xml:space="preserve">	MEMPHIS GRIZZLIES WHITE</v>
      </c>
      <c r="AC156" s="26"/>
      <c r="AD156" s="27"/>
      <c r="AE156" s="23"/>
      <c r="AF156" s="23"/>
      <c r="AG156" s="23"/>
      <c r="AH156" s="23"/>
      <c r="AI156" s="23"/>
      <c r="AJ156" s="23"/>
      <c r="AK156" s="23"/>
      <c r="AL156" s="23"/>
      <c r="AM156" s="24"/>
      <c r="AN156" s="28"/>
      <c r="AO156" s="29" t="s">
        <v>204</v>
      </c>
      <c r="AP156" s="23">
        <f>D154</f>
        <v>0</v>
      </c>
      <c r="AQ156" s="23">
        <f>D155</f>
        <v>0</v>
      </c>
      <c r="AR156" s="23">
        <f>D156</f>
        <v>0</v>
      </c>
      <c r="AS156" s="23">
        <f>D157</f>
        <v>1</v>
      </c>
      <c r="AT156" s="23">
        <f>D158</f>
        <v>1</v>
      </c>
      <c r="AU156" s="23">
        <f>D159</f>
        <v>0</v>
      </c>
      <c r="AV156" s="23">
        <f>D160</f>
        <v>0</v>
      </c>
      <c r="AW156" s="23">
        <f>D161</f>
        <v>0</v>
      </c>
    </row>
    <row r="157" spans="1:50" outlineLevel="1" x14ac:dyDescent="0.25">
      <c r="A157" s="26" t="s">
        <v>46</v>
      </c>
      <c r="B157" s="27">
        <v>24</v>
      </c>
      <c r="C157" s="23">
        <v>1</v>
      </c>
      <c r="D157" s="23">
        <v>1</v>
      </c>
      <c r="E157" s="23"/>
      <c r="F157" s="36">
        <v>8</v>
      </c>
      <c r="G157" s="23"/>
      <c r="H157" s="23"/>
      <c r="I157" s="23"/>
      <c r="J157" s="23"/>
      <c r="K157" s="23"/>
      <c r="L157" s="37">
        <v>1</v>
      </c>
      <c r="M157" s="23">
        <v>13</v>
      </c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4">
        <f t="shared" si="122"/>
        <v>24</v>
      </c>
      <c r="AA157" s="25">
        <f t="shared" si="117"/>
        <v>0</v>
      </c>
      <c r="AB157" s="30" t="str">
        <f>AO153</f>
        <v xml:space="preserve">	MEMPHIS GRIZZLIES WHITE</v>
      </c>
      <c r="AC157" s="26"/>
      <c r="AD157" s="27"/>
      <c r="AE157" s="23"/>
      <c r="AF157" s="23"/>
      <c r="AG157" s="23"/>
      <c r="AH157" s="23"/>
      <c r="AI157" s="23"/>
      <c r="AJ157" s="23"/>
      <c r="AK157" s="23"/>
      <c r="AL157" s="23"/>
      <c r="AM157" s="24"/>
      <c r="AN157" s="28"/>
      <c r="AO157" s="29" t="s">
        <v>205</v>
      </c>
      <c r="AP157" s="23">
        <f>E154</f>
        <v>0</v>
      </c>
      <c r="AQ157" s="23">
        <f>E155</f>
        <v>0</v>
      </c>
      <c r="AR157" s="23">
        <f>E156</f>
        <v>0</v>
      </c>
      <c r="AS157" s="23">
        <f>E157</f>
        <v>0</v>
      </c>
      <c r="AT157" s="23">
        <f>E158</f>
        <v>0</v>
      </c>
      <c r="AU157" s="23">
        <f>E159</f>
        <v>0</v>
      </c>
      <c r="AV157" s="23">
        <f>E160</f>
        <v>0</v>
      </c>
      <c r="AW157" s="23">
        <f>E161</f>
        <v>0</v>
      </c>
    </row>
    <row r="158" spans="1:50" outlineLevel="1" x14ac:dyDescent="0.25">
      <c r="A158" s="26" t="s">
        <v>47</v>
      </c>
      <c r="B158" s="27">
        <v>28</v>
      </c>
      <c r="C158" s="23"/>
      <c r="D158" s="23">
        <v>1</v>
      </c>
      <c r="E158" s="23"/>
      <c r="F158" s="36">
        <v>16</v>
      </c>
      <c r="G158" s="23"/>
      <c r="H158" s="23"/>
      <c r="I158" s="23"/>
      <c r="J158" s="23"/>
      <c r="K158" s="23"/>
      <c r="L158" s="37">
        <v>1</v>
      </c>
      <c r="M158" s="23">
        <v>10</v>
      </c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4">
        <f t="shared" si="122"/>
        <v>28</v>
      </c>
      <c r="AA158" s="25">
        <f t="shared" si="117"/>
        <v>0</v>
      </c>
      <c r="AB158" s="30" t="str">
        <f>AO153</f>
        <v xml:space="preserve">	MEMPHIS GRIZZLIES WHITE</v>
      </c>
      <c r="AC158" s="26"/>
      <c r="AD158" s="27"/>
      <c r="AE158" s="23"/>
      <c r="AF158" s="23"/>
      <c r="AG158" s="23"/>
      <c r="AH158" s="23"/>
      <c r="AI158" s="23"/>
      <c r="AJ158" s="23"/>
      <c r="AK158" s="23"/>
      <c r="AL158" s="23"/>
      <c r="AM158" s="24"/>
      <c r="AN158" s="28"/>
      <c r="AO158" s="29" t="s">
        <v>206</v>
      </c>
      <c r="AP158" s="23">
        <f>C154</f>
        <v>0</v>
      </c>
      <c r="AQ158" s="23">
        <f>C155</f>
        <v>0</v>
      </c>
      <c r="AR158" s="23">
        <f>C156</f>
        <v>0</v>
      </c>
      <c r="AS158" s="23">
        <f>C157</f>
        <v>1</v>
      </c>
      <c r="AT158" s="23">
        <f>C158</f>
        <v>0</v>
      </c>
      <c r="AU158" s="23">
        <f>C159</f>
        <v>0</v>
      </c>
      <c r="AV158" s="23">
        <f>C160</f>
        <v>0</v>
      </c>
      <c r="AW158" s="23">
        <f>C161</f>
        <v>0</v>
      </c>
    </row>
    <row r="159" spans="1:50" outlineLevel="1" x14ac:dyDescent="0.25">
      <c r="A159" s="26" t="s">
        <v>48</v>
      </c>
      <c r="B159" s="27">
        <v>20</v>
      </c>
      <c r="C159" s="23"/>
      <c r="D159" s="23"/>
      <c r="E159" s="23"/>
      <c r="F159" s="36">
        <v>12</v>
      </c>
      <c r="G159" s="23"/>
      <c r="H159" s="23"/>
      <c r="I159" s="23"/>
      <c r="J159" s="23"/>
      <c r="K159" s="23"/>
      <c r="L159" s="23"/>
      <c r="M159" s="23">
        <v>8</v>
      </c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4">
        <f t="shared" si="122"/>
        <v>20</v>
      </c>
      <c r="AA159" s="25">
        <f t="shared" si="117"/>
        <v>0</v>
      </c>
      <c r="AC159" s="26" t="s">
        <v>63</v>
      </c>
      <c r="AD159" s="27">
        <f t="shared" ref="AD159:AD167" si="123">B159</f>
        <v>20</v>
      </c>
      <c r="AE159" s="23">
        <f t="shared" si="118"/>
        <v>0</v>
      </c>
      <c r="AF159" s="23">
        <f t="shared" si="118"/>
        <v>0</v>
      </c>
      <c r="AG159" s="23">
        <f t="shared" si="118"/>
        <v>0</v>
      </c>
      <c r="AH159" s="23">
        <f t="shared" ref="AH159:AH166" si="124">SUM(F159:K159)</f>
        <v>12</v>
      </c>
      <c r="AI159" s="23">
        <f t="shared" ref="AI159:AI167" si="125">L159</f>
        <v>0</v>
      </c>
      <c r="AJ159" s="23">
        <f t="shared" si="119"/>
        <v>8</v>
      </c>
      <c r="AK159" s="23">
        <f t="shared" si="120"/>
        <v>0</v>
      </c>
      <c r="AL159" s="23">
        <f t="shared" ref="AL159:AL167" si="126">Y159</f>
        <v>0</v>
      </c>
      <c r="AM159" s="24">
        <f t="shared" ref="AM159:AM167" si="127">SUM(AE159:AL159)</f>
        <v>20</v>
      </c>
      <c r="AN159" s="28">
        <f t="shared" si="121"/>
        <v>0</v>
      </c>
    </row>
    <row r="160" spans="1:50" outlineLevel="1" x14ac:dyDescent="0.25">
      <c r="A160" s="26" t="s">
        <v>49</v>
      </c>
      <c r="B160" s="27">
        <v>10</v>
      </c>
      <c r="C160" s="23"/>
      <c r="D160" s="23"/>
      <c r="E160" s="23"/>
      <c r="F160" s="36">
        <v>8</v>
      </c>
      <c r="G160" s="23"/>
      <c r="H160" s="23"/>
      <c r="I160" s="23"/>
      <c r="J160" s="23"/>
      <c r="K160" s="23"/>
      <c r="L160" s="23"/>
      <c r="M160" s="23">
        <v>2</v>
      </c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4">
        <f t="shared" si="122"/>
        <v>10</v>
      </c>
      <c r="AA160" s="25">
        <f t="shared" si="117"/>
        <v>0</v>
      </c>
      <c r="AC160" s="26" t="s">
        <v>64</v>
      </c>
      <c r="AD160" s="27">
        <f t="shared" si="123"/>
        <v>10</v>
      </c>
      <c r="AE160" s="23">
        <f t="shared" si="118"/>
        <v>0</v>
      </c>
      <c r="AF160" s="23">
        <f t="shared" si="118"/>
        <v>0</v>
      </c>
      <c r="AG160" s="23">
        <f t="shared" si="118"/>
        <v>0</v>
      </c>
      <c r="AH160" s="23">
        <f t="shared" si="124"/>
        <v>8</v>
      </c>
      <c r="AI160" s="23">
        <f t="shared" si="125"/>
        <v>0</v>
      </c>
      <c r="AJ160" s="23">
        <f t="shared" si="119"/>
        <v>2</v>
      </c>
      <c r="AK160" s="23">
        <f t="shared" si="120"/>
        <v>0</v>
      </c>
      <c r="AL160" s="23">
        <f t="shared" si="126"/>
        <v>0</v>
      </c>
      <c r="AM160" s="24">
        <f t="shared" si="127"/>
        <v>10</v>
      </c>
      <c r="AN160" s="28">
        <f t="shared" si="121"/>
        <v>0</v>
      </c>
    </row>
    <row r="161" spans="1:50" outlineLevel="1" x14ac:dyDescent="0.25">
      <c r="A161" s="26" t="s">
        <v>50</v>
      </c>
      <c r="B161" s="27">
        <v>3</v>
      </c>
      <c r="C161" s="23"/>
      <c r="D161" s="23"/>
      <c r="E161" s="23"/>
      <c r="F161" s="36">
        <v>3</v>
      </c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4">
        <f t="shared" si="122"/>
        <v>3</v>
      </c>
      <c r="AA161" s="25">
        <f t="shared" si="117"/>
        <v>0</v>
      </c>
      <c r="AC161" s="26" t="s">
        <v>52</v>
      </c>
      <c r="AD161" s="27">
        <f t="shared" si="123"/>
        <v>3</v>
      </c>
      <c r="AE161" s="23">
        <f t="shared" si="118"/>
        <v>0</v>
      </c>
      <c r="AF161" s="23">
        <f t="shared" si="118"/>
        <v>0</v>
      </c>
      <c r="AG161" s="23">
        <f t="shared" si="118"/>
        <v>0</v>
      </c>
      <c r="AH161" s="23">
        <f t="shared" si="124"/>
        <v>3</v>
      </c>
      <c r="AI161" s="23">
        <f t="shared" si="125"/>
        <v>0</v>
      </c>
      <c r="AJ161" s="23">
        <f t="shared" si="119"/>
        <v>0</v>
      </c>
      <c r="AK161" s="23">
        <f t="shared" si="120"/>
        <v>0</v>
      </c>
      <c r="AL161" s="23">
        <f t="shared" si="126"/>
        <v>0</v>
      </c>
      <c r="AM161" s="24">
        <f t="shared" si="127"/>
        <v>3</v>
      </c>
      <c r="AN161" s="28">
        <f t="shared" si="121"/>
        <v>0</v>
      </c>
    </row>
    <row r="162" spans="1:50" outlineLevel="1" x14ac:dyDescent="0.25">
      <c r="A162" s="26" t="s">
        <v>51</v>
      </c>
      <c r="B162" s="31">
        <f>SUM(B152:B161)</f>
        <v>100</v>
      </c>
      <c r="C162" s="31">
        <f t="shared" ref="C162:Z162" si="128">SUM(C152:C161)</f>
        <v>1</v>
      </c>
      <c r="D162" s="31">
        <f t="shared" si="128"/>
        <v>2</v>
      </c>
      <c r="E162" s="31">
        <f t="shared" si="128"/>
        <v>0</v>
      </c>
      <c r="F162" s="31">
        <f t="shared" si="128"/>
        <v>50</v>
      </c>
      <c r="G162" s="31">
        <f t="shared" si="128"/>
        <v>0</v>
      </c>
      <c r="H162" s="31">
        <f t="shared" si="128"/>
        <v>0</v>
      </c>
      <c r="I162" s="31">
        <f t="shared" si="128"/>
        <v>0</v>
      </c>
      <c r="J162" s="31">
        <f t="shared" si="128"/>
        <v>0</v>
      </c>
      <c r="K162" s="31">
        <f t="shared" si="128"/>
        <v>0</v>
      </c>
      <c r="L162" s="31">
        <f t="shared" si="128"/>
        <v>2</v>
      </c>
      <c r="M162" s="31">
        <f t="shared" si="128"/>
        <v>45</v>
      </c>
      <c r="N162" s="31">
        <f t="shared" si="128"/>
        <v>0</v>
      </c>
      <c r="O162" s="31">
        <f t="shared" si="128"/>
        <v>0</v>
      </c>
      <c r="P162" s="31">
        <f t="shared" si="128"/>
        <v>0</v>
      </c>
      <c r="Q162" s="31">
        <f t="shared" si="128"/>
        <v>0</v>
      </c>
      <c r="R162" s="31">
        <f t="shared" si="128"/>
        <v>0</v>
      </c>
      <c r="S162" s="31">
        <f t="shared" si="128"/>
        <v>0</v>
      </c>
      <c r="T162" s="31">
        <f t="shared" si="128"/>
        <v>0</v>
      </c>
      <c r="U162" s="31">
        <f t="shared" si="128"/>
        <v>0</v>
      </c>
      <c r="V162" s="31">
        <f t="shared" si="128"/>
        <v>0</v>
      </c>
      <c r="W162" s="31">
        <f t="shared" si="128"/>
        <v>0</v>
      </c>
      <c r="X162" s="31">
        <f t="shared" si="128"/>
        <v>0</v>
      </c>
      <c r="Y162" s="31">
        <f t="shared" si="128"/>
        <v>0</v>
      </c>
      <c r="Z162" s="31">
        <f t="shared" si="128"/>
        <v>100</v>
      </c>
      <c r="AA162" s="27">
        <f>SUM(AA152:AA161)</f>
        <v>0</v>
      </c>
      <c r="AC162" s="26" t="s">
        <v>51</v>
      </c>
      <c r="AD162" s="31">
        <f>SUM(AD152:AD161)</f>
        <v>33</v>
      </c>
      <c r="AE162" s="31">
        <f t="shared" ref="AE162:AM162" si="129">SUM(AE152:AE161)</f>
        <v>0</v>
      </c>
      <c r="AF162" s="31">
        <f t="shared" si="129"/>
        <v>0</v>
      </c>
      <c r="AG162" s="31">
        <f t="shared" si="129"/>
        <v>0</v>
      </c>
      <c r="AH162" s="31">
        <f t="shared" si="129"/>
        <v>23</v>
      </c>
      <c r="AI162" s="31">
        <f t="shared" si="129"/>
        <v>0</v>
      </c>
      <c r="AJ162" s="31">
        <f t="shared" si="129"/>
        <v>10</v>
      </c>
      <c r="AK162" s="31">
        <f t="shared" si="129"/>
        <v>0</v>
      </c>
      <c r="AL162" s="31">
        <f t="shared" si="129"/>
        <v>0</v>
      </c>
      <c r="AM162" s="31">
        <f t="shared" si="129"/>
        <v>33</v>
      </c>
      <c r="AN162" s="27">
        <f>SUM(AN152:AN161)</f>
        <v>0</v>
      </c>
    </row>
    <row r="163" spans="1:50" outlineLevel="1" x14ac:dyDescent="0.25"/>
    <row r="164" spans="1:50" outlineLevel="1" x14ac:dyDescent="0.25">
      <c r="B164" s="33">
        <v>50</v>
      </c>
    </row>
    <row r="165" spans="1:50" s="3" customFormat="1" ht="56.25" outlineLevel="1" x14ac:dyDescent="0.25">
      <c r="A165" s="8" t="str">
        <f>$B$4</f>
        <v>NBA HEAVY WEIGHT T-SHIRT</v>
      </c>
      <c r="B165" s="34" t="s">
        <v>195</v>
      </c>
      <c r="C165" s="10" t="s">
        <v>20</v>
      </c>
      <c r="D165" s="10" t="s">
        <v>21</v>
      </c>
      <c r="E165" s="10" t="s">
        <v>22</v>
      </c>
      <c r="F165" s="10" t="s">
        <v>141</v>
      </c>
      <c r="G165" s="10" t="s">
        <v>142</v>
      </c>
      <c r="H165" s="10" t="s">
        <v>143</v>
      </c>
      <c r="I165" s="10" t="s">
        <v>23</v>
      </c>
      <c r="J165" s="10" t="s">
        <v>24</v>
      </c>
      <c r="K165" s="10" t="s">
        <v>25</v>
      </c>
      <c r="L165" s="10" t="s">
        <v>26</v>
      </c>
      <c r="M165" s="11" t="s">
        <v>27</v>
      </c>
      <c r="N165" s="11" t="s">
        <v>28</v>
      </c>
      <c r="O165" s="11" t="s">
        <v>29</v>
      </c>
      <c r="P165" s="11" t="s">
        <v>30</v>
      </c>
      <c r="Q165" s="11" t="s">
        <v>31</v>
      </c>
      <c r="R165" s="11" t="s">
        <v>32</v>
      </c>
      <c r="S165" s="11" t="s">
        <v>33</v>
      </c>
      <c r="T165" s="11" t="s">
        <v>34</v>
      </c>
      <c r="U165" s="12" t="s">
        <v>35</v>
      </c>
      <c r="V165" s="12" t="s">
        <v>36</v>
      </c>
      <c r="W165" s="12" t="s">
        <v>37</v>
      </c>
      <c r="X165" s="12" t="s">
        <v>38</v>
      </c>
      <c r="Y165" s="13" t="s">
        <v>39</v>
      </c>
      <c r="Z165" s="14" t="s">
        <v>40</v>
      </c>
      <c r="AA165" s="15" t="s">
        <v>41</v>
      </c>
      <c r="AC165" s="16" t="str">
        <f>A165</f>
        <v>NBA HEAVY WEIGHT T-SHIRT</v>
      </c>
      <c r="AD165" s="9" t="str">
        <f>B165</f>
        <v xml:space="preserve">	MINNESOTA TIMBERWOLVES WHITE</v>
      </c>
      <c r="AE165" s="17" t="s">
        <v>20</v>
      </c>
      <c r="AF165" s="17" t="s">
        <v>21</v>
      </c>
      <c r="AG165" s="17" t="s">
        <v>22</v>
      </c>
      <c r="AH165" s="17" t="s">
        <v>53</v>
      </c>
      <c r="AI165" s="10" t="s">
        <v>26</v>
      </c>
      <c r="AJ165" s="18" t="s">
        <v>54</v>
      </c>
      <c r="AK165" s="19" t="s">
        <v>55</v>
      </c>
      <c r="AL165" s="20" t="s">
        <v>56</v>
      </c>
      <c r="AM165" s="14" t="s">
        <v>40</v>
      </c>
      <c r="AN165" s="15" t="s">
        <v>41</v>
      </c>
    </row>
    <row r="166" spans="1:50" outlineLevel="1" x14ac:dyDescent="0.25">
      <c r="A166" s="21" t="s">
        <v>196</v>
      </c>
      <c r="B166" s="22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4">
        <f>SUM(C166:Y166)</f>
        <v>0</v>
      </c>
      <c r="AA166" s="25">
        <f t="shared" ref="AA166:AA175" si="130">B166-Z166</f>
        <v>0</v>
      </c>
      <c r="AC166" s="26" t="str">
        <f>A166</f>
        <v>C-0425-KT-6295-MTW</v>
      </c>
      <c r="AD166" s="27">
        <f>B166</f>
        <v>0</v>
      </c>
      <c r="AE166" s="23">
        <f t="shared" ref="AE166:AG175" si="131">C166</f>
        <v>0</v>
      </c>
      <c r="AF166" s="23">
        <f t="shared" si="131"/>
        <v>0</v>
      </c>
      <c r="AG166" s="23">
        <f t="shared" si="131"/>
        <v>0</v>
      </c>
      <c r="AH166" s="23">
        <f>SUM(F166:K166)</f>
        <v>0</v>
      </c>
      <c r="AI166" s="23">
        <f>L166</f>
        <v>0</v>
      </c>
      <c r="AJ166" s="23">
        <f t="shared" ref="AJ166:AJ175" si="132">SUM(M166:T166)</f>
        <v>0</v>
      </c>
      <c r="AK166" s="23">
        <f t="shared" ref="AK166:AK175" si="133">SUM(U166:X166)</f>
        <v>0</v>
      </c>
      <c r="AL166" s="23">
        <f>Y166</f>
        <v>0</v>
      </c>
      <c r="AM166" s="24">
        <f>SUM(AE166:AL166)</f>
        <v>0</v>
      </c>
      <c r="AN166" s="28">
        <f t="shared" ref="AN166:AN175" si="134">AD166-AM166</f>
        <v>0</v>
      </c>
    </row>
    <row r="167" spans="1:50" outlineLevel="1" x14ac:dyDescent="0.25">
      <c r="A167" s="26" t="s">
        <v>42</v>
      </c>
      <c r="B167" s="27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4">
        <f t="shared" ref="Z167:Z175" si="135">SUM(C167:Y167)</f>
        <v>0</v>
      </c>
      <c r="AA167" s="25">
        <f t="shared" si="130"/>
        <v>0</v>
      </c>
      <c r="AC167" s="26"/>
      <c r="AD167" s="27"/>
      <c r="AE167" s="23"/>
      <c r="AF167" s="23"/>
      <c r="AG167" s="23"/>
      <c r="AH167" s="23"/>
      <c r="AI167" s="23"/>
      <c r="AJ167" s="23"/>
      <c r="AK167" s="23"/>
      <c r="AL167" s="23"/>
      <c r="AM167" s="24"/>
      <c r="AN167" s="28"/>
      <c r="AO167" s="2" t="str">
        <f>B165</f>
        <v xml:space="preserve">	MINNESOTA TIMBERWOLVES WHITE</v>
      </c>
      <c r="AP167" s="26" t="s">
        <v>43</v>
      </c>
      <c r="AQ167" s="26" t="s">
        <v>44</v>
      </c>
      <c r="AR167" s="26" t="s">
        <v>45</v>
      </c>
      <c r="AS167" s="26" t="s">
        <v>46</v>
      </c>
      <c r="AT167" s="26" t="s">
        <v>47</v>
      </c>
      <c r="AU167" s="26" t="s">
        <v>48</v>
      </c>
      <c r="AV167" s="26" t="s">
        <v>49</v>
      </c>
      <c r="AW167" s="26" t="s">
        <v>50</v>
      </c>
    </row>
    <row r="168" spans="1:50" outlineLevel="1" x14ac:dyDescent="0.25">
      <c r="A168" s="26" t="s">
        <v>43</v>
      </c>
      <c r="B168" s="27"/>
      <c r="C168" s="23"/>
      <c r="D168" s="23"/>
      <c r="E168" s="23"/>
      <c r="F168" s="36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4">
        <f t="shared" si="135"/>
        <v>0</v>
      </c>
      <c r="AA168" s="25">
        <f t="shared" si="130"/>
        <v>0</v>
      </c>
      <c r="AB168" s="30" t="str">
        <f>AO167</f>
        <v xml:space="preserve">	MINNESOTA TIMBERWOLVES WHITE</v>
      </c>
      <c r="AC168" s="26"/>
      <c r="AD168" s="27"/>
      <c r="AE168" s="23"/>
      <c r="AF168" s="23"/>
      <c r="AG168" s="23"/>
      <c r="AH168" s="23"/>
      <c r="AI168" s="23"/>
      <c r="AJ168" s="23"/>
      <c r="AK168" s="23"/>
      <c r="AL168" s="23"/>
      <c r="AM168" s="24"/>
      <c r="AN168" s="28"/>
      <c r="AO168" s="30" t="s">
        <v>51</v>
      </c>
      <c r="AP168" s="24">
        <f>Z168</f>
        <v>0</v>
      </c>
      <c r="AQ168" s="24">
        <f>Z169</f>
        <v>4</v>
      </c>
      <c r="AR168" s="24">
        <f>Z170</f>
        <v>11</v>
      </c>
      <c r="AS168" s="24">
        <f>Z171</f>
        <v>24</v>
      </c>
      <c r="AT168" s="24">
        <f>Z172</f>
        <v>28</v>
      </c>
      <c r="AU168" s="24">
        <f>Z173</f>
        <v>20</v>
      </c>
      <c r="AV168" s="24">
        <f>Z174</f>
        <v>10</v>
      </c>
      <c r="AW168" s="24">
        <f>Z175</f>
        <v>3</v>
      </c>
      <c r="AX168" s="31">
        <f>Z176</f>
        <v>100</v>
      </c>
    </row>
    <row r="169" spans="1:50" outlineLevel="1" x14ac:dyDescent="0.25">
      <c r="A169" s="26" t="s">
        <v>44</v>
      </c>
      <c r="B169" s="27">
        <v>4</v>
      </c>
      <c r="C169" s="23"/>
      <c r="D169" s="23"/>
      <c r="E169" s="23"/>
      <c r="F169" s="36"/>
      <c r="G169" s="23"/>
      <c r="H169" s="23"/>
      <c r="I169" s="23"/>
      <c r="J169" s="23"/>
      <c r="K169" s="23"/>
      <c r="L169" s="23"/>
      <c r="M169" s="23">
        <v>4</v>
      </c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4">
        <f t="shared" si="135"/>
        <v>4</v>
      </c>
      <c r="AA169" s="25">
        <f t="shared" si="130"/>
        <v>0</v>
      </c>
      <c r="AB169" s="30" t="str">
        <f>AO167</f>
        <v xml:space="preserve">	MINNESOTA TIMBERWOLVES WHITE</v>
      </c>
      <c r="AC169" s="26"/>
      <c r="AD169" s="27"/>
      <c r="AE169" s="23"/>
      <c r="AF169" s="23"/>
      <c r="AG169" s="23"/>
      <c r="AH169" s="23"/>
      <c r="AI169" s="23"/>
      <c r="AJ169" s="23"/>
      <c r="AK169" s="23"/>
      <c r="AL169" s="23"/>
      <c r="AM169" s="24"/>
      <c r="AN169" s="28"/>
      <c r="AO169" s="29" t="s">
        <v>27</v>
      </c>
      <c r="AP169" s="23">
        <f>M168</f>
        <v>0</v>
      </c>
      <c r="AQ169" s="23">
        <f>M169</f>
        <v>4</v>
      </c>
      <c r="AR169" s="23">
        <f>M170</f>
        <v>8</v>
      </c>
      <c r="AS169" s="23">
        <f>M171</f>
        <v>13</v>
      </c>
      <c r="AT169" s="23">
        <f>M172</f>
        <v>10</v>
      </c>
      <c r="AU169" s="23">
        <f>M173</f>
        <v>8</v>
      </c>
      <c r="AV169" s="23">
        <f>M174</f>
        <v>2</v>
      </c>
      <c r="AW169" s="23">
        <f>M175</f>
        <v>0</v>
      </c>
      <c r="AX169" s="31">
        <f>M176</f>
        <v>45</v>
      </c>
    </row>
    <row r="170" spans="1:50" outlineLevel="1" x14ac:dyDescent="0.25">
      <c r="A170" s="26" t="s">
        <v>45</v>
      </c>
      <c r="B170" s="27">
        <v>11</v>
      </c>
      <c r="C170" s="23"/>
      <c r="D170" s="23"/>
      <c r="E170" s="23"/>
      <c r="F170" s="36">
        <v>3</v>
      </c>
      <c r="G170" s="23"/>
      <c r="H170" s="23"/>
      <c r="I170" s="23"/>
      <c r="J170" s="23"/>
      <c r="K170" s="23"/>
      <c r="L170" s="23"/>
      <c r="M170" s="23">
        <v>8</v>
      </c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4">
        <f t="shared" si="135"/>
        <v>11</v>
      </c>
      <c r="AA170" s="25">
        <f t="shared" si="130"/>
        <v>0</v>
      </c>
      <c r="AB170" s="30" t="str">
        <f>AO167</f>
        <v xml:space="preserve">	MINNESOTA TIMBERWOLVES WHITE</v>
      </c>
      <c r="AC170" s="26"/>
      <c r="AD170" s="27"/>
      <c r="AE170" s="23"/>
      <c r="AF170" s="23"/>
      <c r="AG170" s="23"/>
      <c r="AH170" s="23"/>
      <c r="AI170" s="23"/>
      <c r="AJ170" s="23"/>
      <c r="AK170" s="23"/>
      <c r="AL170" s="23"/>
      <c r="AM170" s="24"/>
      <c r="AN170" s="28"/>
      <c r="AO170" s="29" t="s">
        <v>204</v>
      </c>
      <c r="AP170" s="23">
        <f>D168</f>
        <v>0</v>
      </c>
      <c r="AQ170" s="23">
        <f>D169</f>
        <v>0</v>
      </c>
      <c r="AR170" s="23">
        <f>D170</f>
        <v>0</v>
      </c>
      <c r="AS170" s="23">
        <f>D171</f>
        <v>1</v>
      </c>
      <c r="AT170" s="23">
        <f>D172</f>
        <v>1</v>
      </c>
      <c r="AU170" s="23">
        <f>D173</f>
        <v>0</v>
      </c>
      <c r="AV170" s="23">
        <f>D174</f>
        <v>0</v>
      </c>
      <c r="AW170" s="23">
        <f>D175</f>
        <v>0</v>
      </c>
    </row>
    <row r="171" spans="1:50" outlineLevel="1" x14ac:dyDescent="0.25">
      <c r="A171" s="26" t="s">
        <v>46</v>
      </c>
      <c r="B171" s="27">
        <v>24</v>
      </c>
      <c r="C171" s="23">
        <v>1</v>
      </c>
      <c r="D171" s="23">
        <v>1</v>
      </c>
      <c r="E171" s="23"/>
      <c r="F171" s="36">
        <v>8</v>
      </c>
      <c r="G171" s="23"/>
      <c r="H171" s="23"/>
      <c r="I171" s="23"/>
      <c r="J171" s="23"/>
      <c r="K171" s="23"/>
      <c r="L171" s="37">
        <v>1</v>
      </c>
      <c r="M171" s="23">
        <v>13</v>
      </c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4">
        <f t="shared" si="135"/>
        <v>24</v>
      </c>
      <c r="AA171" s="25">
        <f t="shared" si="130"/>
        <v>0</v>
      </c>
      <c r="AB171" s="30" t="str">
        <f>AO167</f>
        <v xml:space="preserve">	MINNESOTA TIMBERWOLVES WHITE</v>
      </c>
      <c r="AC171" s="26"/>
      <c r="AD171" s="27"/>
      <c r="AE171" s="23"/>
      <c r="AF171" s="23"/>
      <c r="AG171" s="23"/>
      <c r="AH171" s="23"/>
      <c r="AI171" s="23"/>
      <c r="AJ171" s="23"/>
      <c r="AK171" s="23"/>
      <c r="AL171" s="23"/>
      <c r="AM171" s="24"/>
      <c r="AN171" s="28"/>
      <c r="AO171" s="29" t="s">
        <v>205</v>
      </c>
      <c r="AP171" s="23">
        <f>E168</f>
        <v>0</v>
      </c>
      <c r="AQ171" s="23">
        <f>E169</f>
        <v>0</v>
      </c>
      <c r="AR171" s="23">
        <f>E170</f>
        <v>0</v>
      </c>
      <c r="AS171" s="23">
        <f>E171</f>
        <v>0</v>
      </c>
      <c r="AT171" s="23">
        <f>E172</f>
        <v>0</v>
      </c>
      <c r="AU171" s="23">
        <f>E173</f>
        <v>0</v>
      </c>
      <c r="AV171" s="23">
        <f>E174</f>
        <v>0</v>
      </c>
      <c r="AW171" s="23">
        <f>E175</f>
        <v>0</v>
      </c>
    </row>
    <row r="172" spans="1:50" outlineLevel="1" x14ac:dyDescent="0.25">
      <c r="A172" s="26" t="s">
        <v>47</v>
      </c>
      <c r="B172" s="27">
        <v>28</v>
      </c>
      <c r="C172" s="23"/>
      <c r="D172" s="23">
        <v>1</v>
      </c>
      <c r="E172" s="23"/>
      <c r="F172" s="36">
        <v>16</v>
      </c>
      <c r="G172" s="23"/>
      <c r="H172" s="23"/>
      <c r="I172" s="23"/>
      <c r="J172" s="23"/>
      <c r="K172" s="23"/>
      <c r="L172" s="37">
        <v>1</v>
      </c>
      <c r="M172" s="23">
        <v>10</v>
      </c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4">
        <f t="shared" si="135"/>
        <v>28</v>
      </c>
      <c r="AA172" s="25">
        <f t="shared" si="130"/>
        <v>0</v>
      </c>
      <c r="AB172" s="30" t="str">
        <f>AO167</f>
        <v xml:space="preserve">	MINNESOTA TIMBERWOLVES WHITE</v>
      </c>
      <c r="AC172" s="26"/>
      <c r="AD172" s="27"/>
      <c r="AE172" s="23"/>
      <c r="AF172" s="23"/>
      <c r="AG172" s="23"/>
      <c r="AH172" s="23"/>
      <c r="AI172" s="23"/>
      <c r="AJ172" s="23"/>
      <c r="AK172" s="23"/>
      <c r="AL172" s="23"/>
      <c r="AM172" s="24"/>
      <c r="AN172" s="28"/>
      <c r="AO172" s="29" t="s">
        <v>206</v>
      </c>
      <c r="AP172" s="23">
        <f>C168</f>
        <v>0</v>
      </c>
      <c r="AQ172" s="23">
        <f>C169</f>
        <v>0</v>
      </c>
      <c r="AR172" s="23">
        <f>C170</f>
        <v>0</v>
      </c>
      <c r="AS172" s="23">
        <f>C171</f>
        <v>1</v>
      </c>
      <c r="AT172" s="23">
        <f>C172</f>
        <v>0</v>
      </c>
      <c r="AU172" s="23">
        <f>C173</f>
        <v>0</v>
      </c>
      <c r="AV172" s="23">
        <f>C174</f>
        <v>0</v>
      </c>
      <c r="AW172" s="23">
        <f>C175</f>
        <v>0</v>
      </c>
    </row>
    <row r="173" spans="1:50" outlineLevel="1" x14ac:dyDescent="0.25">
      <c r="A173" s="26" t="s">
        <v>48</v>
      </c>
      <c r="B173" s="27">
        <v>20</v>
      </c>
      <c r="C173" s="23"/>
      <c r="D173" s="23"/>
      <c r="E173" s="23"/>
      <c r="F173" s="36">
        <v>12</v>
      </c>
      <c r="G173" s="23"/>
      <c r="H173" s="23"/>
      <c r="I173" s="23"/>
      <c r="J173" s="23"/>
      <c r="K173" s="23"/>
      <c r="L173" s="23"/>
      <c r="M173" s="23">
        <v>8</v>
      </c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4">
        <f t="shared" si="135"/>
        <v>20</v>
      </c>
      <c r="AA173" s="25">
        <f t="shared" si="130"/>
        <v>0</v>
      </c>
      <c r="AC173" s="26" t="s">
        <v>63</v>
      </c>
      <c r="AD173" s="27">
        <f t="shared" ref="AD173:AD181" si="136">B173</f>
        <v>20</v>
      </c>
      <c r="AE173" s="23">
        <f t="shared" si="131"/>
        <v>0</v>
      </c>
      <c r="AF173" s="23">
        <f t="shared" si="131"/>
        <v>0</v>
      </c>
      <c r="AG173" s="23">
        <f t="shared" si="131"/>
        <v>0</v>
      </c>
      <c r="AH173" s="23">
        <f t="shared" ref="AH173:AH180" si="137">SUM(F173:K173)</f>
        <v>12</v>
      </c>
      <c r="AI173" s="23">
        <f t="shared" ref="AI173:AI181" si="138">L173</f>
        <v>0</v>
      </c>
      <c r="AJ173" s="23">
        <f t="shared" si="132"/>
        <v>8</v>
      </c>
      <c r="AK173" s="23">
        <f t="shared" si="133"/>
        <v>0</v>
      </c>
      <c r="AL173" s="23">
        <f t="shared" ref="AL173:AL181" si="139">Y173</f>
        <v>0</v>
      </c>
      <c r="AM173" s="24">
        <f t="shared" ref="AM173:AM181" si="140">SUM(AE173:AL173)</f>
        <v>20</v>
      </c>
      <c r="AN173" s="28">
        <f t="shared" si="134"/>
        <v>0</v>
      </c>
    </row>
    <row r="174" spans="1:50" outlineLevel="1" x14ac:dyDescent="0.25">
      <c r="A174" s="26" t="s">
        <v>49</v>
      </c>
      <c r="B174" s="27">
        <v>10</v>
      </c>
      <c r="C174" s="23"/>
      <c r="D174" s="23"/>
      <c r="E174" s="23"/>
      <c r="F174" s="36">
        <v>8</v>
      </c>
      <c r="G174" s="23"/>
      <c r="H174" s="23"/>
      <c r="I174" s="23"/>
      <c r="J174" s="23"/>
      <c r="K174" s="23"/>
      <c r="L174" s="23"/>
      <c r="M174" s="23">
        <v>2</v>
      </c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4">
        <f t="shared" si="135"/>
        <v>10</v>
      </c>
      <c r="AA174" s="25">
        <f t="shared" si="130"/>
        <v>0</v>
      </c>
      <c r="AC174" s="26" t="s">
        <v>64</v>
      </c>
      <c r="AD174" s="27">
        <f t="shared" si="136"/>
        <v>10</v>
      </c>
      <c r="AE174" s="23">
        <f t="shared" si="131"/>
        <v>0</v>
      </c>
      <c r="AF174" s="23">
        <f t="shared" si="131"/>
        <v>0</v>
      </c>
      <c r="AG174" s="23">
        <f t="shared" si="131"/>
        <v>0</v>
      </c>
      <c r="AH174" s="23">
        <f t="shared" si="137"/>
        <v>8</v>
      </c>
      <c r="AI174" s="23">
        <f t="shared" si="138"/>
        <v>0</v>
      </c>
      <c r="AJ174" s="23">
        <f t="shared" si="132"/>
        <v>2</v>
      </c>
      <c r="AK174" s="23">
        <f t="shared" si="133"/>
        <v>0</v>
      </c>
      <c r="AL174" s="23">
        <f t="shared" si="139"/>
        <v>0</v>
      </c>
      <c r="AM174" s="24">
        <f t="shared" si="140"/>
        <v>10</v>
      </c>
      <c r="AN174" s="28">
        <f t="shared" si="134"/>
        <v>0</v>
      </c>
    </row>
    <row r="175" spans="1:50" outlineLevel="1" x14ac:dyDescent="0.25">
      <c r="A175" s="26" t="s">
        <v>50</v>
      </c>
      <c r="B175" s="27">
        <v>3</v>
      </c>
      <c r="C175" s="23"/>
      <c r="D175" s="23"/>
      <c r="E175" s="23"/>
      <c r="F175" s="36">
        <v>3</v>
      </c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4">
        <f t="shared" si="135"/>
        <v>3</v>
      </c>
      <c r="AA175" s="25">
        <f t="shared" si="130"/>
        <v>0</v>
      </c>
      <c r="AC175" s="26" t="s">
        <v>52</v>
      </c>
      <c r="AD175" s="27">
        <f t="shared" si="136"/>
        <v>3</v>
      </c>
      <c r="AE175" s="23">
        <f t="shared" si="131"/>
        <v>0</v>
      </c>
      <c r="AF175" s="23">
        <f t="shared" si="131"/>
        <v>0</v>
      </c>
      <c r="AG175" s="23">
        <f t="shared" si="131"/>
        <v>0</v>
      </c>
      <c r="AH175" s="23">
        <f t="shared" si="137"/>
        <v>3</v>
      </c>
      <c r="AI175" s="23">
        <f t="shared" si="138"/>
        <v>0</v>
      </c>
      <c r="AJ175" s="23">
        <f t="shared" si="132"/>
        <v>0</v>
      </c>
      <c r="AK175" s="23">
        <f t="shared" si="133"/>
        <v>0</v>
      </c>
      <c r="AL175" s="23">
        <f t="shared" si="139"/>
        <v>0</v>
      </c>
      <c r="AM175" s="24">
        <f t="shared" si="140"/>
        <v>3</v>
      </c>
      <c r="AN175" s="28">
        <f t="shared" si="134"/>
        <v>0</v>
      </c>
    </row>
    <row r="176" spans="1:50" outlineLevel="1" x14ac:dyDescent="0.25">
      <c r="A176" s="26" t="s">
        <v>51</v>
      </c>
      <c r="B176" s="31">
        <f>SUM(B166:B175)</f>
        <v>100</v>
      </c>
      <c r="C176" s="31">
        <f t="shared" ref="C176:Z176" si="141">SUM(C166:C175)</f>
        <v>1</v>
      </c>
      <c r="D176" s="31">
        <f t="shared" si="141"/>
        <v>2</v>
      </c>
      <c r="E176" s="31">
        <f t="shared" si="141"/>
        <v>0</v>
      </c>
      <c r="F176" s="31">
        <f t="shared" si="141"/>
        <v>50</v>
      </c>
      <c r="G176" s="31">
        <f t="shared" si="141"/>
        <v>0</v>
      </c>
      <c r="H176" s="31">
        <f t="shared" si="141"/>
        <v>0</v>
      </c>
      <c r="I176" s="31">
        <f t="shared" si="141"/>
        <v>0</v>
      </c>
      <c r="J176" s="31">
        <f t="shared" si="141"/>
        <v>0</v>
      </c>
      <c r="K176" s="31">
        <f t="shared" si="141"/>
        <v>0</v>
      </c>
      <c r="L176" s="31">
        <f t="shared" si="141"/>
        <v>2</v>
      </c>
      <c r="M176" s="31">
        <f t="shared" si="141"/>
        <v>45</v>
      </c>
      <c r="N176" s="31">
        <f t="shared" si="141"/>
        <v>0</v>
      </c>
      <c r="O176" s="31">
        <f t="shared" si="141"/>
        <v>0</v>
      </c>
      <c r="P176" s="31">
        <f t="shared" si="141"/>
        <v>0</v>
      </c>
      <c r="Q176" s="31">
        <f t="shared" si="141"/>
        <v>0</v>
      </c>
      <c r="R176" s="31">
        <f t="shared" si="141"/>
        <v>0</v>
      </c>
      <c r="S176" s="31">
        <f t="shared" si="141"/>
        <v>0</v>
      </c>
      <c r="T176" s="31">
        <f t="shared" si="141"/>
        <v>0</v>
      </c>
      <c r="U176" s="31">
        <f t="shared" si="141"/>
        <v>0</v>
      </c>
      <c r="V176" s="31">
        <f t="shared" si="141"/>
        <v>0</v>
      </c>
      <c r="W176" s="31">
        <f t="shared" si="141"/>
        <v>0</v>
      </c>
      <c r="X176" s="31">
        <f t="shared" si="141"/>
        <v>0</v>
      </c>
      <c r="Y176" s="31">
        <f t="shared" si="141"/>
        <v>0</v>
      </c>
      <c r="Z176" s="31">
        <f t="shared" si="141"/>
        <v>100</v>
      </c>
      <c r="AA176" s="27">
        <f>SUM(AA166:AA175)</f>
        <v>0</v>
      </c>
      <c r="AC176" s="26" t="s">
        <v>51</v>
      </c>
      <c r="AD176" s="31">
        <f>SUM(AD166:AD175)</f>
        <v>33</v>
      </c>
      <c r="AE176" s="31">
        <f t="shared" ref="AE176:AM176" si="142">SUM(AE166:AE175)</f>
        <v>0</v>
      </c>
      <c r="AF176" s="31">
        <f t="shared" si="142"/>
        <v>0</v>
      </c>
      <c r="AG176" s="31">
        <f t="shared" si="142"/>
        <v>0</v>
      </c>
      <c r="AH176" s="31">
        <f t="shared" si="142"/>
        <v>23</v>
      </c>
      <c r="AI176" s="31">
        <f t="shared" si="142"/>
        <v>0</v>
      </c>
      <c r="AJ176" s="31">
        <f t="shared" si="142"/>
        <v>10</v>
      </c>
      <c r="AK176" s="31">
        <f t="shared" si="142"/>
        <v>0</v>
      </c>
      <c r="AL176" s="31">
        <f t="shared" si="142"/>
        <v>0</v>
      </c>
      <c r="AM176" s="31">
        <f t="shared" si="142"/>
        <v>33</v>
      </c>
      <c r="AN176" s="27">
        <f>SUM(AN166:AN175)</f>
        <v>0</v>
      </c>
    </row>
    <row r="177" spans="1:50" outlineLevel="1" x14ac:dyDescent="0.25"/>
    <row r="178" spans="1:50" outlineLevel="1" x14ac:dyDescent="0.25">
      <c r="B178" s="33">
        <v>25</v>
      </c>
    </row>
    <row r="179" spans="1:50" s="3" customFormat="1" ht="56.25" outlineLevel="1" x14ac:dyDescent="0.25">
      <c r="A179" s="8" t="str">
        <f>$B$4</f>
        <v>NBA HEAVY WEIGHT T-SHIRT</v>
      </c>
      <c r="B179" s="34" t="s">
        <v>197</v>
      </c>
      <c r="C179" s="10" t="s">
        <v>20</v>
      </c>
      <c r="D179" s="10" t="s">
        <v>21</v>
      </c>
      <c r="E179" s="10" t="s">
        <v>22</v>
      </c>
      <c r="F179" s="10" t="s">
        <v>141</v>
      </c>
      <c r="G179" s="10" t="s">
        <v>142</v>
      </c>
      <c r="H179" s="10" t="s">
        <v>143</v>
      </c>
      <c r="I179" s="10" t="s">
        <v>183</v>
      </c>
      <c r="J179" s="10" t="s">
        <v>24</v>
      </c>
      <c r="K179" s="10" t="s">
        <v>25</v>
      </c>
      <c r="L179" s="10" t="s">
        <v>26</v>
      </c>
      <c r="M179" s="11" t="s">
        <v>27</v>
      </c>
      <c r="N179" s="11" t="s">
        <v>28</v>
      </c>
      <c r="O179" s="11" t="s">
        <v>29</v>
      </c>
      <c r="P179" s="11" t="s">
        <v>30</v>
      </c>
      <c r="Q179" s="11" t="s">
        <v>31</v>
      </c>
      <c r="R179" s="11" t="s">
        <v>32</v>
      </c>
      <c r="S179" s="11" t="s">
        <v>33</v>
      </c>
      <c r="T179" s="11" t="s">
        <v>34</v>
      </c>
      <c r="U179" s="12" t="s">
        <v>35</v>
      </c>
      <c r="V179" s="12" t="s">
        <v>36</v>
      </c>
      <c r="W179" s="12" t="s">
        <v>37</v>
      </c>
      <c r="X179" s="12" t="s">
        <v>38</v>
      </c>
      <c r="Y179" s="13" t="s">
        <v>39</v>
      </c>
      <c r="Z179" s="14" t="s">
        <v>40</v>
      </c>
      <c r="AA179" s="15" t="s">
        <v>41</v>
      </c>
      <c r="AC179" s="16" t="str">
        <f>A179</f>
        <v>NBA HEAVY WEIGHT T-SHIRT</v>
      </c>
      <c r="AD179" s="9" t="str">
        <f>B179</f>
        <v xml:space="preserve">	NEW ORLEANS PELICANS WHITE</v>
      </c>
      <c r="AE179" s="17" t="s">
        <v>20</v>
      </c>
      <c r="AF179" s="17" t="s">
        <v>21</v>
      </c>
      <c r="AG179" s="17" t="s">
        <v>22</v>
      </c>
      <c r="AH179" s="17" t="s">
        <v>53</v>
      </c>
      <c r="AI179" s="10" t="s">
        <v>26</v>
      </c>
      <c r="AJ179" s="18" t="s">
        <v>54</v>
      </c>
      <c r="AK179" s="19" t="s">
        <v>55</v>
      </c>
      <c r="AL179" s="20" t="s">
        <v>56</v>
      </c>
      <c r="AM179" s="14" t="s">
        <v>40</v>
      </c>
      <c r="AN179" s="15" t="s">
        <v>41</v>
      </c>
    </row>
    <row r="180" spans="1:50" outlineLevel="1" x14ac:dyDescent="0.25">
      <c r="A180" s="21" t="s">
        <v>198</v>
      </c>
      <c r="B180" s="22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4">
        <f>SUM(C180:Y180)</f>
        <v>0</v>
      </c>
      <c r="AA180" s="25">
        <f t="shared" ref="AA180:AA189" si="143">B180-Z180</f>
        <v>0</v>
      </c>
      <c r="AC180" s="26" t="str">
        <f>A180</f>
        <v>C-0425-KT-6295-NOX</v>
      </c>
      <c r="AD180" s="27">
        <f>B180</f>
        <v>0</v>
      </c>
      <c r="AE180" s="23">
        <f t="shared" ref="AE180:AG189" si="144">C180</f>
        <v>0</v>
      </c>
      <c r="AF180" s="23">
        <f t="shared" si="144"/>
        <v>0</v>
      </c>
      <c r="AG180" s="23">
        <f t="shared" si="144"/>
        <v>0</v>
      </c>
      <c r="AH180" s="23">
        <f>SUM(F180:K180)</f>
        <v>0</v>
      </c>
      <c r="AI180" s="23">
        <f>L180</f>
        <v>0</v>
      </c>
      <c r="AJ180" s="23">
        <f t="shared" ref="AJ180:AJ189" si="145">SUM(M180:T180)</f>
        <v>0</v>
      </c>
      <c r="AK180" s="23">
        <f t="shared" ref="AK180:AK189" si="146">SUM(U180:X180)</f>
        <v>0</v>
      </c>
      <c r="AL180" s="23">
        <f>Y180</f>
        <v>0</v>
      </c>
      <c r="AM180" s="24">
        <f>SUM(AE180:AL180)</f>
        <v>0</v>
      </c>
      <c r="AN180" s="28">
        <f t="shared" ref="AN180:AN189" si="147">AD180-AM180</f>
        <v>0</v>
      </c>
    </row>
    <row r="181" spans="1:50" outlineLevel="1" x14ac:dyDescent="0.25">
      <c r="A181" s="26" t="s">
        <v>42</v>
      </c>
      <c r="B181" s="27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4">
        <f t="shared" ref="Z181:Z189" si="148">SUM(C181:Y181)</f>
        <v>0</v>
      </c>
      <c r="AA181" s="25">
        <f t="shared" si="143"/>
        <v>0</v>
      </c>
      <c r="AC181" s="26"/>
      <c r="AD181" s="27"/>
      <c r="AE181" s="23"/>
      <c r="AF181" s="23"/>
      <c r="AG181" s="23"/>
      <c r="AH181" s="23"/>
      <c r="AI181" s="23"/>
      <c r="AJ181" s="23"/>
      <c r="AK181" s="23"/>
      <c r="AL181" s="23"/>
      <c r="AM181" s="24"/>
      <c r="AN181" s="28"/>
      <c r="AO181" s="2" t="str">
        <f>B179</f>
        <v xml:space="preserve">	NEW ORLEANS PELICANS WHITE</v>
      </c>
      <c r="AP181" s="26" t="s">
        <v>43</v>
      </c>
      <c r="AQ181" s="26" t="s">
        <v>44</v>
      </c>
      <c r="AR181" s="26" t="s">
        <v>45</v>
      </c>
      <c r="AS181" s="26" t="s">
        <v>46</v>
      </c>
      <c r="AT181" s="26" t="s">
        <v>47</v>
      </c>
      <c r="AU181" s="26" t="s">
        <v>48</v>
      </c>
      <c r="AV181" s="26" t="s">
        <v>49</v>
      </c>
      <c r="AW181" s="26" t="s">
        <v>50</v>
      </c>
    </row>
    <row r="182" spans="1:50" outlineLevel="1" x14ac:dyDescent="0.25">
      <c r="A182" s="26" t="s">
        <v>43</v>
      </c>
      <c r="B182" s="27"/>
      <c r="C182" s="23"/>
      <c r="D182" s="23"/>
      <c r="E182" s="23"/>
      <c r="F182" s="36"/>
      <c r="G182" s="23"/>
      <c r="H182" s="23"/>
      <c r="I182" s="36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4">
        <f t="shared" si="148"/>
        <v>0</v>
      </c>
      <c r="AA182" s="25">
        <f t="shared" si="143"/>
        <v>0</v>
      </c>
      <c r="AB182" s="30" t="str">
        <f>AO181</f>
        <v xml:space="preserve">	NEW ORLEANS PELICANS WHITE</v>
      </c>
      <c r="AC182" s="26"/>
      <c r="AD182" s="27"/>
      <c r="AE182" s="23"/>
      <c r="AF182" s="23"/>
      <c r="AG182" s="23"/>
      <c r="AH182" s="23"/>
      <c r="AI182" s="23"/>
      <c r="AJ182" s="23"/>
      <c r="AK182" s="23"/>
      <c r="AL182" s="23"/>
      <c r="AM182" s="24"/>
      <c r="AN182" s="28"/>
      <c r="AO182" s="30" t="s">
        <v>51</v>
      </c>
      <c r="AP182" s="24">
        <f>Z182</f>
        <v>0</v>
      </c>
      <c r="AQ182" s="24">
        <f>Z183</f>
        <v>0</v>
      </c>
      <c r="AR182" s="24">
        <f>Z184</f>
        <v>12</v>
      </c>
      <c r="AS182" s="24">
        <f>Z185</f>
        <v>29</v>
      </c>
      <c r="AT182" s="24">
        <f>Z186</f>
        <v>36</v>
      </c>
      <c r="AU182" s="24">
        <f>Z187</f>
        <v>26</v>
      </c>
      <c r="AV182" s="24">
        <f>Z188</f>
        <v>14</v>
      </c>
      <c r="AW182" s="24">
        <f>Z189</f>
        <v>6</v>
      </c>
      <c r="AX182" s="31">
        <f>Z190</f>
        <v>123</v>
      </c>
    </row>
    <row r="183" spans="1:50" outlineLevel="1" x14ac:dyDescent="0.25">
      <c r="A183" s="26" t="s">
        <v>44</v>
      </c>
      <c r="B183" s="27"/>
      <c r="C183" s="23"/>
      <c r="D183" s="23"/>
      <c r="E183" s="23"/>
      <c r="F183" s="36"/>
      <c r="G183" s="23"/>
      <c r="H183" s="23"/>
      <c r="I183" s="36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4">
        <f t="shared" si="148"/>
        <v>0</v>
      </c>
      <c r="AA183" s="25">
        <f t="shared" si="143"/>
        <v>0</v>
      </c>
      <c r="AB183" s="30" t="str">
        <f>AO181</f>
        <v xml:space="preserve">	NEW ORLEANS PELICANS WHITE</v>
      </c>
      <c r="AC183" s="26"/>
      <c r="AD183" s="27"/>
      <c r="AE183" s="23"/>
      <c r="AF183" s="23"/>
      <c r="AG183" s="23"/>
      <c r="AH183" s="23"/>
      <c r="AI183" s="23"/>
      <c r="AJ183" s="23"/>
      <c r="AK183" s="23"/>
      <c r="AL183" s="23"/>
      <c r="AM183" s="24"/>
      <c r="AN183" s="28"/>
      <c r="AO183" s="29" t="s">
        <v>27</v>
      </c>
      <c r="AP183" s="23">
        <f>M182</f>
        <v>0</v>
      </c>
      <c r="AQ183" s="23">
        <f>M183</f>
        <v>0</v>
      </c>
      <c r="AR183" s="23">
        <f>M184</f>
        <v>5</v>
      </c>
      <c r="AS183" s="23">
        <f>M185</f>
        <v>9</v>
      </c>
      <c r="AT183" s="23">
        <f>M186</f>
        <v>4</v>
      </c>
      <c r="AU183" s="23">
        <f>M187</f>
        <v>2</v>
      </c>
      <c r="AV183" s="23">
        <f>M188</f>
        <v>0</v>
      </c>
      <c r="AW183" s="23">
        <f>M189</f>
        <v>0</v>
      </c>
      <c r="AX183" s="31">
        <f>M190</f>
        <v>20</v>
      </c>
    </row>
    <row r="184" spans="1:50" outlineLevel="1" x14ac:dyDescent="0.25">
      <c r="A184" s="26" t="s">
        <v>45</v>
      </c>
      <c r="B184" s="27">
        <v>12</v>
      </c>
      <c r="C184" s="23"/>
      <c r="D184" s="23"/>
      <c r="E184" s="23"/>
      <c r="F184" s="36">
        <v>3</v>
      </c>
      <c r="G184" s="23"/>
      <c r="H184" s="23"/>
      <c r="I184" s="36">
        <v>4</v>
      </c>
      <c r="J184" s="23"/>
      <c r="K184" s="23"/>
      <c r="L184" s="23"/>
      <c r="M184" s="23">
        <v>5</v>
      </c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4">
        <f t="shared" si="148"/>
        <v>12</v>
      </c>
      <c r="AA184" s="25">
        <f t="shared" si="143"/>
        <v>0</v>
      </c>
      <c r="AB184" s="30" t="str">
        <f>AO181</f>
        <v xml:space="preserve">	NEW ORLEANS PELICANS WHITE</v>
      </c>
      <c r="AC184" s="26"/>
      <c r="AD184" s="27"/>
      <c r="AE184" s="23"/>
      <c r="AF184" s="23"/>
      <c r="AG184" s="23"/>
      <c r="AH184" s="23"/>
      <c r="AI184" s="23"/>
      <c r="AJ184" s="23"/>
      <c r="AK184" s="23"/>
      <c r="AL184" s="23"/>
      <c r="AM184" s="24"/>
      <c r="AN184" s="28"/>
      <c r="AO184" s="29" t="s">
        <v>204</v>
      </c>
      <c r="AP184" s="23">
        <f>D182</f>
        <v>0</v>
      </c>
      <c r="AQ184" s="23">
        <f>D183</f>
        <v>0</v>
      </c>
      <c r="AR184" s="23">
        <f>D184</f>
        <v>0</v>
      </c>
      <c r="AS184" s="23">
        <f>D185</f>
        <v>1</v>
      </c>
      <c r="AT184" s="23">
        <f>D186</f>
        <v>1</v>
      </c>
      <c r="AU184" s="23">
        <f>D187</f>
        <v>0</v>
      </c>
      <c r="AV184" s="23">
        <f>D188</f>
        <v>0</v>
      </c>
      <c r="AW184" s="23">
        <f>D189</f>
        <v>0</v>
      </c>
    </row>
    <row r="185" spans="1:50" outlineLevel="1" x14ac:dyDescent="0.25">
      <c r="A185" s="26" t="s">
        <v>46</v>
      </c>
      <c r="B185" s="27">
        <v>29</v>
      </c>
      <c r="C185" s="23">
        <v>1</v>
      </c>
      <c r="D185" s="23">
        <v>1</v>
      </c>
      <c r="E185" s="23"/>
      <c r="F185" s="36">
        <v>8</v>
      </c>
      <c r="G185" s="23"/>
      <c r="H185" s="23"/>
      <c r="I185" s="36">
        <v>9</v>
      </c>
      <c r="J185" s="23"/>
      <c r="K185" s="23"/>
      <c r="L185" s="37">
        <v>1</v>
      </c>
      <c r="M185" s="23">
        <v>9</v>
      </c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4">
        <f t="shared" si="148"/>
        <v>29</v>
      </c>
      <c r="AA185" s="25">
        <f t="shared" si="143"/>
        <v>0</v>
      </c>
      <c r="AB185" s="30" t="str">
        <f>AO181</f>
        <v xml:space="preserve">	NEW ORLEANS PELICANS WHITE</v>
      </c>
      <c r="AC185" s="26"/>
      <c r="AD185" s="27"/>
      <c r="AE185" s="23"/>
      <c r="AF185" s="23"/>
      <c r="AG185" s="23"/>
      <c r="AH185" s="23"/>
      <c r="AI185" s="23"/>
      <c r="AJ185" s="23"/>
      <c r="AK185" s="23"/>
      <c r="AL185" s="23"/>
      <c r="AM185" s="24"/>
      <c r="AN185" s="28"/>
      <c r="AO185" s="29" t="s">
        <v>205</v>
      </c>
      <c r="AP185" s="23">
        <f>E182</f>
        <v>0</v>
      </c>
      <c r="AQ185" s="23">
        <f>E183</f>
        <v>0</v>
      </c>
      <c r="AR185" s="23">
        <f>E184</f>
        <v>0</v>
      </c>
      <c r="AS185" s="23">
        <f>E185</f>
        <v>0</v>
      </c>
      <c r="AT185" s="23">
        <f>E186</f>
        <v>0</v>
      </c>
      <c r="AU185" s="23">
        <f>E187</f>
        <v>0</v>
      </c>
      <c r="AV185" s="23">
        <f>E188</f>
        <v>0</v>
      </c>
      <c r="AW185" s="23">
        <f>E189</f>
        <v>0</v>
      </c>
    </row>
    <row r="186" spans="1:50" outlineLevel="1" x14ac:dyDescent="0.25">
      <c r="A186" s="26" t="s">
        <v>47</v>
      </c>
      <c r="B186" s="27">
        <v>36</v>
      </c>
      <c r="C186" s="23"/>
      <c r="D186" s="23">
        <v>1</v>
      </c>
      <c r="E186" s="23"/>
      <c r="F186" s="36">
        <v>16</v>
      </c>
      <c r="G186" s="23"/>
      <c r="H186" s="23"/>
      <c r="I186" s="36">
        <v>14</v>
      </c>
      <c r="J186" s="23"/>
      <c r="K186" s="23"/>
      <c r="L186" s="37">
        <v>1</v>
      </c>
      <c r="M186" s="23">
        <v>4</v>
      </c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4">
        <f t="shared" si="148"/>
        <v>36</v>
      </c>
      <c r="AA186" s="25">
        <f t="shared" si="143"/>
        <v>0</v>
      </c>
      <c r="AB186" s="30" t="str">
        <f>AO181</f>
        <v xml:space="preserve">	NEW ORLEANS PELICANS WHITE</v>
      </c>
      <c r="AC186" s="26"/>
      <c r="AD186" s="27"/>
      <c r="AE186" s="23"/>
      <c r="AF186" s="23"/>
      <c r="AG186" s="23"/>
      <c r="AH186" s="23"/>
      <c r="AI186" s="23"/>
      <c r="AJ186" s="23"/>
      <c r="AK186" s="23"/>
      <c r="AL186" s="23"/>
      <c r="AM186" s="24"/>
      <c r="AN186" s="28"/>
      <c r="AO186" s="29" t="s">
        <v>206</v>
      </c>
      <c r="AP186" s="23">
        <f>C182</f>
        <v>0</v>
      </c>
      <c r="AQ186" s="23">
        <f>C183</f>
        <v>0</v>
      </c>
      <c r="AR186" s="23">
        <f>C184</f>
        <v>0</v>
      </c>
      <c r="AS186" s="23">
        <f>C185</f>
        <v>1</v>
      </c>
      <c r="AT186" s="23">
        <f>C186</f>
        <v>0</v>
      </c>
      <c r="AU186" s="23">
        <f>C187</f>
        <v>0</v>
      </c>
      <c r="AV186" s="23">
        <f>C188</f>
        <v>0</v>
      </c>
      <c r="AW186" s="23">
        <f>C189</f>
        <v>0</v>
      </c>
    </row>
    <row r="187" spans="1:50" outlineLevel="1" x14ac:dyDescent="0.25">
      <c r="A187" s="26" t="s">
        <v>48</v>
      </c>
      <c r="B187" s="27">
        <v>26</v>
      </c>
      <c r="C187" s="23"/>
      <c r="D187" s="23"/>
      <c r="E187" s="23"/>
      <c r="F187" s="36">
        <v>12</v>
      </c>
      <c r="G187" s="23"/>
      <c r="H187" s="23"/>
      <c r="I187" s="36">
        <v>12</v>
      </c>
      <c r="J187" s="23"/>
      <c r="K187" s="23"/>
      <c r="L187" s="23"/>
      <c r="M187" s="23">
        <v>2</v>
      </c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4">
        <f t="shared" si="148"/>
        <v>26</v>
      </c>
      <c r="AA187" s="25">
        <f t="shared" si="143"/>
        <v>0</v>
      </c>
      <c r="AC187" s="26" t="s">
        <v>63</v>
      </c>
      <c r="AD187" s="27">
        <f t="shared" ref="AD187:AD195" si="149">B187</f>
        <v>26</v>
      </c>
      <c r="AE187" s="23">
        <f t="shared" si="144"/>
        <v>0</v>
      </c>
      <c r="AF187" s="23">
        <f t="shared" si="144"/>
        <v>0</v>
      </c>
      <c r="AG187" s="23">
        <f t="shared" si="144"/>
        <v>0</v>
      </c>
      <c r="AH187" s="23">
        <f t="shared" ref="AH187:AH194" si="150">SUM(F187:K187)</f>
        <v>24</v>
      </c>
      <c r="AI187" s="23">
        <f t="shared" ref="AI187:AI195" si="151">L187</f>
        <v>0</v>
      </c>
      <c r="AJ187" s="23">
        <f t="shared" si="145"/>
        <v>2</v>
      </c>
      <c r="AK187" s="23">
        <f t="shared" si="146"/>
        <v>0</v>
      </c>
      <c r="AL187" s="23">
        <f t="shared" ref="AL187:AL195" si="152">Y187</f>
        <v>0</v>
      </c>
      <c r="AM187" s="24">
        <f t="shared" ref="AM187:AM195" si="153">SUM(AE187:AL187)</f>
        <v>26</v>
      </c>
      <c r="AN187" s="28">
        <f t="shared" si="147"/>
        <v>0</v>
      </c>
    </row>
    <row r="188" spans="1:50" outlineLevel="1" x14ac:dyDescent="0.25">
      <c r="A188" s="26" t="s">
        <v>49</v>
      </c>
      <c r="B188" s="27">
        <v>14</v>
      </c>
      <c r="C188" s="23"/>
      <c r="D188" s="23"/>
      <c r="E188" s="23"/>
      <c r="F188" s="36">
        <v>8</v>
      </c>
      <c r="G188" s="23"/>
      <c r="H188" s="23"/>
      <c r="I188" s="36">
        <v>6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4">
        <f t="shared" si="148"/>
        <v>14</v>
      </c>
      <c r="AA188" s="25">
        <f t="shared" si="143"/>
        <v>0</v>
      </c>
      <c r="AC188" s="26" t="s">
        <v>64</v>
      </c>
      <c r="AD188" s="27">
        <f t="shared" si="149"/>
        <v>14</v>
      </c>
      <c r="AE188" s="23">
        <f t="shared" si="144"/>
        <v>0</v>
      </c>
      <c r="AF188" s="23">
        <f t="shared" si="144"/>
        <v>0</v>
      </c>
      <c r="AG188" s="23">
        <f t="shared" si="144"/>
        <v>0</v>
      </c>
      <c r="AH188" s="23">
        <f t="shared" si="150"/>
        <v>14</v>
      </c>
      <c r="AI188" s="23">
        <f t="shared" si="151"/>
        <v>0</v>
      </c>
      <c r="AJ188" s="23">
        <f t="shared" si="145"/>
        <v>0</v>
      </c>
      <c r="AK188" s="23">
        <f t="shared" si="146"/>
        <v>0</v>
      </c>
      <c r="AL188" s="23">
        <f t="shared" si="152"/>
        <v>0</v>
      </c>
      <c r="AM188" s="24">
        <f t="shared" si="153"/>
        <v>14</v>
      </c>
      <c r="AN188" s="28">
        <f t="shared" si="147"/>
        <v>0</v>
      </c>
    </row>
    <row r="189" spans="1:50" outlineLevel="1" x14ac:dyDescent="0.25">
      <c r="A189" s="26" t="s">
        <v>50</v>
      </c>
      <c r="B189" s="27">
        <v>6</v>
      </c>
      <c r="C189" s="23"/>
      <c r="D189" s="23"/>
      <c r="E189" s="23"/>
      <c r="F189" s="36">
        <v>3</v>
      </c>
      <c r="G189" s="23"/>
      <c r="H189" s="23"/>
      <c r="I189" s="36">
        <v>3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4">
        <f t="shared" si="148"/>
        <v>6</v>
      </c>
      <c r="AA189" s="25">
        <f t="shared" si="143"/>
        <v>0</v>
      </c>
      <c r="AC189" s="26" t="s">
        <v>52</v>
      </c>
      <c r="AD189" s="27">
        <f t="shared" si="149"/>
        <v>6</v>
      </c>
      <c r="AE189" s="23">
        <f t="shared" si="144"/>
        <v>0</v>
      </c>
      <c r="AF189" s="23">
        <f t="shared" si="144"/>
        <v>0</v>
      </c>
      <c r="AG189" s="23">
        <f t="shared" si="144"/>
        <v>0</v>
      </c>
      <c r="AH189" s="23">
        <f t="shared" si="150"/>
        <v>6</v>
      </c>
      <c r="AI189" s="23">
        <f t="shared" si="151"/>
        <v>0</v>
      </c>
      <c r="AJ189" s="23">
        <f t="shared" si="145"/>
        <v>0</v>
      </c>
      <c r="AK189" s="23">
        <f t="shared" si="146"/>
        <v>0</v>
      </c>
      <c r="AL189" s="23">
        <f t="shared" si="152"/>
        <v>0</v>
      </c>
      <c r="AM189" s="24">
        <f t="shared" si="153"/>
        <v>6</v>
      </c>
      <c r="AN189" s="28">
        <f t="shared" si="147"/>
        <v>0</v>
      </c>
    </row>
    <row r="190" spans="1:50" outlineLevel="1" x14ac:dyDescent="0.25">
      <c r="A190" s="26" t="s">
        <v>51</v>
      </c>
      <c r="B190" s="31">
        <f>SUM(B180:B189)</f>
        <v>123</v>
      </c>
      <c r="C190" s="31">
        <f t="shared" ref="C190:Z190" si="154">SUM(C180:C189)</f>
        <v>1</v>
      </c>
      <c r="D190" s="31">
        <f t="shared" si="154"/>
        <v>2</v>
      </c>
      <c r="E190" s="31">
        <f t="shared" si="154"/>
        <v>0</v>
      </c>
      <c r="F190" s="31">
        <f t="shared" si="154"/>
        <v>50</v>
      </c>
      <c r="G190" s="31">
        <f t="shared" si="154"/>
        <v>0</v>
      </c>
      <c r="H190" s="31">
        <f t="shared" si="154"/>
        <v>0</v>
      </c>
      <c r="I190" s="31">
        <f t="shared" si="154"/>
        <v>48</v>
      </c>
      <c r="J190" s="31">
        <f t="shared" si="154"/>
        <v>0</v>
      </c>
      <c r="K190" s="31">
        <f t="shared" si="154"/>
        <v>0</v>
      </c>
      <c r="L190" s="31">
        <f t="shared" si="154"/>
        <v>2</v>
      </c>
      <c r="M190" s="31">
        <f t="shared" si="154"/>
        <v>20</v>
      </c>
      <c r="N190" s="31">
        <f t="shared" si="154"/>
        <v>0</v>
      </c>
      <c r="O190" s="31">
        <f t="shared" si="154"/>
        <v>0</v>
      </c>
      <c r="P190" s="31">
        <f t="shared" si="154"/>
        <v>0</v>
      </c>
      <c r="Q190" s="31">
        <f t="shared" si="154"/>
        <v>0</v>
      </c>
      <c r="R190" s="31">
        <f t="shared" si="154"/>
        <v>0</v>
      </c>
      <c r="S190" s="31">
        <f t="shared" si="154"/>
        <v>0</v>
      </c>
      <c r="T190" s="31">
        <f t="shared" si="154"/>
        <v>0</v>
      </c>
      <c r="U190" s="31">
        <f t="shared" si="154"/>
        <v>0</v>
      </c>
      <c r="V190" s="31">
        <f t="shared" si="154"/>
        <v>0</v>
      </c>
      <c r="W190" s="31">
        <f t="shared" si="154"/>
        <v>0</v>
      </c>
      <c r="X190" s="31">
        <f t="shared" si="154"/>
        <v>0</v>
      </c>
      <c r="Y190" s="31">
        <f t="shared" si="154"/>
        <v>0</v>
      </c>
      <c r="Z190" s="31">
        <f t="shared" si="154"/>
        <v>123</v>
      </c>
      <c r="AA190" s="27">
        <f>SUM(AA180:AA189)</f>
        <v>0</v>
      </c>
      <c r="AC190" s="26" t="s">
        <v>51</v>
      </c>
      <c r="AD190" s="31">
        <f>SUM(AD180:AD189)</f>
        <v>46</v>
      </c>
      <c r="AE190" s="31">
        <f t="shared" ref="AE190:AM190" si="155">SUM(AE180:AE189)</f>
        <v>0</v>
      </c>
      <c r="AF190" s="31">
        <f t="shared" si="155"/>
        <v>0</v>
      </c>
      <c r="AG190" s="31">
        <f t="shared" si="155"/>
        <v>0</v>
      </c>
      <c r="AH190" s="31">
        <f t="shared" si="155"/>
        <v>44</v>
      </c>
      <c r="AI190" s="31">
        <f t="shared" si="155"/>
        <v>0</v>
      </c>
      <c r="AJ190" s="31">
        <f t="shared" si="155"/>
        <v>2</v>
      </c>
      <c r="AK190" s="31">
        <f t="shared" si="155"/>
        <v>0</v>
      </c>
      <c r="AL190" s="31">
        <f t="shared" si="155"/>
        <v>0</v>
      </c>
      <c r="AM190" s="31">
        <f t="shared" si="155"/>
        <v>46</v>
      </c>
      <c r="AN190" s="27">
        <f>SUM(AN180:AN189)</f>
        <v>0</v>
      </c>
    </row>
    <row r="191" spans="1:50" outlineLevel="1" x14ac:dyDescent="0.25"/>
    <row r="192" spans="1:50" outlineLevel="1" x14ac:dyDescent="0.25">
      <c r="B192" s="33">
        <v>50</v>
      </c>
    </row>
    <row r="193" spans="1:50" s="3" customFormat="1" ht="56.25" outlineLevel="1" x14ac:dyDescent="0.25">
      <c r="A193" s="8" t="str">
        <f>$B$4</f>
        <v>NBA HEAVY WEIGHT T-SHIRT</v>
      </c>
      <c r="B193" s="34" t="s">
        <v>199</v>
      </c>
      <c r="C193" s="10" t="s">
        <v>20</v>
      </c>
      <c r="D193" s="10" t="s">
        <v>21</v>
      </c>
      <c r="E193" s="10" t="s">
        <v>22</v>
      </c>
      <c r="F193" s="10" t="s">
        <v>141</v>
      </c>
      <c r="G193" s="10" t="s">
        <v>142</v>
      </c>
      <c r="H193" s="10" t="s">
        <v>143</v>
      </c>
      <c r="I193" s="10" t="s">
        <v>23</v>
      </c>
      <c r="J193" s="10" t="s">
        <v>24</v>
      </c>
      <c r="K193" s="10" t="s">
        <v>25</v>
      </c>
      <c r="L193" s="10" t="s">
        <v>26</v>
      </c>
      <c r="M193" s="11" t="s">
        <v>27</v>
      </c>
      <c r="N193" s="11" t="s">
        <v>28</v>
      </c>
      <c r="O193" s="11" t="s">
        <v>29</v>
      </c>
      <c r="P193" s="11" t="s">
        <v>30</v>
      </c>
      <c r="Q193" s="11" t="s">
        <v>31</v>
      </c>
      <c r="R193" s="11" t="s">
        <v>32</v>
      </c>
      <c r="S193" s="11" t="s">
        <v>33</v>
      </c>
      <c r="T193" s="11" t="s">
        <v>34</v>
      </c>
      <c r="U193" s="12" t="s">
        <v>35</v>
      </c>
      <c r="V193" s="12" t="s">
        <v>36</v>
      </c>
      <c r="W193" s="12" t="s">
        <v>37</v>
      </c>
      <c r="X193" s="12" t="s">
        <v>38</v>
      </c>
      <c r="Y193" s="13" t="s">
        <v>39</v>
      </c>
      <c r="Z193" s="14" t="s">
        <v>40</v>
      </c>
      <c r="AA193" s="15" t="s">
        <v>41</v>
      </c>
      <c r="AC193" s="16" t="str">
        <f>A193</f>
        <v>NBA HEAVY WEIGHT T-SHIRT</v>
      </c>
      <c r="AD193" s="9" t="str">
        <f>B193</f>
        <v xml:space="preserve">	PHEONIX SUNS WHITE</v>
      </c>
      <c r="AE193" s="17" t="s">
        <v>20</v>
      </c>
      <c r="AF193" s="17" t="s">
        <v>21</v>
      </c>
      <c r="AG193" s="17" t="s">
        <v>22</v>
      </c>
      <c r="AH193" s="17" t="s">
        <v>53</v>
      </c>
      <c r="AI193" s="10" t="s">
        <v>26</v>
      </c>
      <c r="AJ193" s="18" t="s">
        <v>54</v>
      </c>
      <c r="AK193" s="19" t="s">
        <v>55</v>
      </c>
      <c r="AL193" s="20" t="s">
        <v>56</v>
      </c>
      <c r="AM193" s="14" t="s">
        <v>40</v>
      </c>
      <c r="AN193" s="15" t="s">
        <v>41</v>
      </c>
    </row>
    <row r="194" spans="1:50" outlineLevel="1" x14ac:dyDescent="0.25">
      <c r="A194" s="21" t="s">
        <v>200</v>
      </c>
      <c r="B194" s="22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4">
        <f>SUM(C194:Y194)</f>
        <v>0</v>
      </c>
      <c r="AA194" s="25">
        <f t="shared" ref="AA194:AA203" si="156">B194-Z194</f>
        <v>0</v>
      </c>
      <c r="AC194" s="26" t="str">
        <f>A194</f>
        <v>C-0425-KT-6295-PSX</v>
      </c>
      <c r="AD194" s="27">
        <f>B194</f>
        <v>0</v>
      </c>
      <c r="AE194" s="23">
        <f t="shared" ref="AE194:AG200" si="157">C194</f>
        <v>0</v>
      </c>
      <c r="AF194" s="23">
        <f t="shared" si="157"/>
        <v>0</v>
      </c>
      <c r="AG194" s="23">
        <f t="shared" si="157"/>
        <v>0</v>
      </c>
      <c r="AH194" s="23">
        <f>SUM(F194:K194)</f>
        <v>0</v>
      </c>
      <c r="AI194" s="23">
        <f>L194</f>
        <v>0</v>
      </c>
      <c r="AJ194" s="23">
        <f t="shared" ref="AJ194:AJ200" si="158">SUM(M194:T194)</f>
        <v>0</v>
      </c>
      <c r="AK194" s="23">
        <f t="shared" ref="AK194:AK200" si="159">SUM(U194:X194)</f>
        <v>0</v>
      </c>
      <c r="AL194" s="23">
        <f>Y194</f>
        <v>0</v>
      </c>
      <c r="AM194" s="24">
        <f>SUM(AE194:AL194)</f>
        <v>0</v>
      </c>
      <c r="AN194" s="28">
        <f t="shared" ref="AN194:AN200" si="160">AD194-AM194</f>
        <v>0</v>
      </c>
    </row>
    <row r="195" spans="1:50" outlineLevel="1" x14ac:dyDescent="0.25">
      <c r="A195" s="26" t="s">
        <v>42</v>
      </c>
      <c r="B195" s="27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4">
        <f t="shared" ref="Z195:Z203" si="161">SUM(C195:Y195)</f>
        <v>0</v>
      </c>
      <c r="AA195" s="25">
        <f t="shared" si="156"/>
        <v>0</v>
      </c>
      <c r="AC195" s="26"/>
      <c r="AD195" s="27"/>
      <c r="AE195" s="23"/>
      <c r="AF195" s="23"/>
      <c r="AG195" s="23"/>
      <c r="AH195" s="23"/>
      <c r="AI195" s="23"/>
      <c r="AJ195" s="23"/>
      <c r="AK195" s="23"/>
      <c r="AL195" s="23"/>
      <c r="AM195" s="24"/>
      <c r="AN195" s="28"/>
      <c r="AO195" s="2" t="str">
        <f>B193</f>
        <v xml:space="preserve">	PHEONIX SUNS WHITE</v>
      </c>
      <c r="AP195" s="26" t="s">
        <v>43</v>
      </c>
      <c r="AQ195" s="26" t="s">
        <v>44</v>
      </c>
      <c r="AR195" s="26" t="s">
        <v>45</v>
      </c>
      <c r="AS195" s="26" t="s">
        <v>46</v>
      </c>
      <c r="AT195" s="26" t="s">
        <v>47</v>
      </c>
      <c r="AU195" s="26" t="s">
        <v>48</v>
      </c>
      <c r="AV195" s="26" t="s">
        <v>49</v>
      </c>
      <c r="AW195" s="26" t="s">
        <v>50</v>
      </c>
    </row>
    <row r="196" spans="1:50" outlineLevel="1" x14ac:dyDescent="0.25">
      <c r="A196" s="26" t="s">
        <v>43</v>
      </c>
      <c r="B196" s="27"/>
      <c r="C196" s="23"/>
      <c r="D196" s="23"/>
      <c r="E196" s="23"/>
      <c r="F196" s="36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4">
        <f t="shared" si="161"/>
        <v>0</v>
      </c>
      <c r="AA196" s="25">
        <f t="shared" si="156"/>
        <v>0</v>
      </c>
      <c r="AB196" s="30" t="str">
        <f>AO195</f>
        <v xml:space="preserve">	PHEONIX SUNS WHITE</v>
      </c>
      <c r="AC196" s="26"/>
      <c r="AD196" s="27"/>
      <c r="AE196" s="23"/>
      <c r="AF196" s="23"/>
      <c r="AG196" s="23"/>
      <c r="AH196" s="23"/>
      <c r="AI196" s="23"/>
      <c r="AJ196" s="23"/>
      <c r="AK196" s="23"/>
      <c r="AL196" s="23"/>
      <c r="AM196" s="24"/>
      <c r="AN196" s="28"/>
      <c r="AO196" s="30" t="s">
        <v>51</v>
      </c>
      <c r="AP196" s="24">
        <f>Z196</f>
        <v>0</v>
      </c>
      <c r="AQ196" s="24">
        <f>Z197</f>
        <v>4</v>
      </c>
      <c r="AR196" s="24">
        <f>Z198</f>
        <v>12</v>
      </c>
      <c r="AS196" s="24">
        <f>Z199</f>
        <v>26</v>
      </c>
      <c r="AT196" s="24">
        <f>Z200</f>
        <v>28</v>
      </c>
      <c r="AU196" s="24">
        <f>Z201</f>
        <v>20</v>
      </c>
      <c r="AV196" s="24">
        <f>Z202</f>
        <v>8</v>
      </c>
      <c r="AW196" s="24">
        <f>Z203</f>
        <v>2</v>
      </c>
      <c r="AX196" s="31">
        <f>Z204</f>
        <v>100</v>
      </c>
    </row>
    <row r="197" spans="1:50" outlineLevel="1" x14ac:dyDescent="0.25">
      <c r="A197" s="26" t="s">
        <v>44</v>
      </c>
      <c r="B197" s="27">
        <v>4</v>
      </c>
      <c r="C197" s="23"/>
      <c r="D197" s="23"/>
      <c r="E197" s="23"/>
      <c r="F197" s="36"/>
      <c r="G197" s="23"/>
      <c r="H197" s="23"/>
      <c r="I197" s="23"/>
      <c r="J197" s="23"/>
      <c r="K197" s="23"/>
      <c r="L197" s="23"/>
      <c r="M197" s="23">
        <v>4</v>
      </c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4">
        <f t="shared" si="161"/>
        <v>4</v>
      </c>
      <c r="AA197" s="25">
        <f t="shared" si="156"/>
        <v>0</v>
      </c>
      <c r="AB197" s="30" t="str">
        <f>AO195</f>
        <v xml:space="preserve">	PHEONIX SUNS WHITE</v>
      </c>
      <c r="AC197" s="26"/>
      <c r="AD197" s="27"/>
      <c r="AE197" s="23"/>
      <c r="AF197" s="23"/>
      <c r="AG197" s="23"/>
      <c r="AH197" s="23"/>
      <c r="AI197" s="23"/>
      <c r="AJ197" s="23"/>
      <c r="AK197" s="23"/>
      <c r="AL197" s="23"/>
      <c r="AM197" s="24"/>
      <c r="AN197" s="28"/>
      <c r="AO197" s="29" t="s">
        <v>27</v>
      </c>
      <c r="AP197" s="23">
        <f>M196</f>
        <v>0</v>
      </c>
      <c r="AQ197" s="23">
        <f>M197</f>
        <v>4</v>
      </c>
      <c r="AR197" s="23">
        <f>M198</f>
        <v>8</v>
      </c>
      <c r="AS197" s="23">
        <f>M199</f>
        <v>13</v>
      </c>
      <c r="AT197" s="23">
        <f>M200</f>
        <v>10</v>
      </c>
      <c r="AU197" s="23">
        <f>M201</f>
        <v>8</v>
      </c>
      <c r="AV197" s="23">
        <f>M202</f>
        <v>2</v>
      </c>
      <c r="AW197" s="23">
        <f>M203</f>
        <v>0</v>
      </c>
      <c r="AX197" s="31">
        <f>M204</f>
        <v>45</v>
      </c>
    </row>
    <row r="198" spans="1:50" outlineLevel="1" x14ac:dyDescent="0.25">
      <c r="A198" s="26" t="s">
        <v>45</v>
      </c>
      <c r="B198" s="27">
        <v>12</v>
      </c>
      <c r="C198" s="23"/>
      <c r="D198" s="23"/>
      <c r="E198" s="23"/>
      <c r="F198" s="36">
        <v>4</v>
      </c>
      <c r="G198" s="23"/>
      <c r="H198" s="23"/>
      <c r="I198" s="23"/>
      <c r="J198" s="23"/>
      <c r="K198" s="23"/>
      <c r="L198" s="23"/>
      <c r="M198" s="23">
        <v>8</v>
      </c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4">
        <f t="shared" si="161"/>
        <v>12</v>
      </c>
      <c r="AA198" s="25">
        <f t="shared" si="156"/>
        <v>0</v>
      </c>
      <c r="AB198" s="30" t="str">
        <f>AO195</f>
        <v xml:space="preserve">	PHEONIX SUNS WHITE</v>
      </c>
      <c r="AC198" s="26"/>
      <c r="AD198" s="27"/>
      <c r="AE198" s="23"/>
      <c r="AF198" s="23"/>
      <c r="AG198" s="23"/>
      <c r="AH198" s="23"/>
      <c r="AI198" s="23"/>
      <c r="AJ198" s="23"/>
      <c r="AK198" s="23"/>
      <c r="AL198" s="23"/>
      <c r="AM198" s="24"/>
      <c r="AN198" s="28"/>
      <c r="AO198" s="29" t="s">
        <v>204</v>
      </c>
      <c r="AP198" s="23">
        <f>D196</f>
        <v>0</v>
      </c>
      <c r="AQ198" s="23">
        <f>D197</f>
        <v>0</v>
      </c>
      <c r="AR198" s="23">
        <f>D198</f>
        <v>0</v>
      </c>
      <c r="AS198" s="23">
        <f>D199</f>
        <v>1</v>
      </c>
      <c r="AT198" s="23">
        <f>D200</f>
        <v>1</v>
      </c>
      <c r="AU198" s="23">
        <f>D201</f>
        <v>0</v>
      </c>
      <c r="AV198" s="23">
        <f>D202</f>
        <v>0</v>
      </c>
      <c r="AW198" s="23">
        <f>D203</f>
        <v>0</v>
      </c>
    </row>
    <row r="199" spans="1:50" outlineLevel="1" x14ac:dyDescent="0.25">
      <c r="A199" s="26" t="s">
        <v>46</v>
      </c>
      <c r="B199" s="27">
        <v>26</v>
      </c>
      <c r="C199" s="23">
        <v>1</v>
      </c>
      <c r="D199" s="23">
        <v>1</v>
      </c>
      <c r="E199" s="23"/>
      <c r="F199" s="36">
        <v>10</v>
      </c>
      <c r="G199" s="23"/>
      <c r="H199" s="23"/>
      <c r="I199" s="23"/>
      <c r="J199" s="23"/>
      <c r="K199" s="23"/>
      <c r="L199" s="37">
        <v>1</v>
      </c>
      <c r="M199" s="23">
        <v>13</v>
      </c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4">
        <f t="shared" si="161"/>
        <v>26</v>
      </c>
      <c r="AA199" s="25">
        <f t="shared" si="156"/>
        <v>0</v>
      </c>
      <c r="AB199" s="30" t="str">
        <f>AO195</f>
        <v xml:space="preserve">	PHEONIX SUNS WHITE</v>
      </c>
      <c r="AC199" s="26"/>
      <c r="AD199" s="27"/>
      <c r="AE199" s="23"/>
      <c r="AF199" s="23"/>
      <c r="AG199" s="23"/>
      <c r="AH199" s="23"/>
      <c r="AI199" s="23"/>
      <c r="AJ199" s="23"/>
      <c r="AK199" s="23"/>
      <c r="AL199" s="23"/>
      <c r="AM199" s="24"/>
      <c r="AN199" s="28"/>
      <c r="AO199" s="29" t="s">
        <v>205</v>
      </c>
      <c r="AP199" s="23">
        <f>E196</f>
        <v>0</v>
      </c>
      <c r="AQ199" s="23">
        <f>E197</f>
        <v>0</v>
      </c>
      <c r="AR199" s="23">
        <f>E198</f>
        <v>0</v>
      </c>
      <c r="AS199" s="23">
        <f>E199</f>
        <v>0</v>
      </c>
      <c r="AT199" s="23">
        <f>E200</f>
        <v>0</v>
      </c>
      <c r="AU199" s="23">
        <f>E201</f>
        <v>0</v>
      </c>
      <c r="AV199" s="23">
        <f>E202</f>
        <v>0</v>
      </c>
      <c r="AW199" s="23">
        <f>E203</f>
        <v>0</v>
      </c>
    </row>
    <row r="200" spans="1:50" outlineLevel="1" x14ac:dyDescent="0.25">
      <c r="A200" s="26" t="s">
        <v>47</v>
      </c>
      <c r="B200" s="27">
        <v>28</v>
      </c>
      <c r="C200" s="23"/>
      <c r="D200" s="23">
        <v>1</v>
      </c>
      <c r="E200" s="23"/>
      <c r="F200" s="36">
        <v>16</v>
      </c>
      <c r="G200" s="23"/>
      <c r="H200" s="23"/>
      <c r="I200" s="23"/>
      <c r="J200" s="23"/>
      <c r="K200" s="23"/>
      <c r="L200" s="37">
        <v>1</v>
      </c>
      <c r="M200" s="23">
        <v>10</v>
      </c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4">
        <f t="shared" si="161"/>
        <v>28</v>
      </c>
      <c r="AA200" s="25">
        <f t="shared" si="156"/>
        <v>0</v>
      </c>
      <c r="AB200" s="30" t="str">
        <f>AO195</f>
        <v xml:space="preserve">	PHEONIX SUNS WHITE</v>
      </c>
      <c r="AC200" s="26"/>
      <c r="AD200" s="27"/>
      <c r="AE200" s="23"/>
      <c r="AF200" s="23"/>
      <c r="AG200" s="23"/>
      <c r="AH200" s="23"/>
      <c r="AI200" s="23"/>
      <c r="AJ200" s="23"/>
      <c r="AK200" s="23"/>
      <c r="AL200" s="23"/>
      <c r="AM200" s="24"/>
      <c r="AN200" s="28"/>
      <c r="AO200" s="29" t="s">
        <v>206</v>
      </c>
      <c r="AP200" s="23">
        <f>C196</f>
        <v>0</v>
      </c>
      <c r="AQ200" s="23">
        <f>C197</f>
        <v>0</v>
      </c>
      <c r="AR200" s="23">
        <f>C198</f>
        <v>0</v>
      </c>
      <c r="AS200" s="23">
        <f>C199</f>
        <v>1</v>
      </c>
      <c r="AT200" s="23">
        <f>C200</f>
        <v>0</v>
      </c>
      <c r="AU200" s="23">
        <f>C201</f>
        <v>0</v>
      </c>
      <c r="AV200" s="23">
        <f>C202</f>
        <v>0</v>
      </c>
      <c r="AW200" s="23">
        <f>C203</f>
        <v>0</v>
      </c>
    </row>
    <row r="201" spans="1:50" outlineLevel="1" x14ac:dyDescent="0.25">
      <c r="A201" s="26" t="s">
        <v>48</v>
      </c>
      <c r="B201" s="27">
        <v>20</v>
      </c>
      <c r="C201" s="23"/>
      <c r="D201" s="23"/>
      <c r="E201" s="23"/>
      <c r="F201" s="36">
        <v>12</v>
      </c>
      <c r="G201" s="23"/>
      <c r="H201" s="23"/>
      <c r="I201" s="23"/>
      <c r="J201" s="23"/>
      <c r="K201" s="23"/>
      <c r="L201" s="23"/>
      <c r="M201" s="23">
        <v>8</v>
      </c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4">
        <f t="shared" si="161"/>
        <v>20</v>
      </c>
      <c r="AA201" s="25">
        <f t="shared" si="156"/>
        <v>0</v>
      </c>
      <c r="AC201" s="26" t="s">
        <v>63</v>
      </c>
      <c r="AD201" s="27">
        <f t="shared" ref="AD201:AG209" si="162">B201</f>
        <v>20</v>
      </c>
      <c r="AE201" s="23">
        <f t="shared" si="162"/>
        <v>0</v>
      </c>
      <c r="AF201" s="23">
        <f t="shared" si="162"/>
        <v>0</v>
      </c>
      <c r="AG201" s="23">
        <f t="shared" si="162"/>
        <v>0</v>
      </c>
      <c r="AH201" s="23">
        <f t="shared" ref="AH201:AH205" si="163">SUM(F201:K201)</f>
        <v>12</v>
      </c>
      <c r="AI201" s="23">
        <f t="shared" ref="AI201:AI206" si="164">L201</f>
        <v>0</v>
      </c>
      <c r="AJ201" s="23">
        <f t="shared" ref="AJ201:AJ210" si="165">SUM(M201:T201)</f>
        <v>8</v>
      </c>
      <c r="AK201" s="23">
        <f t="shared" ref="AK201:AK210" si="166">SUM(U201:X201)</f>
        <v>0</v>
      </c>
      <c r="AL201" s="23">
        <f t="shared" ref="AL201:AL209" si="167">Y201</f>
        <v>0</v>
      </c>
      <c r="AM201" s="24">
        <f t="shared" ref="AM201:AM209" si="168">SUM(AE201:AL201)</f>
        <v>20</v>
      </c>
      <c r="AN201" s="28">
        <f t="shared" ref="AN201:AN210" si="169">AD201-AM201</f>
        <v>0</v>
      </c>
    </row>
    <row r="202" spans="1:50" outlineLevel="1" x14ac:dyDescent="0.25">
      <c r="A202" s="26" t="s">
        <v>49</v>
      </c>
      <c r="B202" s="27">
        <v>8</v>
      </c>
      <c r="C202" s="23"/>
      <c r="D202" s="23"/>
      <c r="E202" s="23"/>
      <c r="F202" s="36">
        <v>6</v>
      </c>
      <c r="G202" s="23"/>
      <c r="H202" s="23"/>
      <c r="I202" s="23"/>
      <c r="J202" s="23"/>
      <c r="K202" s="23"/>
      <c r="L202" s="23"/>
      <c r="M202" s="23">
        <v>2</v>
      </c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4">
        <f t="shared" si="161"/>
        <v>8</v>
      </c>
      <c r="AA202" s="25">
        <f t="shared" si="156"/>
        <v>0</v>
      </c>
      <c r="AC202" s="26" t="s">
        <v>64</v>
      </c>
      <c r="AD202" s="27">
        <f t="shared" si="162"/>
        <v>8</v>
      </c>
      <c r="AE202" s="23">
        <f t="shared" si="162"/>
        <v>0</v>
      </c>
      <c r="AF202" s="23">
        <f t="shared" si="162"/>
        <v>0</v>
      </c>
      <c r="AG202" s="23">
        <f t="shared" si="162"/>
        <v>0</v>
      </c>
      <c r="AH202" s="23">
        <f t="shared" si="163"/>
        <v>6</v>
      </c>
      <c r="AI202" s="23">
        <f t="shared" si="164"/>
        <v>0</v>
      </c>
      <c r="AJ202" s="23">
        <f t="shared" si="165"/>
        <v>2</v>
      </c>
      <c r="AK202" s="23">
        <f t="shared" si="166"/>
        <v>0</v>
      </c>
      <c r="AL202" s="23">
        <f t="shared" si="167"/>
        <v>0</v>
      </c>
      <c r="AM202" s="24">
        <f t="shared" si="168"/>
        <v>8</v>
      </c>
      <c r="AN202" s="28">
        <f t="shared" si="169"/>
        <v>0</v>
      </c>
    </row>
    <row r="203" spans="1:50" outlineLevel="1" x14ac:dyDescent="0.25">
      <c r="A203" s="26" t="s">
        <v>50</v>
      </c>
      <c r="B203" s="27">
        <v>2</v>
      </c>
      <c r="C203" s="23"/>
      <c r="D203" s="23"/>
      <c r="E203" s="23"/>
      <c r="F203" s="36">
        <v>2</v>
      </c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4">
        <f t="shared" si="161"/>
        <v>2</v>
      </c>
      <c r="AA203" s="25">
        <f t="shared" si="156"/>
        <v>0</v>
      </c>
      <c r="AC203" s="26" t="s">
        <v>52</v>
      </c>
      <c r="AD203" s="27">
        <f t="shared" si="162"/>
        <v>2</v>
      </c>
      <c r="AE203" s="23">
        <f t="shared" si="162"/>
        <v>0</v>
      </c>
      <c r="AF203" s="23">
        <f t="shared" si="162"/>
        <v>0</v>
      </c>
      <c r="AG203" s="23">
        <f t="shared" si="162"/>
        <v>0</v>
      </c>
      <c r="AH203" s="23">
        <f t="shared" si="163"/>
        <v>2</v>
      </c>
      <c r="AI203" s="23">
        <f t="shared" si="164"/>
        <v>0</v>
      </c>
      <c r="AJ203" s="23">
        <f t="shared" si="165"/>
        <v>0</v>
      </c>
      <c r="AK203" s="23">
        <f t="shared" si="166"/>
        <v>0</v>
      </c>
      <c r="AL203" s="23">
        <f t="shared" si="167"/>
        <v>0</v>
      </c>
      <c r="AM203" s="24">
        <f t="shared" si="168"/>
        <v>2</v>
      </c>
      <c r="AN203" s="28">
        <f t="shared" si="169"/>
        <v>0</v>
      </c>
    </row>
    <row r="204" spans="1:50" outlineLevel="1" x14ac:dyDescent="0.25">
      <c r="A204" s="26" t="s">
        <v>51</v>
      </c>
      <c r="B204" s="31">
        <f>SUM(B194:B203)</f>
        <v>100</v>
      </c>
      <c r="C204" s="31">
        <f t="shared" ref="C204:Z204" si="170">SUM(C194:C203)</f>
        <v>1</v>
      </c>
      <c r="D204" s="31">
        <f t="shared" si="170"/>
        <v>2</v>
      </c>
      <c r="E204" s="31">
        <f t="shared" si="170"/>
        <v>0</v>
      </c>
      <c r="F204" s="31">
        <f t="shared" si="170"/>
        <v>50</v>
      </c>
      <c r="G204" s="31">
        <f t="shared" si="170"/>
        <v>0</v>
      </c>
      <c r="H204" s="31">
        <f t="shared" si="170"/>
        <v>0</v>
      </c>
      <c r="I204" s="31">
        <f t="shared" si="170"/>
        <v>0</v>
      </c>
      <c r="J204" s="31">
        <f t="shared" si="170"/>
        <v>0</v>
      </c>
      <c r="K204" s="31">
        <f t="shared" si="170"/>
        <v>0</v>
      </c>
      <c r="L204" s="31">
        <f t="shared" si="170"/>
        <v>2</v>
      </c>
      <c r="M204" s="31">
        <f t="shared" si="170"/>
        <v>45</v>
      </c>
      <c r="N204" s="31">
        <f t="shared" si="170"/>
        <v>0</v>
      </c>
      <c r="O204" s="31">
        <f t="shared" si="170"/>
        <v>0</v>
      </c>
      <c r="P204" s="31">
        <f t="shared" si="170"/>
        <v>0</v>
      </c>
      <c r="Q204" s="31">
        <f t="shared" si="170"/>
        <v>0</v>
      </c>
      <c r="R204" s="31">
        <f t="shared" si="170"/>
        <v>0</v>
      </c>
      <c r="S204" s="31">
        <f t="shared" si="170"/>
        <v>0</v>
      </c>
      <c r="T204" s="31">
        <f t="shared" si="170"/>
        <v>0</v>
      </c>
      <c r="U204" s="31">
        <f t="shared" si="170"/>
        <v>0</v>
      </c>
      <c r="V204" s="31">
        <f t="shared" si="170"/>
        <v>0</v>
      </c>
      <c r="W204" s="31">
        <f t="shared" si="170"/>
        <v>0</v>
      </c>
      <c r="X204" s="31">
        <f t="shared" si="170"/>
        <v>0</v>
      </c>
      <c r="Y204" s="31">
        <f t="shared" si="170"/>
        <v>0</v>
      </c>
      <c r="Z204" s="31">
        <f t="shared" si="170"/>
        <v>100</v>
      </c>
      <c r="AA204" s="27">
        <f>SUM(AA194:AA203)</f>
        <v>0</v>
      </c>
      <c r="AC204" s="26" t="s">
        <v>51</v>
      </c>
      <c r="AD204" s="31">
        <f>SUM(AD194:AD203)</f>
        <v>30</v>
      </c>
      <c r="AE204" s="31">
        <f t="shared" ref="AE204:AM204" si="171">SUM(AE194:AE203)</f>
        <v>0</v>
      </c>
      <c r="AF204" s="31">
        <f t="shared" si="171"/>
        <v>0</v>
      </c>
      <c r="AG204" s="31">
        <f t="shared" si="171"/>
        <v>0</v>
      </c>
      <c r="AH204" s="31">
        <f t="shared" si="171"/>
        <v>20</v>
      </c>
      <c r="AI204" s="31">
        <f t="shared" si="171"/>
        <v>0</v>
      </c>
      <c r="AJ204" s="31">
        <f t="shared" si="171"/>
        <v>10</v>
      </c>
      <c r="AK204" s="31">
        <f t="shared" si="171"/>
        <v>0</v>
      </c>
      <c r="AL204" s="31">
        <f t="shared" si="171"/>
        <v>0</v>
      </c>
      <c r="AM204" s="31">
        <f t="shared" si="171"/>
        <v>30</v>
      </c>
      <c r="AN204" s="27">
        <f>SUM(AN194:AN203)</f>
        <v>0</v>
      </c>
    </row>
    <row r="205" spans="1:50" outlineLevel="1" x14ac:dyDescent="0.25"/>
    <row r="206" spans="1:50" outlineLevel="1" x14ac:dyDescent="0.25">
      <c r="B206" s="33">
        <v>50</v>
      </c>
    </row>
    <row r="207" spans="1:50" s="3" customFormat="1" ht="56.25" outlineLevel="1" x14ac:dyDescent="0.25">
      <c r="A207" s="8" t="str">
        <f>$B$4</f>
        <v>NBA HEAVY WEIGHT T-SHIRT</v>
      </c>
      <c r="B207" s="34" t="s">
        <v>201</v>
      </c>
      <c r="C207" s="10" t="s">
        <v>20</v>
      </c>
      <c r="D207" s="10" t="s">
        <v>21</v>
      </c>
      <c r="E207" s="10" t="s">
        <v>22</v>
      </c>
      <c r="F207" s="10" t="s">
        <v>141</v>
      </c>
      <c r="G207" s="10" t="s">
        <v>142</v>
      </c>
      <c r="H207" s="10" t="s">
        <v>143</v>
      </c>
      <c r="I207" s="10" t="s">
        <v>184</v>
      </c>
      <c r="J207" s="10" t="s">
        <v>24</v>
      </c>
      <c r="K207" s="10" t="s">
        <v>25</v>
      </c>
      <c r="L207" s="10" t="s">
        <v>26</v>
      </c>
      <c r="M207" s="11" t="s">
        <v>27</v>
      </c>
      <c r="N207" s="11" t="s">
        <v>28</v>
      </c>
      <c r="O207" s="11" t="s">
        <v>29</v>
      </c>
      <c r="P207" s="11" t="s">
        <v>30</v>
      </c>
      <c r="Q207" s="11" t="s">
        <v>31</v>
      </c>
      <c r="R207" s="11" t="s">
        <v>32</v>
      </c>
      <c r="S207" s="11" t="s">
        <v>33</v>
      </c>
      <c r="T207" s="11" t="s">
        <v>34</v>
      </c>
      <c r="U207" s="12" t="s">
        <v>35</v>
      </c>
      <c r="V207" s="12" t="s">
        <v>36</v>
      </c>
      <c r="W207" s="12" t="s">
        <v>37</v>
      </c>
      <c r="X207" s="12" t="s">
        <v>38</v>
      </c>
      <c r="Y207" s="13" t="s">
        <v>39</v>
      </c>
      <c r="Z207" s="14" t="s">
        <v>40</v>
      </c>
      <c r="AA207" s="15" t="s">
        <v>41</v>
      </c>
      <c r="AC207" s="16" t="str">
        <f>A207</f>
        <v>NBA HEAVY WEIGHT T-SHIRT</v>
      </c>
      <c r="AD207" s="9" t="str">
        <f>B207</f>
        <v>WASHINGTON WIZARDS WHITE</v>
      </c>
      <c r="AE207" s="17" t="s">
        <v>20</v>
      </c>
      <c r="AF207" s="17" t="s">
        <v>21</v>
      </c>
      <c r="AG207" s="17" t="s">
        <v>22</v>
      </c>
      <c r="AH207" s="17" t="s">
        <v>53</v>
      </c>
      <c r="AI207" s="10" t="s">
        <v>26</v>
      </c>
      <c r="AJ207" s="18" t="s">
        <v>54</v>
      </c>
      <c r="AK207" s="19" t="s">
        <v>55</v>
      </c>
      <c r="AL207" s="20" t="s">
        <v>56</v>
      </c>
      <c r="AM207" s="14" t="s">
        <v>40</v>
      </c>
      <c r="AN207" s="15" t="s">
        <v>41</v>
      </c>
    </row>
    <row r="208" spans="1:50" outlineLevel="1" x14ac:dyDescent="0.25">
      <c r="A208" s="21" t="s">
        <v>202</v>
      </c>
      <c r="B208" s="22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4">
        <f>SUM(C208:Y208)</f>
        <v>0</v>
      </c>
      <c r="AA208" s="25">
        <f t="shared" ref="AA208:AA217" si="172">B208-Z208</f>
        <v>0</v>
      </c>
      <c r="AC208" s="26" t="str">
        <f>A208</f>
        <v>C-0425-KT-6295-WWX</v>
      </c>
      <c r="AD208" s="27">
        <f>B208</f>
        <v>0</v>
      </c>
      <c r="AE208" s="23">
        <f t="shared" ref="AE208:AG214" si="173">C208</f>
        <v>0</v>
      </c>
      <c r="AF208" s="23">
        <f t="shared" si="173"/>
        <v>0</v>
      </c>
      <c r="AG208" s="23">
        <f t="shared" si="173"/>
        <v>0</v>
      </c>
      <c r="AH208" s="23">
        <f>SUM(F208:K208)</f>
        <v>0</v>
      </c>
      <c r="AI208" s="23">
        <f>L208</f>
        <v>0</v>
      </c>
      <c r="AJ208" s="23">
        <f t="shared" ref="AJ208:AJ214" si="174">SUM(M208:T208)</f>
        <v>0</v>
      </c>
      <c r="AK208" s="23">
        <f t="shared" ref="AK208:AK214" si="175">SUM(U208:X208)</f>
        <v>0</v>
      </c>
      <c r="AL208" s="23">
        <f>Y208</f>
        <v>0</v>
      </c>
      <c r="AM208" s="24">
        <f>SUM(AE208:AL208)</f>
        <v>0</v>
      </c>
      <c r="AN208" s="28">
        <f t="shared" ref="AN208:AN214" si="176">AD208-AM208</f>
        <v>0</v>
      </c>
    </row>
    <row r="209" spans="1:50" outlineLevel="1" x14ac:dyDescent="0.25">
      <c r="A209" s="26" t="s">
        <v>42</v>
      </c>
      <c r="B209" s="27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4">
        <f t="shared" ref="Z209:Z217" si="177">SUM(C209:Y209)</f>
        <v>0</v>
      </c>
      <c r="AA209" s="25">
        <f t="shared" si="172"/>
        <v>0</v>
      </c>
      <c r="AC209" s="26"/>
      <c r="AD209" s="27"/>
      <c r="AE209" s="23"/>
      <c r="AF209" s="23"/>
      <c r="AG209" s="23"/>
      <c r="AH209" s="23"/>
      <c r="AI209" s="23"/>
      <c r="AJ209" s="23"/>
      <c r="AK209" s="23"/>
      <c r="AL209" s="23"/>
      <c r="AM209" s="24"/>
      <c r="AN209" s="28"/>
      <c r="AO209" s="2" t="str">
        <f>B207</f>
        <v>WASHINGTON WIZARDS WHITE</v>
      </c>
      <c r="AP209" s="26" t="s">
        <v>43</v>
      </c>
      <c r="AQ209" s="26" t="s">
        <v>44</v>
      </c>
      <c r="AR209" s="26" t="s">
        <v>45</v>
      </c>
      <c r="AS209" s="26" t="s">
        <v>46</v>
      </c>
      <c r="AT209" s="26" t="s">
        <v>47</v>
      </c>
      <c r="AU209" s="26" t="s">
        <v>48</v>
      </c>
      <c r="AV209" s="26" t="s">
        <v>49</v>
      </c>
      <c r="AW209" s="26" t="s">
        <v>50</v>
      </c>
    </row>
    <row r="210" spans="1:50" outlineLevel="1" x14ac:dyDescent="0.25">
      <c r="A210" s="26" t="s">
        <v>43</v>
      </c>
      <c r="B210" s="27"/>
      <c r="C210" s="23"/>
      <c r="D210" s="23"/>
      <c r="E210" s="23"/>
      <c r="F210" s="36"/>
      <c r="G210" s="36"/>
      <c r="H210" s="23"/>
      <c r="I210" s="36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4">
        <f t="shared" si="177"/>
        <v>0</v>
      </c>
      <c r="AA210" s="25">
        <f t="shared" si="172"/>
        <v>0</v>
      </c>
      <c r="AB210" s="30" t="str">
        <f>AO209</f>
        <v>WASHINGTON WIZARDS WHITE</v>
      </c>
      <c r="AC210" s="26"/>
      <c r="AD210" s="27"/>
      <c r="AE210" s="23"/>
      <c r="AF210" s="23"/>
      <c r="AG210" s="23"/>
      <c r="AH210" s="23"/>
      <c r="AI210" s="23"/>
      <c r="AJ210" s="23"/>
      <c r="AK210" s="23"/>
      <c r="AL210" s="23"/>
      <c r="AM210" s="24"/>
      <c r="AN210" s="28"/>
      <c r="AO210" s="30" t="s">
        <v>51</v>
      </c>
      <c r="AP210" s="24">
        <f>Z210</f>
        <v>0</v>
      </c>
      <c r="AQ210" s="24">
        <f>Z211</f>
        <v>4</v>
      </c>
      <c r="AR210" s="24">
        <f>Z212</f>
        <v>13</v>
      </c>
      <c r="AS210" s="24">
        <f>Z213</f>
        <v>29</v>
      </c>
      <c r="AT210" s="24">
        <f>Z214</f>
        <v>36</v>
      </c>
      <c r="AU210" s="24">
        <f>Z215</f>
        <v>27</v>
      </c>
      <c r="AV210" s="24">
        <f>Z216</f>
        <v>12</v>
      </c>
      <c r="AW210" s="24">
        <f>Z217</f>
        <v>3</v>
      </c>
      <c r="AX210" s="31">
        <f>Z218</f>
        <v>124</v>
      </c>
    </row>
    <row r="211" spans="1:50" outlineLevel="1" x14ac:dyDescent="0.25">
      <c r="A211" s="26" t="s">
        <v>44</v>
      </c>
      <c r="B211" s="27">
        <v>4</v>
      </c>
      <c r="C211" s="23"/>
      <c r="D211" s="23"/>
      <c r="E211" s="23"/>
      <c r="F211" s="36"/>
      <c r="G211" s="36"/>
      <c r="H211" s="23"/>
      <c r="I211" s="36"/>
      <c r="J211" s="23"/>
      <c r="K211" s="23"/>
      <c r="L211" s="23"/>
      <c r="M211" s="23">
        <v>4</v>
      </c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4">
        <f t="shared" si="177"/>
        <v>4</v>
      </c>
      <c r="AA211" s="25">
        <f t="shared" si="172"/>
        <v>0</v>
      </c>
      <c r="AB211" s="30" t="str">
        <f>AO209</f>
        <v>WASHINGTON WIZARDS WHITE</v>
      </c>
      <c r="AC211" s="26"/>
      <c r="AD211" s="27"/>
      <c r="AE211" s="23"/>
      <c r="AF211" s="23"/>
      <c r="AG211" s="23"/>
      <c r="AH211" s="23"/>
      <c r="AI211" s="23"/>
      <c r="AJ211" s="23"/>
      <c r="AK211" s="23"/>
      <c r="AL211" s="23"/>
      <c r="AM211" s="24"/>
      <c r="AN211" s="28"/>
      <c r="AO211" s="29" t="s">
        <v>27</v>
      </c>
      <c r="AP211" s="23">
        <f>M210</f>
        <v>0</v>
      </c>
      <c r="AQ211" s="23">
        <f>M211</f>
        <v>4</v>
      </c>
      <c r="AR211" s="23">
        <f>M212</f>
        <v>8</v>
      </c>
      <c r="AS211" s="23">
        <f>M213</f>
        <v>13</v>
      </c>
      <c r="AT211" s="23">
        <f>M214</f>
        <v>10</v>
      </c>
      <c r="AU211" s="23">
        <f>M215</f>
        <v>8</v>
      </c>
      <c r="AV211" s="23">
        <f>M216</f>
        <v>2</v>
      </c>
      <c r="AW211" s="23">
        <f>M217</f>
        <v>0</v>
      </c>
      <c r="AX211" s="31">
        <f>M218</f>
        <v>45</v>
      </c>
    </row>
    <row r="212" spans="1:50" outlineLevel="1" x14ac:dyDescent="0.25">
      <c r="A212" s="26" t="s">
        <v>45</v>
      </c>
      <c r="B212" s="27">
        <v>13</v>
      </c>
      <c r="C212" s="23"/>
      <c r="D212" s="23"/>
      <c r="E212" s="23"/>
      <c r="F212" s="36"/>
      <c r="G212" s="36">
        <v>3</v>
      </c>
      <c r="H212" s="23"/>
      <c r="I212" s="36">
        <v>2</v>
      </c>
      <c r="J212" s="23"/>
      <c r="K212" s="23"/>
      <c r="L212" s="23"/>
      <c r="M212" s="23">
        <v>8</v>
      </c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4">
        <f t="shared" si="177"/>
        <v>13</v>
      </c>
      <c r="AA212" s="25">
        <f t="shared" si="172"/>
        <v>0</v>
      </c>
      <c r="AB212" s="30" t="str">
        <f>AO209</f>
        <v>WASHINGTON WIZARDS WHITE</v>
      </c>
      <c r="AC212" s="26"/>
      <c r="AD212" s="27"/>
      <c r="AE212" s="23"/>
      <c r="AF212" s="23"/>
      <c r="AG212" s="23"/>
      <c r="AH212" s="23"/>
      <c r="AI212" s="23"/>
      <c r="AJ212" s="23"/>
      <c r="AK212" s="23"/>
      <c r="AL212" s="23"/>
      <c r="AM212" s="24"/>
      <c r="AN212" s="28"/>
      <c r="AO212" s="29" t="s">
        <v>204</v>
      </c>
      <c r="AP212" s="23">
        <f>D210</f>
        <v>0</v>
      </c>
      <c r="AQ212" s="23">
        <f>D211</f>
        <v>0</v>
      </c>
      <c r="AR212" s="23">
        <f>D212</f>
        <v>0</v>
      </c>
      <c r="AS212" s="23">
        <f>D213</f>
        <v>1</v>
      </c>
      <c r="AT212" s="23">
        <f>D214</f>
        <v>1</v>
      </c>
      <c r="AU212" s="23">
        <f>D215</f>
        <v>0</v>
      </c>
      <c r="AV212" s="23">
        <f>D216</f>
        <v>0</v>
      </c>
      <c r="AW212" s="23">
        <f>D217</f>
        <v>0</v>
      </c>
    </row>
    <row r="213" spans="1:50" outlineLevel="1" x14ac:dyDescent="0.25">
      <c r="A213" s="26" t="s">
        <v>46</v>
      </c>
      <c r="B213" s="27">
        <v>29</v>
      </c>
      <c r="C213" s="23">
        <v>1</v>
      </c>
      <c r="D213" s="23">
        <v>1</v>
      </c>
      <c r="E213" s="23"/>
      <c r="F213" s="36"/>
      <c r="G213" s="36">
        <v>8</v>
      </c>
      <c r="H213" s="23"/>
      <c r="I213" s="36">
        <v>5</v>
      </c>
      <c r="J213" s="23"/>
      <c r="K213" s="23"/>
      <c r="L213" s="37">
        <v>1</v>
      </c>
      <c r="M213" s="23">
        <v>13</v>
      </c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4">
        <f t="shared" si="177"/>
        <v>29</v>
      </c>
      <c r="AA213" s="25">
        <f t="shared" si="172"/>
        <v>0</v>
      </c>
      <c r="AB213" s="30" t="str">
        <f>AO209</f>
        <v>WASHINGTON WIZARDS WHITE</v>
      </c>
      <c r="AC213" s="26"/>
      <c r="AD213" s="27"/>
      <c r="AE213" s="23"/>
      <c r="AF213" s="23"/>
      <c r="AG213" s="23"/>
      <c r="AH213" s="23"/>
      <c r="AI213" s="23"/>
      <c r="AJ213" s="23"/>
      <c r="AK213" s="23"/>
      <c r="AL213" s="23"/>
      <c r="AM213" s="24"/>
      <c r="AN213" s="28"/>
      <c r="AO213" s="29" t="s">
        <v>205</v>
      </c>
      <c r="AP213" s="23">
        <f>E210</f>
        <v>0</v>
      </c>
      <c r="AQ213" s="23">
        <f>E211</f>
        <v>0</v>
      </c>
      <c r="AR213" s="23">
        <f>E212</f>
        <v>0</v>
      </c>
      <c r="AS213" s="23">
        <f>E213</f>
        <v>0</v>
      </c>
      <c r="AT213" s="23">
        <f>E214</f>
        <v>0</v>
      </c>
      <c r="AU213" s="23">
        <f>E215</f>
        <v>0</v>
      </c>
      <c r="AV213" s="23">
        <f>E216</f>
        <v>0</v>
      </c>
      <c r="AW213" s="23">
        <f>E217</f>
        <v>0</v>
      </c>
    </row>
    <row r="214" spans="1:50" outlineLevel="1" x14ac:dyDescent="0.25">
      <c r="A214" s="26" t="s">
        <v>47</v>
      </c>
      <c r="B214" s="27">
        <v>36</v>
      </c>
      <c r="C214" s="23"/>
      <c r="D214" s="23">
        <v>1</v>
      </c>
      <c r="E214" s="23"/>
      <c r="F214" s="36"/>
      <c r="G214" s="36">
        <v>16</v>
      </c>
      <c r="H214" s="23"/>
      <c r="I214" s="36">
        <v>8</v>
      </c>
      <c r="J214" s="23"/>
      <c r="K214" s="23"/>
      <c r="L214" s="37">
        <v>1</v>
      </c>
      <c r="M214" s="23">
        <v>10</v>
      </c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4">
        <f t="shared" si="177"/>
        <v>36</v>
      </c>
      <c r="AA214" s="25">
        <f t="shared" si="172"/>
        <v>0</v>
      </c>
      <c r="AB214" s="30" t="str">
        <f>AO209</f>
        <v>WASHINGTON WIZARDS WHITE</v>
      </c>
      <c r="AC214" s="26"/>
      <c r="AD214" s="27"/>
      <c r="AE214" s="23"/>
      <c r="AF214" s="23"/>
      <c r="AG214" s="23"/>
      <c r="AH214" s="23"/>
      <c r="AI214" s="23"/>
      <c r="AJ214" s="23"/>
      <c r="AK214" s="23"/>
      <c r="AL214" s="23"/>
      <c r="AM214" s="24"/>
      <c r="AN214" s="28"/>
      <c r="AO214" s="29" t="s">
        <v>206</v>
      </c>
      <c r="AP214" s="23">
        <f>C210</f>
        <v>0</v>
      </c>
      <c r="AQ214" s="23">
        <f>C211</f>
        <v>0</v>
      </c>
      <c r="AR214" s="23">
        <f>C212</f>
        <v>0</v>
      </c>
      <c r="AS214" s="23">
        <f>C213</f>
        <v>1</v>
      </c>
      <c r="AT214" s="23">
        <f>C214</f>
        <v>0</v>
      </c>
      <c r="AU214" s="23">
        <f>C215</f>
        <v>0</v>
      </c>
      <c r="AV214" s="23">
        <f>C216</f>
        <v>0</v>
      </c>
      <c r="AW214" s="23">
        <f>C217</f>
        <v>0</v>
      </c>
    </row>
    <row r="215" spans="1:50" outlineLevel="1" x14ac:dyDescent="0.25">
      <c r="A215" s="26" t="s">
        <v>48</v>
      </c>
      <c r="B215" s="27">
        <v>27</v>
      </c>
      <c r="C215" s="23"/>
      <c r="D215" s="23"/>
      <c r="E215" s="23"/>
      <c r="F215" s="36"/>
      <c r="G215" s="36">
        <v>12</v>
      </c>
      <c r="H215" s="23"/>
      <c r="I215" s="36">
        <v>7</v>
      </c>
      <c r="J215" s="23"/>
      <c r="K215" s="23"/>
      <c r="L215" s="23"/>
      <c r="M215" s="23">
        <v>8</v>
      </c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4">
        <f t="shared" si="177"/>
        <v>27</v>
      </c>
      <c r="AA215" s="25">
        <f t="shared" si="172"/>
        <v>0</v>
      </c>
      <c r="AC215" s="26" t="s">
        <v>63</v>
      </c>
      <c r="AD215" s="27">
        <f t="shared" ref="AD209:AD217" si="178">B215</f>
        <v>27</v>
      </c>
      <c r="AE215" s="23">
        <f t="shared" ref="AE208:AG217" si="179">C215</f>
        <v>0</v>
      </c>
      <c r="AF215" s="23">
        <f t="shared" si="179"/>
        <v>0</v>
      </c>
      <c r="AG215" s="23">
        <f t="shared" si="179"/>
        <v>0</v>
      </c>
      <c r="AH215" s="23">
        <f t="shared" ref="AH213:AH217" si="180">SUM(F215:K215)</f>
        <v>19</v>
      </c>
      <c r="AI215" s="23">
        <f t="shared" ref="AI212:AI217" si="181">L215</f>
        <v>0</v>
      </c>
      <c r="AJ215" s="23">
        <f t="shared" ref="AJ208:AJ217" si="182">SUM(M215:T215)</f>
        <v>8</v>
      </c>
      <c r="AK215" s="23">
        <f t="shared" ref="AK208:AK217" si="183">SUM(U215:X215)</f>
        <v>0</v>
      </c>
      <c r="AL215" s="23">
        <f t="shared" ref="AL209:AL217" si="184">Y215</f>
        <v>0</v>
      </c>
      <c r="AM215" s="24">
        <f t="shared" ref="AM209:AM217" si="185">SUM(AE215:AL215)</f>
        <v>27</v>
      </c>
      <c r="AN215" s="28">
        <f t="shared" ref="AN208:AN217" si="186">AD215-AM215</f>
        <v>0</v>
      </c>
    </row>
    <row r="216" spans="1:50" outlineLevel="1" x14ac:dyDescent="0.25">
      <c r="A216" s="26" t="s">
        <v>49</v>
      </c>
      <c r="B216" s="27">
        <v>12</v>
      </c>
      <c r="C216" s="23"/>
      <c r="D216" s="23"/>
      <c r="E216" s="23"/>
      <c r="F216" s="36"/>
      <c r="G216" s="36">
        <v>8</v>
      </c>
      <c r="H216" s="23"/>
      <c r="I216" s="36">
        <v>2</v>
      </c>
      <c r="J216" s="23"/>
      <c r="K216" s="23"/>
      <c r="L216" s="23"/>
      <c r="M216" s="23">
        <v>2</v>
      </c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4">
        <f t="shared" si="177"/>
        <v>12</v>
      </c>
      <c r="AA216" s="25">
        <f t="shared" si="172"/>
        <v>0</v>
      </c>
      <c r="AC216" s="26" t="s">
        <v>64</v>
      </c>
      <c r="AD216" s="27">
        <f t="shared" si="178"/>
        <v>12</v>
      </c>
      <c r="AE216" s="23">
        <f t="shared" si="179"/>
        <v>0</v>
      </c>
      <c r="AF216" s="23">
        <f t="shared" si="179"/>
        <v>0</v>
      </c>
      <c r="AG216" s="23">
        <f t="shared" si="179"/>
        <v>0</v>
      </c>
      <c r="AH216" s="23">
        <f t="shared" si="180"/>
        <v>10</v>
      </c>
      <c r="AI216" s="23">
        <f t="shared" si="181"/>
        <v>0</v>
      </c>
      <c r="AJ216" s="23">
        <f t="shared" si="182"/>
        <v>2</v>
      </c>
      <c r="AK216" s="23">
        <f t="shared" si="183"/>
        <v>0</v>
      </c>
      <c r="AL216" s="23">
        <f t="shared" si="184"/>
        <v>0</v>
      </c>
      <c r="AM216" s="24">
        <f t="shared" si="185"/>
        <v>12</v>
      </c>
      <c r="AN216" s="28">
        <f t="shared" si="186"/>
        <v>0</v>
      </c>
    </row>
    <row r="217" spans="1:50" outlineLevel="1" x14ac:dyDescent="0.25">
      <c r="A217" s="26" t="s">
        <v>50</v>
      </c>
      <c r="B217" s="27">
        <v>3</v>
      </c>
      <c r="C217" s="23"/>
      <c r="D217" s="23"/>
      <c r="E217" s="23"/>
      <c r="F217" s="36"/>
      <c r="G217" s="36">
        <v>3</v>
      </c>
      <c r="H217" s="23"/>
      <c r="I217" s="36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4">
        <f t="shared" si="177"/>
        <v>3</v>
      </c>
      <c r="AA217" s="25">
        <f t="shared" si="172"/>
        <v>0</v>
      </c>
      <c r="AC217" s="26" t="s">
        <v>52</v>
      </c>
      <c r="AD217" s="27">
        <f t="shared" si="178"/>
        <v>3</v>
      </c>
      <c r="AE217" s="23">
        <f t="shared" si="179"/>
        <v>0</v>
      </c>
      <c r="AF217" s="23">
        <f t="shared" si="179"/>
        <v>0</v>
      </c>
      <c r="AG217" s="23">
        <f t="shared" si="179"/>
        <v>0</v>
      </c>
      <c r="AH217" s="23">
        <f t="shared" si="180"/>
        <v>3</v>
      </c>
      <c r="AI217" s="23">
        <f t="shared" si="181"/>
        <v>0</v>
      </c>
      <c r="AJ217" s="23">
        <f t="shared" si="182"/>
        <v>0</v>
      </c>
      <c r="AK217" s="23">
        <f t="shared" si="183"/>
        <v>0</v>
      </c>
      <c r="AL217" s="23">
        <f t="shared" si="184"/>
        <v>0</v>
      </c>
      <c r="AM217" s="24">
        <f t="shared" si="185"/>
        <v>3</v>
      </c>
      <c r="AN217" s="28">
        <f t="shared" si="186"/>
        <v>0</v>
      </c>
    </row>
    <row r="218" spans="1:50" outlineLevel="1" x14ac:dyDescent="0.25">
      <c r="A218" s="26" t="s">
        <v>51</v>
      </c>
      <c r="B218" s="31">
        <f>SUM(B208:B217)</f>
        <v>124</v>
      </c>
      <c r="C218" s="31">
        <f t="shared" ref="C218:Z218" si="187">SUM(C208:C217)</f>
        <v>1</v>
      </c>
      <c r="D218" s="31">
        <f t="shared" si="187"/>
        <v>2</v>
      </c>
      <c r="E218" s="31">
        <f t="shared" si="187"/>
        <v>0</v>
      </c>
      <c r="F218" s="31">
        <f t="shared" si="187"/>
        <v>0</v>
      </c>
      <c r="G218" s="31">
        <f t="shared" si="187"/>
        <v>50</v>
      </c>
      <c r="H218" s="31">
        <f t="shared" si="187"/>
        <v>0</v>
      </c>
      <c r="I218" s="31">
        <f t="shared" si="187"/>
        <v>24</v>
      </c>
      <c r="J218" s="31">
        <f t="shared" si="187"/>
        <v>0</v>
      </c>
      <c r="K218" s="31">
        <f t="shared" si="187"/>
        <v>0</v>
      </c>
      <c r="L218" s="31">
        <f t="shared" si="187"/>
        <v>2</v>
      </c>
      <c r="M218" s="31">
        <f t="shared" si="187"/>
        <v>45</v>
      </c>
      <c r="N218" s="31">
        <f t="shared" si="187"/>
        <v>0</v>
      </c>
      <c r="O218" s="31">
        <f t="shared" si="187"/>
        <v>0</v>
      </c>
      <c r="P218" s="31">
        <f t="shared" si="187"/>
        <v>0</v>
      </c>
      <c r="Q218" s="31">
        <f t="shared" si="187"/>
        <v>0</v>
      </c>
      <c r="R218" s="31">
        <f t="shared" si="187"/>
        <v>0</v>
      </c>
      <c r="S218" s="31">
        <f t="shared" si="187"/>
        <v>0</v>
      </c>
      <c r="T218" s="31">
        <f t="shared" si="187"/>
        <v>0</v>
      </c>
      <c r="U218" s="31">
        <f t="shared" si="187"/>
        <v>0</v>
      </c>
      <c r="V218" s="31">
        <f t="shared" si="187"/>
        <v>0</v>
      </c>
      <c r="W218" s="31">
        <f t="shared" si="187"/>
        <v>0</v>
      </c>
      <c r="X218" s="31">
        <f t="shared" si="187"/>
        <v>0</v>
      </c>
      <c r="Y218" s="31">
        <f t="shared" si="187"/>
        <v>0</v>
      </c>
      <c r="Z218" s="31">
        <f t="shared" si="187"/>
        <v>124</v>
      </c>
      <c r="AA218" s="27">
        <f>SUM(AA208:AA217)</f>
        <v>0</v>
      </c>
      <c r="AC218" s="26" t="s">
        <v>51</v>
      </c>
      <c r="AD218" s="31">
        <f>SUM(AD208:AD217)</f>
        <v>42</v>
      </c>
      <c r="AE218" s="31">
        <f t="shared" ref="AE218:AM218" si="188">SUM(AE208:AE217)</f>
        <v>0</v>
      </c>
      <c r="AF218" s="31">
        <f t="shared" si="188"/>
        <v>0</v>
      </c>
      <c r="AG218" s="31">
        <f t="shared" si="188"/>
        <v>0</v>
      </c>
      <c r="AH218" s="31">
        <f t="shared" si="188"/>
        <v>32</v>
      </c>
      <c r="AI218" s="31">
        <f t="shared" si="188"/>
        <v>0</v>
      </c>
      <c r="AJ218" s="31">
        <f t="shared" si="188"/>
        <v>10</v>
      </c>
      <c r="AK218" s="31">
        <f t="shared" si="188"/>
        <v>0</v>
      </c>
      <c r="AL218" s="31">
        <f t="shared" si="188"/>
        <v>0</v>
      </c>
      <c r="AM218" s="31">
        <f t="shared" si="188"/>
        <v>42</v>
      </c>
      <c r="AN218" s="27">
        <f>SUM(AN208:AN217)</f>
        <v>0</v>
      </c>
    </row>
    <row r="219" spans="1:50" outlineLevel="1" x14ac:dyDescent="0.25"/>
    <row r="220" spans="1:50" outlineLevel="1" x14ac:dyDescent="0.25"/>
    <row r="221" spans="1:50" s="3" customFormat="1" ht="56.25" x14ac:dyDescent="0.25">
      <c r="A221" s="8" t="str">
        <f>$B$4</f>
        <v>NBA HEAVY WEIGHT T-SHIRT</v>
      </c>
      <c r="B221" s="9" t="s">
        <v>65</v>
      </c>
      <c r="C221" s="10" t="s">
        <v>20</v>
      </c>
      <c r="D221" s="10" t="s">
        <v>21</v>
      </c>
      <c r="E221" s="10" t="s">
        <v>22</v>
      </c>
      <c r="F221" s="10" t="s">
        <v>141</v>
      </c>
      <c r="G221" s="10" t="s">
        <v>142</v>
      </c>
      <c r="H221" s="10" t="s">
        <v>143</v>
      </c>
      <c r="I221" s="10" t="s">
        <v>23</v>
      </c>
      <c r="J221" s="10" t="s">
        <v>24</v>
      </c>
      <c r="K221" s="10" t="s">
        <v>25</v>
      </c>
      <c r="L221" s="10" t="s">
        <v>26</v>
      </c>
      <c r="M221" s="11" t="s">
        <v>27</v>
      </c>
      <c r="N221" s="11" t="s">
        <v>28</v>
      </c>
      <c r="O221" s="11" t="s">
        <v>29</v>
      </c>
      <c r="P221" s="11" t="s">
        <v>30</v>
      </c>
      <c r="Q221" s="11" t="s">
        <v>31</v>
      </c>
      <c r="R221" s="11" t="s">
        <v>32</v>
      </c>
      <c r="S221" s="11" t="s">
        <v>33</v>
      </c>
      <c r="T221" s="11" t="s">
        <v>34</v>
      </c>
      <c r="U221" s="12" t="s">
        <v>35</v>
      </c>
      <c r="V221" s="12" t="s">
        <v>36</v>
      </c>
      <c r="W221" s="12" t="s">
        <v>37</v>
      </c>
      <c r="X221" s="12" t="s">
        <v>38</v>
      </c>
      <c r="Y221" s="13" t="s">
        <v>39</v>
      </c>
      <c r="Z221" s="14" t="s">
        <v>40</v>
      </c>
      <c r="AA221" s="15" t="s">
        <v>41</v>
      </c>
      <c r="AC221" s="16" t="str">
        <f>A221</f>
        <v>NBA HEAVY WEIGHT T-SHIRT</v>
      </c>
      <c r="AD221" s="9" t="str">
        <f>B221</f>
        <v>OVERALL TOTAL</v>
      </c>
      <c r="AE221" s="17" t="s">
        <v>20</v>
      </c>
      <c r="AF221" s="17" t="s">
        <v>21</v>
      </c>
      <c r="AG221" s="17" t="s">
        <v>22</v>
      </c>
      <c r="AH221" s="17" t="s">
        <v>53</v>
      </c>
      <c r="AI221" s="10" t="s">
        <v>66</v>
      </c>
      <c r="AJ221" s="18" t="s">
        <v>54</v>
      </c>
      <c r="AK221" s="19" t="s">
        <v>55</v>
      </c>
      <c r="AL221" s="20" t="s">
        <v>56</v>
      </c>
      <c r="AM221" s="14" t="s">
        <v>40</v>
      </c>
      <c r="AN221" s="15" t="s">
        <v>41</v>
      </c>
    </row>
    <row r="222" spans="1:50" x14ac:dyDescent="0.25">
      <c r="A222" s="21" t="s">
        <v>114</v>
      </c>
      <c r="B222" s="22">
        <f t="shared" ref="B222:Y222" si="189">B12+B26+B40+B54+B68+B82+B96+B110</f>
        <v>0</v>
      </c>
      <c r="C222" s="23">
        <f t="shared" si="189"/>
        <v>0</v>
      </c>
      <c r="D222" s="23">
        <f t="shared" si="189"/>
        <v>0</v>
      </c>
      <c r="E222" s="23">
        <f t="shared" si="189"/>
        <v>0</v>
      </c>
      <c r="F222" s="23">
        <f t="shared" si="189"/>
        <v>0</v>
      </c>
      <c r="G222" s="23">
        <f t="shared" si="189"/>
        <v>0</v>
      </c>
      <c r="H222" s="23">
        <f t="shared" si="189"/>
        <v>0</v>
      </c>
      <c r="I222" s="23">
        <f t="shared" si="189"/>
        <v>0</v>
      </c>
      <c r="J222" s="23">
        <f t="shared" si="189"/>
        <v>0</v>
      </c>
      <c r="K222" s="23">
        <f t="shared" si="189"/>
        <v>0</v>
      </c>
      <c r="L222" s="23">
        <f t="shared" si="189"/>
        <v>0</v>
      </c>
      <c r="M222" s="23">
        <f t="shared" si="189"/>
        <v>0</v>
      </c>
      <c r="N222" s="23">
        <f t="shared" si="189"/>
        <v>0</v>
      </c>
      <c r="O222" s="23">
        <f t="shared" si="189"/>
        <v>0</v>
      </c>
      <c r="P222" s="23">
        <f t="shared" si="189"/>
        <v>0</v>
      </c>
      <c r="Q222" s="23">
        <f t="shared" si="189"/>
        <v>0</v>
      </c>
      <c r="R222" s="23">
        <f t="shared" si="189"/>
        <v>0</v>
      </c>
      <c r="S222" s="23">
        <f t="shared" si="189"/>
        <v>0</v>
      </c>
      <c r="T222" s="23">
        <f t="shared" si="189"/>
        <v>0</v>
      </c>
      <c r="U222" s="23">
        <f t="shared" si="189"/>
        <v>0</v>
      </c>
      <c r="V222" s="23">
        <f t="shared" si="189"/>
        <v>0</v>
      </c>
      <c r="W222" s="23">
        <f t="shared" si="189"/>
        <v>0</v>
      </c>
      <c r="X222" s="23">
        <f t="shared" si="189"/>
        <v>0</v>
      </c>
      <c r="Y222" s="23">
        <f t="shared" si="189"/>
        <v>0</v>
      </c>
      <c r="Z222" s="24">
        <f>SUM(C222:Y222)</f>
        <v>0</v>
      </c>
      <c r="AA222" s="25">
        <f t="shared" ref="AA222:AA231" si="190">B222-Z222</f>
        <v>0</v>
      </c>
      <c r="AC222" s="26" t="str">
        <f>A222</f>
        <v>C-0425-KT-6298</v>
      </c>
      <c r="AD222" s="27">
        <f>B222</f>
        <v>0</v>
      </c>
      <c r="AE222" s="23">
        <f t="shared" ref="AE222:AG231" si="191">C222</f>
        <v>0</v>
      </c>
      <c r="AF222" s="23">
        <f t="shared" si="191"/>
        <v>0</v>
      </c>
      <c r="AG222" s="23">
        <f t="shared" si="191"/>
        <v>0</v>
      </c>
      <c r="AH222" s="23">
        <f>SUM(F222:K222)</f>
        <v>0</v>
      </c>
      <c r="AI222" s="23">
        <f>L222</f>
        <v>0</v>
      </c>
      <c r="AJ222" s="23">
        <f t="shared" ref="AJ222:AJ231" si="192">SUM(M222:T222)</f>
        <v>0</v>
      </c>
      <c r="AK222" s="23">
        <f t="shared" ref="AK222:AK231" si="193">SUM(U222:X222)</f>
        <v>0</v>
      </c>
      <c r="AL222" s="23">
        <f>Y222</f>
        <v>0</v>
      </c>
      <c r="AM222" s="24">
        <f>SUM(AE222:AL222)</f>
        <v>0</v>
      </c>
      <c r="AN222" s="28">
        <f t="shared" ref="AN222:AN231" si="194">AD222-AM222</f>
        <v>0</v>
      </c>
    </row>
    <row r="223" spans="1:50" x14ac:dyDescent="0.25">
      <c r="A223" s="26" t="s">
        <v>42</v>
      </c>
      <c r="B223" s="27">
        <f>B13+B27+B41+B55+B69+B83+B97+B111+B125+B139+B153+B167+B181+B195+B209</f>
        <v>0</v>
      </c>
      <c r="C223" s="23">
        <f>C13+C27+C41+C55+C69+C83+C97+C111+C125+C139+C153+C167+C181+C195+C209</f>
        <v>0</v>
      </c>
      <c r="D223" s="23">
        <f>D13+D27+D41+D55+D69+D83+D97+D111+D125+D139+D153+D167+D181+D195+D209</f>
        <v>0</v>
      </c>
      <c r="E223" s="23">
        <f t="shared" ref="E223:E231" si="195">E13+E27+E41+E55+E69+E83+E97+E111</f>
        <v>0</v>
      </c>
      <c r="F223" s="23">
        <f t="shared" ref="F223" si="196">F13+F27+F41+F55+F69+F83+F97+F111+F125+F139+F153+F167+F181+F195+F209</f>
        <v>0</v>
      </c>
      <c r="G223" s="23">
        <f t="shared" ref="G223:M223" si="197">G13+G27+G41+G55+G69+G83+G97+G111+G125+G139+G153+G167+G181+G195+G209</f>
        <v>0</v>
      </c>
      <c r="H223" s="23">
        <f t="shared" si="197"/>
        <v>0</v>
      </c>
      <c r="I223" s="23">
        <f t="shared" si="197"/>
        <v>0</v>
      </c>
      <c r="J223" s="23">
        <f t="shared" si="197"/>
        <v>0</v>
      </c>
      <c r="K223" s="23">
        <f t="shared" si="197"/>
        <v>0</v>
      </c>
      <c r="L223" s="23">
        <f t="shared" si="197"/>
        <v>0</v>
      </c>
      <c r="M223" s="23">
        <f t="shared" si="197"/>
        <v>0</v>
      </c>
      <c r="N223" s="23">
        <f t="shared" ref="N223:Y223" si="198">N13+N27+N41+N55+N69+N83+N97+N111</f>
        <v>0</v>
      </c>
      <c r="O223" s="23">
        <f t="shared" si="198"/>
        <v>0</v>
      </c>
      <c r="P223" s="23">
        <f t="shared" si="198"/>
        <v>0</v>
      </c>
      <c r="Q223" s="23">
        <f t="shared" si="198"/>
        <v>0</v>
      </c>
      <c r="R223" s="23">
        <f t="shared" si="198"/>
        <v>0</v>
      </c>
      <c r="S223" s="23">
        <f t="shared" si="198"/>
        <v>0</v>
      </c>
      <c r="T223" s="23">
        <f t="shared" si="198"/>
        <v>0</v>
      </c>
      <c r="U223" s="23">
        <f t="shared" si="198"/>
        <v>0</v>
      </c>
      <c r="V223" s="23">
        <f t="shared" si="198"/>
        <v>0</v>
      </c>
      <c r="W223" s="23">
        <f t="shared" si="198"/>
        <v>0</v>
      </c>
      <c r="X223" s="23">
        <f t="shared" si="198"/>
        <v>0</v>
      </c>
      <c r="Y223" s="23">
        <f t="shared" si="198"/>
        <v>0</v>
      </c>
      <c r="Z223" s="24">
        <f t="shared" ref="Z223:Z231" si="199">SUM(C223:Y223)</f>
        <v>0</v>
      </c>
      <c r="AA223" s="25">
        <f t="shared" si="190"/>
        <v>0</v>
      </c>
      <c r="AB223" s="2" t="s">
        <v>116</v>
      </c>
      <c r="AC223" s="26" t="s">
        <v>57</v>
      </c>
      <c r="AD223" s="27">
        <f t="shared" ref="AD223:AD231" si="200">B223</f>
        <v>0</v>
      </c>
      <c r="AE223" s="23">
        <f t="shared" si="191"/>
        <v>0</v>
      </c>
      <c r="AF223" s="23">
        <f t="shared" si="191"/>
        <v>0</v>
      </c>
      <c r="AG223" s="23">
        <f t="shared" si="191"/>
        <v>0</v>
      </c>
      <c r="AH223" s="23">
        <f>SUM(F223:K223)</f>
        <v>0</v>
      </c>
      <c r="AI223" s="23">
        <f t="shared" ref="AI223:AI231" si="201">L223</f>
        <v>0</v>
      </c>
      <c r="AJ223" s="23">
        <f t="shared" si="192"/>
        <v>0</v>
      </c>
      <c r="AK223" s="23">
        <f t="shared" si="193"/>
        <v>0</v>
      </c>
      <c r="AL223" s="23">
        <f t="shared" ref="AL223:AL231" si="202">Y223</f>
        <v>0</v>
      </c>
      <c r="AM223" s="24">
        <f t="shared" ref="AM223:AM231" si="203">SUM(AE223:AL223)</f>
        <v>0</v>
      </c>
      <c r="AN223" s="28">
        <f t="shared" si="194"/>
        <v>0</v>
      </c>
    </row>
    <row r="224" spans="1:50" x14ac:dyDescent="0.25">
      <c r="A224" s="26" t="s">
        <v>43</v>
      </c>
      <c r="B224" s="27">
        <f>B14+B28+B42+B56+B70+B84+B98+B112+B126+B140+B154+B168+B182+B196+B210</f>
        <v>0</v>
      </c>
      <c r="C224" s="23">
        <f t="shared" ref="B224:D231" si="204">C14+C28+C42+C56+C70+C84+C98+C112+C126+C140+C154+C168+C182+C196+C210</f>
        <v>0</v>
      </c>
      <c r="D224" s="23">
        <f t="shared" si="204"/>
        <v>0</v>
      </c>
      <c r="E224" s="23">
        <f t="shared" si="195"/>
        <v>0</v>
      </c>
      <c r="F224" s="23">
        <f>F14+F28+F42+F56+F70+F84+F98+F112+F126+F140+F154+F168+F182+F196+F210</f>
        <v>0</v>
      </c>
      <c r="G224" s="23">
        <f t="shared" ref="G224:M231" si="205">G14+G28+G42+G56+G70+G84+G98+G112+G126+G140+G154+G168+G182+G196+G210</f>
        <v>0</v>
      </c>
      <c r="H224" s="23">
        <f t="shared" si="205"/>
        <v>0</v>
      </c>
      <c r="I224" s="23">
        <f t="shared" si="205"/>
        <v>0</v>
      </c>
      <c r="J224" s="23">
        <f t="shared" si="205"/>
        <v>0</v>
      </c>
      <c r="K224" s="23">
        <f t="shared" si="205"/>
        <v>0</v>
      </c>
      <c r="L224" s="23">
        <f t="shared" si="205"/>
        <v>0</v>
      </c>
      <c r="M224" s="23">
        <f t="shared" si="205"/>
        <v>0</v>
      </c>
      <c r="N224" s="23">
        <f t="shared" ref="N224:Y224" si="206">N14+N28+N42+N56+N70+N84+N98+N112</f>
        <v>0</v>
      </c>
      <c r="O224" s="23">
        <f t="shared" si="206"/>
        <v>0</v>
      </c>
      <c r="P224" s="23">
        <f t="shared" si="206"/>
        <v>0</v>
      </c>
      <c r="Q224" s="23">
        <f t="shared" si="206"/>
        <v>0</v>
      </c>
      <c r="R224" s="23">
        <f t="shared" si="206"/>
        <v>0</v>
      </c>
      <c r="S224" s="23">
        <f t="shared" si="206"/>
        <v>0</v>
      </c>
      <c r="T224" s="23">
        <f t="shared" si="206"/>
        <v>0</v>
      </c>
      <c r="U224" s="23">
        <f t="shared" si="206"/>
        <v>0</v>
      </c>
      <c r="V224" s="23">
        <f t="shared" si="206"/>
        <v>0</v>
      </c>
      <c r="W224" s="23">
        <f t="shared" si="206"/>
        <v>0</v>
      </c>
      <c r="X224" s="23">
        <f t="shared" si="206"/>
        <v>0</v>
      </c>
      <c r="Y224" s="23">
        <f t="shared" si="206"/>
        <v>0</v>
      </c>
      <c r="Z224" s="24">
        <f t="shared" si="199"/>
        <v>0</v>
      </c>
      <c r="AA224" s="25">
        <f t="shared" si="190"/>
        <v>0</v>
      </c>
      <c r="AB224" s="2" t="s">
        <v>213</v>
      </c>
      <c r="AC224" s="26" t="s">
        <v>58</v>
      </c>
      <c r="AD224" s="27">
        <f t="shared" si="200"/>
        <v>0</v>
      </c>
      <c r="AE224" s="23">
        <f t="shared" si="191"/>
        <v>0</v>
      </c>
      <c r="AF224" s="23">
        <f t="shared" si="191"/>
        <v>0</v>
      </c>
      <c r="AG224" s="23">
        <f t="shared" si="191"/>
        <v>0</v>
      </c>
      <c r="AH224" s="23">
        <f t="shared" ref="AH224:AH231" si="207">SUM(F224:K224)</f>
        <v>0</v>
      </c>
      <c r="AI224" s="23">
        <f t="shared" si="201"/>
        <v>0</v>
      </c>
      <c r="AJ224" s="23">
        <f t="shared" si="192"/>
        <v>0</v>
      </c>
      <c r="AK224" s="23">
        <f t="shared" si="193"/>
        <v>0</v>
      </c>
      <c r="AL224" s="23">
        <f t="shared" si="202"/>
        <v>0</v>
      </c>
      <c r="AM224" s="24">
        <f t="shared" si="203"/>
        <v>0</v>
      </c>
      <c r="AN224" s="28">
        <f t="shared" si="194"/>
        <v>0</v>
      </c>
    </row>
    <row r="225" spans="1:40" x14ac:dyDescent="0.25">
      <c r="A225" s="26" t="s">
        <v>44</v>
      </c>
      <c r="B225" s="27">
        <f t="shared" si="204"/>
        <v>124</v>
      </c>
      <c r="C225" s="23">
        <f>C15+C29+C43+C57+C71+C85+C99+C113+C127+C141+C155+C169+C183+C197+C211</f>
        <v>0</v>
      </c>
      <c r="D225" s="23">
        <f>D15+D29+D43+D57+D71+D85+D99+D113+D127+D141+D155+D169+D183+D197+D211</f>
        <v>0</v>
      </c>
      <c r="E225" s="23">
        <f t="shared" si="195"/>
        <v>0</v>
      </c>
      <c r="F225" s="23">
        <f>F15+F29+F43+F57+F71+F85+F99+F113+F127+F141+F155+F169+F183+F197+F211</f>
        <v>0</v>
      </c>
      <c r="G225" s="23">
        <f t="shared" ref="G225:M225" si="208">G15+G29+G43+G57+G71+G85+G99+G113+G127+G141+G155+G169+G183+G197+G211</f>
        <v>0</v>
      </c>
      <c r="H225" s="23">
        <f t="shared" si="208"/>
        <v>1</v>
      </c>
      <c r="I225" s="23">
        <f t="shared" si="208"/>
        <v>5</v>
      </c>
      <c r="J225" s="23">
        <f t="shared" si="208"/>
        <v>0</v>
      </c>
      <c r="K225" s="23">
        <f t="shared" si="208"/>
        <v>0</v>
      </c>
      <c r="L225" s="23">
        <f t="shared" si="208"/>
        <v>0</v>
      </c>
      <c r="M225" s="23">
        <f t="shared" si="208"/>
        <v>118</v>
      </c>
      <c r="N225" s="23">
        <f t="shared" ref="N225:Y225" si="209">N15+N29+N43+N57+N71+N85+N99+N113</f>
        <v>0</v>
      </c>
      <c r="O225" s="23">
        <f t="shared" si="209"/>
        <v>0</v>
      </c>
      <c r="P225" s="23">
        <f t="shared" si="209"/>
        <v>0</v>
      </c>
      <c r="Q225" s="23">
        <f t="shared" si="209"/>
        <v>0</v>
      </c>
      <c r="R225" s="23">
        <f t="shared" si="209"/>
        <v>0</v>
      </c>
      <c r="S225" s="23">
        <f t="shared" si="209"/>
        <v>0</v>
      </c>
      <c r="T225" s="23">
        <f t="shared" si="209"/>
        <v>0</v>
      </c>
      <c r="U225" s="23">
        <f t="shared" si="209"/>
        <v>0</v>
      </c>
      <c r="V225" s="23">
        <f t="shared" si="209"/>
        <v>0</v>
      </c>
      <c r="W225" s="23">
        <f t="shared" si="209"/>
        <v>0</v>
      </c>
      <c r="X225" s="23">
        <f t="shared" si="209"/>
        <v>0</v>
      </c>
      <c r="Y225" s="23">
        <f t="shared" si="209"/>
        <v>0</v>
      </c>
      <c r="Z225" s="24">
        <f t="shared" si="199"/>
        <v>124</v>
      </c>
      <c r="AA225" s="25">
        <f t="shared" si="190"/>
        <v>0</v>
      </c>
      <c r="AB225" s="2" t="s">
        <v>118</v>
      </c>
      <c r="AC225" s="26" t="s">
        <v>59</v>
      </c>
      <c r="AD225" s="27">
        <f t="shared" si="200"/>
        <v>124</v>
      </c>
      <c r="AE225" s="23">
        <f t="shared" si="191"/>
        <v>0</v>
      </c>
      <c r="AF225" s="23">
        <f t="shared" si="191"/>
        <v>0</v>
      </c>
      <c r="AG225" s="23">
        <f t="shared" si="191"/>
        <v>0</v>
      </c>
      <c r="AH225" s="23">
        <f t="shared" si="207"/>
        <v>6</v>
      </c>
      <c r="AI225" s="23">
        <f>L225</f>
        <v>0</v>
      </c>
      <c r="AJ225" s="23">
        <f t="shared" si="192"/>
        <v>118</v>
      </c>
      <c r="AK225" s="23">
        <f t="shared" si="193"/>
        <v>0</v>
      </c>
      <c r="AL225" s="23">
        <f t="shared" si="202"/>
        <v>0</v>
      </c>
      <c r="AM225" s="24">
        <f t="shared" si="203"/>
        <v>124</v>
      </c>
      <c r="AN225" s="28">
        <f t="shared" si="194"/>
        <v>0</v>
      </c>
    </row>
    <row r="226" spans="1:40" x14ac:dyDescent="0.25">
      <c r="A226" s="26" t="s">
        <v>45</v>
      </c>
      <c r="B226" s="27">
        <f t="shared" si="204"/>
        <v>401</v>
      </c>
      <c r="C226" s="23">
        <f t="shared" si="204"/>
        <v>0</v>
      </c>
      <c r="D226" s="23">
        <f t="shared" si="204"/>
        <v>0</v>
      </c>
      <c r="E226" s="23">
        <f t="shared" si="195"/>
        <v>0</v>
      </c>
      <c r="F226" s="23">
        <f t="shared" ref="F226:F231" si="210">F16+F30+F44+F58+F72+F86+F100+F114+F128+F142+F156+F170+F184+F198+F212</f>
        <v>56</v>
      </c>
      <c r="G226" s="23">
        <f t="shared" si="205"/>
        <v>32</v>
      </c>
      <c r="H226" s="23">
        <f t="shared" si="205"/>
        <v>12</v>
      </c>
      <c r="I226" s="23">
        <f t="shared" si="205"/>
        <v>36</v>
      </c>
      <c r="J226" s="23">
        <f t="shared" si="205"/>
        <v>0</v>
      </c>
      <c r="K226" s="23">
        <f t="shared" si="205"/>
        <v>0</v>
      </c>
      <c r="L226" s="23">
        <f t="shared" si="205"/>
        <v>0</v>
      </c>
      <c r="M226" s="23">
        <f t="shared" si="205"/>
        <v>265</v>
      </c>
      <c r="N226" s="23">
        <f t="shared" ref="N226:Y226" si="211">N16+N30+N44+N58+N72+N86+N100+N114</f>
        <v>0</v>
      </c>
      <c r="O226" s="23">
        <f t="shared" si="211"/>
        <v>0</v>
      </c>
      <c r="P226" s="23">
        <f t="shared" si="211"/>
        <v>0</v>
      </c>
      <c r="Q226" s="23">
        <f t="shared" si="211"/>
        <v>0</v>
      </c>
      <c r="R226" s="23">
        <f t="shared" si="211"/>
        <v>0</v>
      </c>
      <c r="S226" s="23">
        <f t="shared" si="211"/>
        <v>0</v>
      </c>
      <c r="T226" s="23">
        <f t="shared" si="211"/>
        <v>0</v>
      </c>
      <c r="U226" s="23">
        <f t="shared" si="211"/>
        <v>0</v>
      </c>
      <c r="V226" s="23">
        <f t="shared" si="211"/>
        <v>0</v>
      </c>
      <c r="W226" s="23">
        <f t="shared" si="211"/>
        <v>0</v>
      </c>
      <c r="X226" s="23">
        <f t="shared" si="211"/>
        <v>0</v>
      </c>
      <c r="Y226" s="23">
        <f t="shared" si="211"/>
        <v>0</v>
      </c>
      <c r="Z226" s="24">
        <f t="shared" si="199"/>
        <v>401</v>
      </c>
      <c r="AA226" s="25">
        <f t="shared" si="190"/>
        <v>0</v>
      </c>
      <c r="AB226" s="2" t="s">
        <v>120</v>
      </c>
      <c r="AC226" s="26" t="s">
        <v>60</v>
      </c>
      <c r="AD226" s="27">
        <f t="shared" si="200"/>
        <v>401</v>
      </c>
      <c r="AE226" s="23">
        <f t="shared" si="191"/>
        <v>0</v>
      </c>
      <c r="AF226" s="23">
        <f t="shared" si="191"/>
        <v>0</v>
      </c>
      <c r="AG226" s="23">
        <f t="shared" si="191"/>
        <v>0</v>
      </c>
      <c r="AH226" s="23">
        <f>SUM(F226:K226)</f>
        <v>136</v>
      </c>
      <c r="AI226" s="23">
        <f t="shared" si="201"/>
        <v>0</v>
      </c>
      <c r="AJ226" s="23">
        <f t="shared" si="192"/>
        <v>265</v>
      </c>
      <c r="AK226" s="23">
        <f t="shared" si="193"/>
        <v>0</v>
      </c>
      <c r="AL226" s="23">
        <f t="shared" si="202"/>
        <v>0</v>
      </c>
      <c r="AM226" s="24">
        <f t="shared" si="203"/>
        <v>401</v>
      </c>
      <c r="AN226" s="28">
        <f t="shared" si="194"/>
        <v>0</v>
      </c>
    </row>
    <row r="227" spans="1:40" x14ac:dyDescent="0.25">
      <c r="A227" s="26" t="s">
        <v>46</v>
      </c>
      <c r="B227" s="27">
        <f t="shared" si="204"/>
        <v>789</v>
      </c>
      <c r="C227" s="23">
        <f t="shared" si="204"/>
        <v>15</v>
      </c>
      <c r="D227" s="23">
        <f t="shared" si="204"/>
        <v>15</v>
      </c>
      <c r="E227" s="23">
        <f t="shared" si="195"/>
        <v>0</v>
      </c>
      <c r="F227" s="23">
        <f>F17+F31+F45+F59+F73+F87+F101+F115+F129+F143+F157+F171+F185+F199+F213</f>
        <v>145</v>
      </c>
      <c r="G227" s="23">
        <f t="shared" si="205"/>
        <v>63</v>
      </c>
      <c r="H227" s="23">
        <f t="shared" si="205"/>
        <v>27</v>
      </c>
      <c r="I227" s="23">
        <f t="shared" si="205"/>
        <v>58</v>
      </c>
      <c r="J227" s="23">
        <f t="shared" si="205"/>
        <v>0</v>
      </c>
      <c r="K227" s="23">
        <f t="shared" si="205"/>
        <v>0</v>
      </c>
      <c r="L227" s="23">
        <f t="shared" si="205"/>
        <v>15</v>
      </c>
      <c r="M227" s="23">
        <f t="shared" si="205"/>
        <v>451</v>
      </c>
      <c r="N227" s="23">
        <f t="shared" ref="N227:Y227" si="212">N17+N31+N45+N59+N73+N87+N101+N115</f>
        <v>0</v>
      </c>
      <c r="O227" s="23">
        <f t="shared" si="212"/>
        <v>0</v>
      </c>
      <c r="P227" s="23">
        <f t="shared" si="212"/>
        <v>0</v>
      </c>
      <c r="Q227" s="23">
        <f t="shared" si="212"/>
        <v>0</v>
      </c>
      <c r="R227" s="23">
        <f t="shared" si="212"/>
        <v>0</v>
      </c>
      <c r="S227" s="23">
        <f t="shared" si="212"/>
        <v>0</v>
      </c>
      <c r="T227" s="23">
        <f t="shared" si="212"/>
        <v>0</v>
      </c>
      <c r="U227" s="23">
        <f t="shared" si="212"/>
        <v>0</v>
      </c>
      <c r="V227" s="23">
        <f t="shared" si="212"/>
        <v>0</v>
      </c>
      <c r="W227" s="23">
        <f t="shared" si="212"/>
        <v>0</v>
      </c>
      <c r="X227" s="23">
        <f t="shared" si="212"/>
        <v>0</v>
      </c>
      <c r="Y227" s="23">
        <f t="shared" si="212"/>
        <v>0</v>
      </c>
      <c r="Z227" s="24">
        <f t="shared" si="199"/>
        <v>789</v>
      </c>
      <c r="AA227" s="25">
        <f t="shared" si="190"/>
        <v>0</v>
      </c>
      <c r="AB227" s="2" t="s">
        <v>122</v>
      </c>
      <c r="AC227" s="26" t="s">
        <v>61</v>
      </c>
      <c r="AD227" s="27">
        <f t="shared" si="200"/>
        <v>789</v>
      </c>
      <c r="AE227" s="23">
        <f t="shared" si="191"/>
        <v>15</v>
      </c>
      <c r="AF227" s="23">
        <f t="shared" si="191"/>
        <v>15</v>
      </c>
      <c r="AG227" s="23">
        <f t="shared" si="191"/>
        <v>0</v>
      </c>
      <c r="AH227" s="23">
        <f t="shared" si="207"/>
        <v>293</v>
      </c>
      <c r="AI227" s="23">
        <f t="shared" si="201"/>
        <v>15</v>
      </c>
      <c r="AJ227" s="23">
        <f t="shared" si="192"/>
        <v>451</v>
      </c>
      <c r="AK227" s="23">
        <f t="shared" si="193"/>
        <v>0</v>
      </c>
      <c r="AL227" s="23">
        <f t="shared" si="202"/>
        <v>0</v>
      </c>
      <c r="AM227" s="24">
        <f t="shared" si="203"/>
        <v>789</v>
      </c>
      <c r="AN227" s="28">
        <f t="shared" si="194"/>
        <v>0</v>
      </c>
    </row>
    <row r="228" spans="1:40" x14ac:dyDescent="0.25">
      <c r="A228" s="26" t="s">
        <v>47</v>
      </c>
      <c r="B228" s="27">
        <f t="shared" si="204"/>
        <v>890</v>
      </c>
      <c r="C228" s="23">
        <f t="shared" si="204"/>
        <v>0</v>
      </c>
      <c r="D228" s="23">
        <f t="shared" si="204"/>
        <v>15</v>
      </c>
      <c r="E228" s="23">
        <f t="shared" si="195"/>
        <v>0</v>
      </c>
      <c r="F228" s="23">
        <f t="shared" si="210"/>
        <v>282</v>
      </c>
      <c r="G228" s="23">
        <f t="shared" si="205"/>
        <v>67</v>
      </c>
      <c r="H228" s="23">
        <f t="shared" si="205"/>
        <v>51</v>
      </c>
      <c r="I228" s="23">
        <f t="shared" si="205"/>
        <v>80</v>
      </c>
      <c r="J228" s="23">
        <f t="shared" si="205"/>
        <v>0</v>
      </c>
      <c r="K228" s="23">
        <f t="shared" si="205"/>
        <v>0</v>
      </c>
      <c r="L228" s="23">
        <f t="shared" si="205"/>
        <v>15</v>
      </c>
      <c r="M228" s="23">
        <f t="shared" si="205"/>
        <v>380</v>
      </c>
      <c r="N228" s="23">
        <f t="shared" ref="N228:Y228" si="213">N18+N32+N46+N60+N74+N88+N102+N116</f>
        <v>0</v>
      </c>
      <c r="O228" s="23">
        <f t="shared" si="213"/>
        <v>0</v>
      </c>
      <c r="P228" s="23">
        <f t="shared" si="213"/>
        <v>0</v>
      </c>
      <c r="Q228" s="23">
        <f t="shared" si="213"/>
        <v>0</v>
      </c>
      <c r="R228" s="23">
        <f t="shared" si="213"/>
        <v>0</v>
      </c>
      <c r="S228" s="23">
        <f t="shared" si="213"/>
        <v>0</v>
      </c>
      <c r="T228" s="23">
        <f t="shared" si="213"/>
        <v>0</v>
      </c>
      <c r="U228" s="23">
        <f t="shared" si="213"/>
        <v>0</v>
      </c>
      <c r="V228" s="23">
        <f t="shared" si="213"/>
        <v>0</v>
      </c>
      <c r="W228" s="23">
        <f t="shared" si="213"/>
        <v>0</v>
      </c>
      <c r="X228" s="23">
        <f t="shared" si="213"/>
        <v>0</v>
      </c>
      <c r="Y228" s="23">
        <f t="shared" si="213"/>
        <v>0</v>
      </c>
      <c r="Z228" s="24">
        <f t="shared" si="199"/>
        <v>890</v>
      </c>
      <c r="AA228" s="25">
        <f t="shared" si="190"/>
        <v>0</v>
      </c>
      <c r="AB228" s="2" t="s">
        <v>124</v>
      </c>
      <c r="AC228" s="26" t="s">
        <v>62</v>
      </c>
      <c r="AD228" s="27">
        <f t="shared" si="200"/>
        <v>890</v>
      </c>
      <c r="AE228" s="23">
        <f t="shared" si="191"/>
        <v>0</v>
      </c>
      <c r="AF228" s="23">
        <f t="shared" si="191"/>
        <v>15</v>
      </c>
      <c r="AG228" s="23">
        <f t="shared" si="191"/>
        <v>0</v>
      </c>
      <c r="AH228" s="23">
        <f t="shared" si="207"/>
        <v>480</v>
      </c>
      <c r="AI228" s="23">
        <f t="shared" si="201"/>
        <v>15</v>
      </c>
      <c r="AJ228" s="23">
        <f t="shared" si="192"/>
        <v>380</v>
      </c>
      <c r="AK228" s="23">
        <f t="shared" si="193"/>
        <v>0</v>
      </c>
      <c r="AL228" s="23">
        <f t="shared" si="202"/>
        <v>0</v>
      </c>
      <c r="AM228" s="24">
        <f t="shared" si="203"/>
        <v>890</v>
      </c>
      <c r="AN228" s="28">
        <f t="shared" si="194"/>
        <v>0</v>
      </c>
    </row>
    <row r="229" spans="1:40" x14ac:dyDescent="0.25">
      <c r="A229" s="26" t="s">
        <v>48</v>
      </c>
      <c r="B229" s="27">
        <f t="shared" si="204"/>
        <v>602</v>
      </c>
      <c r="C229" s="23">
        <f t="shared" si="204"/>
        <v>0</v>
      </c>
      <c r="D229" s="23">
        <f t="shared" si="204"/>
        <v>0</v>
      </c>
      <c r="E229" s="23">
        <f t="shared" si="195"/>
        <v>0</v>
      </c>
      <c r="F229" s="23">
        <f t="shared" si="210"/>
        <v>217</v>
      </c>
      <c r="G229" s="23">
        <f>G19+G33+G47+G61+G75+G89+G103+G117+G131+G145+G159+G173+G187+G201+G215</f>
        <v>40</v>
      </c>
      <c r="H229" s="23">
        <f t="shared" si="205"/>
        <v>40</v>
      </c>
      <c r="I229" s="23">
        <f t="shared" si="205"/>
        <v>67</v>
      </c>
      <c r="J229" s="23">
        <f t="shared" si="205"/>
        <v>0</v>
      </c>
      <c r="K229" s="23">
        <f>K19+K33+K47+K61+K75+K89+K103+K117+K131+K145+K159+K173+K187+K201+K215</f>
        <v>0</v>
      </c>
      <c r="L229" s="23">
        <f t="shared" si="205"/>
        <v>0</v>
      </c>
      <c r="M229" s="23">
        <f t="shared" si="205"/>
        <v>238</v>
      </c>
      <c r="N229" s="23">
        <f t="shared" ref="N229:Y229" si="214">N19+N33+N47+N61+N75+N89+N103+N117</f>
        <v>0</v>
      </c>
      <c r="O229" s="23">
        <f t="shared" si="214"/>
        <v>0</v>
      </c>
      <c r="P229" s="23">
        <f t="shared" si="214"/>
        <v>0</v>
      </c>
      <c r="Q229" s="23">
        <f t="shared" si="214"/>
        <v>0</v>
      </c>
      <c r="R229" s="23">
        <f t="shared" si="214"/>
        <v>0</v>
      </c>
      <c r="S229" s="23">
        <f t="shared" si="214"/>
        <v>0</v>
      </c>
      <c r="T229" s="23">
        <f t="shared" si="214"/>
        <v>0</v>
      </c>
      <c r="U229" s="23">
        <f t="shared" si="214"/>
        <v>0</v>
      </c>
      <c r="V229" s="23">
        <f t="shared" si="214"/>
        <v>0</v>
      </c>
      <c r="W229" s="23">
        <f t="shared" si="214"/>
        <v>0</v>
      </c>
      <c r="X229" s="23">
        <f t="shared" si="214"/>
        <v>0</v>
      </c>
      <c r="Y229" s="23">
        <f t="shared" si="214"/>
        <v>0</v>
      </c>
      <c r="Z229" s="24">
        <f t="shared" si="199"/>
        <v>602</v>
      </c>
      <c r="AA229" s="25">
        <f t="shared" si="190"/>
        <v>0</v>
      </c>
      <c r="AB229" s="2" t="s">
        <v>126</v>
      </c>
      <c r="AC229" s="26" t="s">
        <v>63</v>
      </c>
      <c r="AD229" s="27">
        <f t="shared" si="200"/>
        <v>602</v>
      </c>
      <c r="AE229" s="23">
        <f t="shared" si="191"/>
        <v>0</v>
      </c>
      <c r="AF229" s="23">
        <f t="shared" si="191"/>
        <v>0</v>
      </c>
      <c r="AG229" s="23">
        <f t="shared" si="191"/>
        <v>0</v>
      </c>
      <c r="AH229" s="23">
        <f t="shared" si="207"/>
        <v>364</v>
      </c>
      <c r="AI229" s="23">
        <f t="shared" si="201"/>
        <v>0</v>
      </c>
      <c r="AJ229" s="23">
        <f t="shared" si="192"/>
        <v>238</v>
      </c>
      <c r="AK229" s="23">
        <f t="shared" si="193"/>
        <v>0</v>
      </c>
      <c r="AL229" s="23">
        <f t="shared" si="202"/>
        <v>0</v>
      </c>
      <c r="AM229" s="24">
        <f t="shared" si="203"/>
        <v>602</v>
      </c>
      <c r="AN229" s="28">
        <f t="shared" si="194"/>
        <v>0</v>
      </c>
    </row>
    <row r="230" spans="1:40" x14ac:dyDescent="0.25">
      <c r="A230" s="26" t="s">
        <v>49</v>
      </c>
      <c r="B230" s="27">
        <f t="shared" si="204"/>
        <v>313</v>
      </c>
      <c r="C230" s="23">
        <f t="shared" si="204"/>
        <v>0</v>
      </c>
      <c r="D230" s="23">
        <f t="shared" si="204"/>
        <v>0</v>
      </c>
      <c r="E230" s="23">
        <f t="shared" si="195"/>
        <v>0</v>
      </c>
      <c r="F230" s="23">
        <f t="shared" si="210"/>
        <v>134</v>
      </c>
      <c r="G230" s="23">
        <f t="shared" si="205"/>
        <v>30</v>
      </c>
      <c r="H230" s="23">
        <f t="shared" si="205"/>
        <v>23</v>
      </c>
      <c r="I230" s="23">
        <f t="shared" si="205"/>
        <v>36</v>
      </c>
      <c r="J230" s="23">
        <f t="shared" si="205"/>
        <v>0</v>
      </c>
      <c r="K230" s="23">
        <f t="shared" si="205"/>
        <v>0</v>
      </c>
      <c r="L230" s="23">
        <f t="shared" si="205"/>
        <v>0</v>
      </c>
      <c r="M230" s="23">
        <f t="shared" si="205"/>
        <v>90</v>
      </c>
      <c r="N230" s="23">
        <f t="shared" ref="N230:Y230" si="215">N20+N34+N48+N62+N76+N90+N104+N118</f>
        <v>0</v>
      </c>
      <c r="O230" s="23">
        <f t="shared" si="215"/>
        <v>0</v>
      </c>
      <c r="P230" s="23">
        <f t="shared" si="215"/>
        <v>0</v>
      </c>
      <c r="Q230" s="23">
        <f t="shared" si="215"/>
        <v>0</v>
      </c>
      <c r="R230" s="23">
        <f t="shared" si="215"/>
        <v>0</v>
      </c>
      <c r="S230" s="23">
        <f t="shared" si="215"/>
        <v>0</v>
      </c>
      <c r="T230" s="23">
        <f t="shared" si="215"/>
        <v>0</v>
      </c>
      <c r="U230" s="23">
        <f t="shared" si="215"/>
        <v>0</v>
      </c>
      <c r="V230" s="23">
        <f t="shared" si="215"/>
        <v>0</v>
      </c>
      <c r="W230" s="23">
        <f t="shared" si="215"/>
        <v>0</v>
      </c>
      <c r="X230" s="23">
        <f t="shared" si="215"/>
        <v>0</v>
      </c>
      <c r="Y230" s="23">
        <f t="shared" si="215"/>
        <v>0</v>
      </c>
      <c r="Z230" s="24">
        <f t="shared" si="199"/>
        <v>313</v>
      </c>
      <c r="AA230" s="25">
        <f t="shared" si="190"/>
        <v>0</v>
      </c>
      <c r="AB230" s="2" t="s">
        <v>214</v>
      </c>
      <c r="AC230" s="26" t="s">
        <v>64</v>
      </c>
      <c r="AD230" s="27">
        <f t="shared" si="200"/>
        <v>313</v>
      </c>
      <c r="AE230" s="23">
        <f t="shared" si="191"/>
        <v>0</v>
      </c>
      <c r="AF230" s="23">
        <f t="shared" si="191"/>
        <v>0</v>
      </c>
      <c r="AG230" s="23">
        <f t="shared" si="191"/>
        <v>0</v>
      </c>
      <c r="AH230" s="23">
        <f t="shared" si="207"/>
        <v>223</v>
      </c>
      <c r="AI230" s="23">
        <f t="shared" si="201"/>
        <v>0</v>
      </c>
      <c r="AJ230" s="23">
        <f t="shared" si="192"/>
        <v>90</v>
      </c>
      <c r="AK230" s="23">
        <f t="shared" si="193"/>
        <v>0</v>
      </c>
      <c r="AL230" s="23">
        <f t="shared" si="202"/>
        <v>0</v>
      </c>
      <c r="AM230" s="24">
        <f t="shared" si="203"/>
        <v>313</v>
      </c>
      <c r="AN230" s="28">
        <f t="shared" si="194"/>
        <v>0</v>
      </c>
    </row>
    <row r="231" spans="1:40" x14ac:dyDescent="0.25">
      <c r="A231" s="26" t="s">
        <v>50</v>
      </c>
      <c r="B231" s="27">
        <f t="shared" si="204"/>
        <v>105</v>
      </c>
      <c r="C231" s="23">
        <f t="shared" si="204"/>
        <v>0</v>
      </c>
      <c r="D231" s="23">
        <f>D21+D35+D49+D63+D77+D91+D105+D119</f>
        <v>0</v>
      </c>
      <c r="E231" s="23">
        <f t="shared" si="195"/>
        <v>0</v>
      </c>
      <c r="F231" s="23">
        <f t="shared" si="210"/>
        <v>52</v>
      </c>
      <c r="G231" s="23">
        <f t="shared" si="205"/>
        <v>3</v>
      </c>
      <c r="H231" s="23">
        <f t="shared" si="205"/>
        <v>2</v>
      </c>
      <c r="I231" s="23">
        <f t="shared" si="205"/>
        <v>12</v>
      </c>
      <c r="J231" s="23">
        <f t="shared" si="205"/>
        <v>0</v>
      </c>
      <c r="K231" s="23">
        <f t="shared" si="205"/>
        <v>0</v>
      </c>
      <c r="L231" s="23">
        <f t="shared" si="205"/>
        <v>0</v>
      </c>
      <c r="M231" s="23">
        <f t="shared" si="205"/>
        <v>36</v>
      </c>
      <c r="N231" s="23">
        <f t="shared" ref="N231:Y231" si="216">N21+N35+N49+N63+N77+N91+N105+N119</f>
        <v>0</v>
      </c>
      <c r="O231" s="23">
        <f t="shared" si="216"/>
        <v>0</v>
      </c>
      <c r="P231" s="23">
        <f t="shared" si="216"/>
        <v>0</v>
      </c>
      <c r="Q231" s="23">
        <f t="shared" si="216"/>
        <v>0</v>
      </c>
      <c r="R231" s="23">
        <f t="shared" si="216"/>
        <v>0</v>
      </c>
      <c r="S231" s="23">
        <f t="shared" si="216"/>
        <v>0</v>
      </c>
      <c r="T231" s="23">
        <f t="shared" si="216"/>
        <v>0</v>
      </c>
      <c r="U231" s="23">
        <f t="shared" si="216"/>
        <v>0</v>
      </c>
      <c r="V231" s="23">
        <f t="shared" si="216"/>
        <v>0</v>
      </c>
      <c r="W231" s="23">
        <f t="shared" si="216"/>
        <v>0</v>
      </c>
      <c r="X231" s="23">
        <f t="shared" si="216"/>
        <v>0</v>
      </c>
      <c r="Y231" s="23">
        <f t="shared" si="216"/>
        <v>0</v>
      </c>
      <c r="Z231" s="24">
        <f t="shared" si="199"/>
        <v>105</v>
      </c>
      <c r="AA231" s="25">
        <f t="shared" si="190"/>
        <v>0</v>
      </c>
      <c r="AB231" s="2" t="s">
        <v>215</v>
      </c>
      <c r="AC231" s="26" t="s">
        <v>52</v>
      </c>
      <c r="AD231" s="27">
        <f t="shared" si="200"/>
        <v>105</v>
      </c>
      <c r="AE231" s="23">
        <f t="shared" si="191"/>
        <v>0</v>
      </c>
      <c r="AF231" s="23">
        <f t="shared" si="191"/>
        <v>0</v>
      </c>
      <c r="AG231" s="23">
        <f t="shared" si="191"/>
        <v>0</v>
      </c>
      <c r="AH231" s="23">
        <f t="shared" si="207"/>
        <v>69</v>
      </c>
      <c r="AI231" s="23">
        <f t="shared" si="201"/>
        <v>0</v>
      </c>
      <c r="AJ231" s="23">
        <f t="shared" si="192"/>
        <v>36</v>
      </c>
      <c r="AK231" s="23">
        <f t="shared" si="193"/>
        <v>0</v>
      </c>
      <c r="AL231" s="23">
        <f t="shared" si="202"/>
        <v>0</v>
      </c>
      <c r="AM231" s="24">
        <f t="shared" si="203"/>
        <v>105</v>
      </c>
      <c r="AN231" s="28">
        <f t="shared" si="194"/>
        <v>0</v>
      </c>
    </row>
    <row r="232" spans="1:40" x14ac:dyDescent="0.25">
      <c r="A232" s="26" t="s">
        <v>51</v>
      </c>
      <c r="B232" s="31">
        <f>SUM(B222:B231)</f>
        <v>3224</v>
      </c>
      <c r="C232" s="31">
        <f t="shared" ref="C232:Z232" si="217">SUM(C222:C231)</f>
        <v>15</v>
      </c>
      <c r="D232" s="31">
        <f t="shared" si="217"/>
        <v>30</v>
      </c>
      <c r="E232" s="31">
        <f t="shared" si="217"/>
        <v>0</v>
      </c>
      <c r="F232" s="31">
        <f t="shared" si="217"/>
        <v>886</v>
      </c>
      <c r="G232" s="31">
        <f t="shared" si="217"/>
        <v>235</v>
      </c>
      <c r="H232" s="31">
        <f t="shared" si="217"/>
        <v>156</v>
      </c>
      <c r="I232" s="31">
        <f t="shared" si="217"/>
        <v>294</v>
      </c>
      <c r="J232" s="31">
        <f t="shared" si="217"/>
        <v>0</v>
      </c>
      <c r="K232" s="31">
        <f t="shared" si="217"/>
        <v>0</v>
      </c>
      <c r="L232" s="31">
        <f t="shared" si="217"/>
        <v>30</v>
      </c>
      <c r="M232" s="31">
        <f t="shared" si="217"/>
        <v>1578</v>
      </c>
      <c r="N232" s="31">
        <f t="shared" si="217"/>
        <v>0</v>
      </c>
      <c r="O232" s="31">
        <f t="shared" si="217"/>
        <v>0</v>
      </c>
      <c r="P232" s="31">
        <f t="shared" si="217"/>
        <v>0</v>
      </c>
      <c r="Q232" s="31">
        <f t="shared" si="217"/>
        <v>0</v>
      </c>
      <c r="R232" s="31">
        <f t="shared" si="217"/>
        <v>0</v>
      </c>
      <c r="S232" s="31">
        <f t="shared" si="217"/>
        <v>0</v>
      </c>
      <c r="T232" s="31">
        <f t="shared" si="217"/>
        <v>0</v>
      </c>
      <c r="U232" s="31">
        <f t="shared" si="217"/>
        <v>0</v>
      </c>
      <c r="V232" s="31">
        <f t="shared" si="217"/>
        <v>0</v>
      </c>
      <c r="W232" s="31">
        <f t="shared" si="217"/>
        <v>0</v>
      </c>
      <c r="X232" s="31">
        <f t="shared" si="217"/>
        <v>0</v>
      </c>
      <c r="Y232" s="31">
        <f t="shared" si="217"/>
        <v>0</v>
      </c>
      <c r="Z232" s="31">
        <f t="shared" si="217"/>
        <v>3224</v>
      </c>
      <c r="AA232" s="27">
        <f>SUM(AA222:AA231)</f>
        <v>0</v>
      </c>
      <c r="AB232" s="2" t="s">
        <v>191</v>
      </c>
      <c r="AC232" s="26" t="s">
        <v>51</v>
      </c>
      <c r="AD232" s="31">
        <f>SUM(AD222:AD231)</f>
        <v>3224</v>
      </c>
      <c r="AE232" s="31">
        <f t="shared" ref="AE232:AM232" si="218">SUM(AE222:AE231)</f>
        <v>15</v>
      </c>
      <c r="AF232" s="31">
        <f t="shared" si="218"/>
        <v>30</v>
      </c>
      <c r="AG232" s="31">
        <f t="shared" si="218"/>
        <v>0</v>
      </c>
      <c r="AH232" s="31">
        <f t="shared" si="218"/>
        <v>1571</v>
      </c>
      <c r="AI232" s="31">
        <f t="shared" si="218"/>
        <v>30</v>
      </c>
      <c r="AJ232" s="31">
        <f t="shared" si="218"/>
        <v>1578</v>
      </c>
      <c r="AK232" s="31">
        <f t="shared" si="218"/>
        <v>0</v>
      </c>
      <c r="AL232" s="31">
        <f t="shared" si="218"/>
        <v>0</v>
      </c>
      <c r="AM232" s="31">
        <f t="shared" si="218"/>
        <v>3224</v>
      </c>
      <c r="AN232" s="27">
        <f>SUM(AN222:AN231)</f>
        <v>0</v>
      </c>
    </row>
    <row r="233" spans="1:40" x14ac:dyDescent="0.25">
      <c r="B233" s="2" t="s">
        <v>67</v>
      </c>
      <c r="C233" s="29">
        <f>C232/$Z$232</f>
        <v>4.6526054590570716E-3</v>
      </c>
      <c r="D233" s="29">
        <f t="shared" ref="D233:Z233" si="219">D232/$Z$232</f>
        <v>9.3052109181141433E-3</v>
      </c>
      <c r="E233" s="29">
        <f t="shared" si="219"/>
        <v>0</v>
      </c>
      <c r="F233" s="29">
        <f t="shared" si="219"/>
        <v>0.27481389578163773</v>
      </c>
      <c r="G233" s="29">
        <f t="shared" si="219"/>
        <v>7.2890818858560788E-2</v>
      </c>
      <c r="H233" s="29">
        <f t="shared" si="219"/>
        <v>4.8387096774193547E-2</v>
      </c>
      <c r="I233" s="29">
        <f t="shared" si="219"/>
        <v>9.1191066997518611E-2</v>
      </c>
      <c r="J233" s="29">
        <f t="shared" si="219"/>
        <v>0</v>
      </c>
      <c r="K233" s="29">
        <f t="shared" si="219"/>
        <v>0</v>
      </c>
      <c r="L233" s="29">
        <f t="shared" si="219"/>
        <v>9.3052109181141433E-3</v>
      </c>
      <c r="M233" s="29">
        <f t="shared" si="219"/>
        <v>0.48945409429280395</v>
      </c>
      <c r="N233" s="29">
        <f t="shared" si="219"/>
        <v>0</v>
      </c>
      <c r="O233" s="29">
        <f t="shared" si="219"/>
        <v>0</v>
      </c>
      <c r="P233" s="29">
        <f t="shared" si="219"/>
        <v>0</v>
      </c>
      <c r="Q233" s="29">
        <f t="shared" si="219"/>
        <v>0</v>
      </c>
      <c r="R233" s="29">
        <f t="shared" si="219"/>
        <v>0</v>
      </c>
      <c r="S233" s="29">
        <f t="shared" si="219"/>
        <v>0</v>
      </c>
      <c r="T233" s="29">
        <f t="shared" si="219"/>
        <v>0</v>
      </c>
      <c r="U233" s="29">
        <f t="shared" si="219"/>
        <v>0</v>
      </c>
      <c r="V233" s="29">
        <f t="shared" si="219"/>
        <v>0</v>
      </c>
      <c r="W233" s="29">
        <f t="shared" si="219"/>
        <v>0</v>
      </c>
      <c r="X233" s="29">
        <f t="shared" si="219"/>
        <v>0</v>
      </c>
      <c r="Y233" s="29">
        <f t="shared" si="219"/>
        <v>0</v>
      </c>
      <c r="Z233" s="29">
        <f t="shared" si="219"/>
        <v>1</v>
      </c>
      <c r="AB233" s="2" t="s">
        <v>216</v>
      </c>
      <c r="AD233" s="2" t="s">
        <v>67</v>
      </c>
      <c r="AE233" s="29">
        <f>AE232/$AM$232</f>
        <v>4.6526054590570716E-3</v>
      </c>
      <c r="AF233" s="29">
        <f t="shared" ref="AF233:AM233" si="220">AF232/$AM$232</f>
        <v>9.3052109181141433E-3</v>
      </c>
      <c r="AG233" s="29">
        <f t="shared" si="220"/>
        <v>0</v>
      </c>
      <c r="AH233" s="29">
        <f t="shared" si="220"/>
        <v>0.48728287841191065</v>
      </c>
      <c r="AI233" s="29">
        <f t="shared" si="220"/>
        <v>9.3052109181141433E-3</v>
      </c>
      <c r="AJ233" s="29">
        <f t="shared" si="220"/>
        <v>0.48945409429280395</v>
      </c>
      <c r="AK233" s="29">
        <f t="shared" si="220"/>
        <v>0</v>
      </c>
      <c r="AL233" s="29">
        <f t="shared" si="220"/>
        <v>0</v>
      </c>
      <c r="AM233" s="29">
        <f t="shared" si="220"/>
        <v>1</v>
      </c>
    </row>
    <row r="234" spans="1:40" s="32" customFormat="1" x14ac:dyDescent="0.25">
      <c r="B234" s="32" t="s">
        <v>68</v>
      </c>
      <c r="C234" s="32">
        <f>C232*$B$6</f>
        <v>0</v>
      </c>
      <c r="D234" s="32">
        <f t="shared" ref="D234:Z234" si="221">D232*$B$6</f>
        <v>0</v>
      </c>
      <c r="E234" s="32">
        <f t="shared" si="221"/>
        <v>0</v>
      </c>
      <c r="F234" s="32">
        <f t="shared" si="221"/>
        <v>0</v>
      </c>
      <c r="G234" s="32">
        <f t="shared" si="221"/>
        <v>0</v>
      </c>
      <c r="H234" s="32">
        <f t="shared" si="221"/>
        <v>0</v>
      </c>
      <c r="I234" s="32">
        <f t="shared" si="221"/>
        <v>0</v>
      </c>
      <c r="J234" s="32">
        <f t="shared" si="221"/>
        <v>0</v>
      </c>
      <c r="K234" s="32">
        <f t="shared" si="221"/>
        <v>0</v>
      </c>
      <c r="L234" s="32">
        <f t="shared" si="221"/>
        <v>0</v>
      </c>
      <c r="M234" s="32">
        <f t="shared" si="221"/>
        <v>0</v>
      </c>
      <c r="N234" s="32">
        <f t="shared" si="221"/>
        <v>0</v>
      </c>
      <c r="O234" s="32">
        <f t="shared" si="221"/>
        <v>0</v>
      </c>
      <c r="P234" s="32">
        <f t="shared" si="221"/>
        <v>0</v>
      </c>
      <c r="Q234" s="32">
        <f t="shared" si="221"/>
        <v>0</v>
      </c>
      <c r="R234" s="32">
        <f t="shared" si="221"/>
        <v>0</v>
      </c>
      <c r="S234" s="32">
        <f t="shared" si="221"/>
        <v>0</v>
      </c>
      <c r="T234" s="32">
        <f t="shared" si="221"/>
        <v>0</v>
      </c>
      <c r="U234" s="32">
        <f t="shared" si="221"/>
        <v>0</v>
      </c>
      <c r="V234" s="32">
        <f t="shared" si="221"/>
        <v>0</v>
      </c>
      <c r="W234" s="32">
        <f t="shared" si="221"/>
        <v>0</v>
      </c>
      <c r="X234" s="32">
        <f t="shared" si="221"/>
        <v>0</v>
      </c>
      <c r="Y234" s="32">
        <f t="shared" si="221"/>
        <v>0</v>
      </c>
      <c r="Z234" s="32">
        <f t="shared" si="221"/>
        <v>0</v>
      </c>
      <c r="AB234" s="32" t="s">
        <v>217</v>
      </c>
      <c r="AD234" s="32" t="s">
        <v>68</v>
      </c>
      <c r="AE234" s="32">
        <f>AE232*$B$6</f>
        <v>0</v>
      </c>
      <c r="AF234" s="32">
        <f t="shared" ref="AF234:AM234" si="222">AF232*$B$6</f>
        <v>0</v>
      </c>
      <c r="AG234" s="32">
        <f t="shared" si="222"/>
        <v>0</v>
      </c>
      <c r="AH234" s="32">
        <f t="shared" si="222"/>
        <v>0</v>
      </c>
      <c r="AI234" s="32">
        <f t="shared" si="222"/>
        <v>0</v>
      </c>
      <c r="AJ234" s="32">
        <f t="shared" si="222"/>
        <v>0</v>
      </c>
      <c r="AK234" s="32">
        <f t="shared" si="222"/>
        <v>0</v>
      </c>
      <c r="AL234" s="32">
        <f t="shared" si="222"/>
        <v>0</v>
      </c>
      <c r="AM234" s="32">
        <f t="shared" si="222"/>
        <v>0</v>
      </c>
    </row>
    <row r="235" spans="1:40" x14ac:dyDescent="0.25">
      <c r="B235" s="2" t="s">
        <v>69</v>
      </c>
      <c r="C235" s="2" t="e">
        <f>C234/$Z$234</f>
        <v>#DIV/0!</v>
      </c>
      <c r="D235" s="2" t="e">
        <f t="shared" ref="D235:Z235" si="223">D234/$Z$234</f>
        <v>#DIV/0!</v>
      </c>
      <c r="E235" s="2" t="e">
        <f t="shared" si="223"/>
        <v>#DIV/0!</v>
      </c>
      <c r="F235" s="2" t="e">
        <f t="shared" si="223"/>
        <v>#DIV/0!</v>
      </c>
      <c r="G235" s="2" t="e">
        <f t="shared" si="223"/>
        <v>#DIV/0!</v>
      </c>
      <c r="H235" s="2" t="e">
        <f t="shared" si="223"/>
        <v>#DIV/0!</v>
      </c>
      <c r="I235" s="2" t="e">
        <f t="shared" si="223"/>
        <v>#DIV/0!</v>
      </c>
      <c r="J235" s="2" t="e">
        <f t="shared" si="223"/>
        <v>#DIV/0!</v>
      </c>
      <c r="K235" s="2" t="e">
        <f t="shared" si="223"/>
        <v>#DIV/0!</v>
      </c>
      <c r="L235" s="2" t="e">
        <f t="shared" si="223"/>
        <v>#DIV/0!</v>
      </c>
      <c r="M235" s="2" t="e">
        <f t="shared" si="223"/>
        <v>#DIV/0!</v>
      </c>
      <c r="N235" s="2" t="e">
        <f t="shared" si="223"/>
        <v>#DIV/0!</v>
      </c>
      <c r="O235" s="2" t="e">
        <f t="shared" si="223"/>
        <v>#DIV/0!</v>
      </c>
      <c r="P235" s="2" t="e">
        <f t="shared" si="223"/>
        <v>#DIV/0!</v>
      </c>
      <c r="Q235" s="2" t="e">
        <f t="shared" si="223"/>
        <v>#DIV/0!</v>
      </c>
      <c r="R235" s="2" t="e">
        <f t="shared" si="223"/>
        <v>#DIV/0!</v>
      </c>
      <c r="S235" s="2" t="e">
        <f t="shared" si="223"/>
        <v>#DIV/0!</v>
      </c>
      <c r="T235" s="2" t="e">
        <f t="shared" si="223"/>
        <v>#DIV/0!</v>
      </c>
      <c r="U235" s="2" t="e">
        <f t="shared" si="223"/>
        <v>#DIV/0!</v>
      </c>
      <c r="V235" s="2" t="e">
        <f t="shared" si="223"/>
        <v>#DIV/0!</v>
      </c>
      <c r="W235" s="2" t="e">
        <f t="shared" si="223"/>
        <v>#DIV/0!</v>
      </c>
      <c r="X235" s="2" t="e">
        <f t="shared" si="223"/>
        <v>#DIV/0!</v>
      </c>
      <c r="Y235" s="2" t="e">
        <f t="shared" si="223"/>
        <v>#DIV/0!</v>
      </c>
      <c r="Z235" s="2" t="e">
        <f t="shared" si="223"/>
        <v>#DIV/0!</v>
      </c>
      <c r="AB235" s="2" t="s">
        <v>218</v>
      </c>
      <c r="AD235" s="2" t="s">
        <v>69</v>
      </c>
      <c r="AE235" s="29" t="e">
        <f>AE234/$AM$234</f>
        <v>#DIV/0!</v>
      </c>
      <c r="AF235" s="29" t="e">
        <f t="shared" ref="AF235:AM235" si="224">AF234/$AM$234</f>
        <v>#DIV/0!</v>
      </c>
      <c r="AG235" s="29" t="e">
        <f t="shared" si="224"/>
        <v>#DIV/0!</v>
      </c>
      <c r="AH235" s="29" t="e">
        <f t="shared" si="224"/>
        <v>#DIV/0!</v>
      </c>
      <c r="AI235" s="29" t="e">
        <f t="shared" si="224"/>
        <v>#DIV/0!</v>
      </c>
      <c r="AJ235" s="29" t="e">
        <f t="shared" si="224"/>
        <v>#DIV/0!</v>
      </c>
      <c r="AK235" s="29" t="e">
        <f t="shared" si="224"/>
        <v>#DIV/0!</v>
      </c>
      <c r="AL235" s="29" t="e">
        <f t="shared" si="224"/>
        <v>#DIV/0!</v>
      </c>
      <c r="AM235" s="29" t="e">
        <f t="shared" si="224"/>
        <v>#DIV/0!</v>
      </c>
    </row>
    <row r="236" spans="1:40" x14ac:dyDescent="0.25">
      <c r="AB236" s="2" t="s">
        <v>219</v>
      </c>
    </row>
    <row r="237" spans="1:40" x14ac:dyDescent="0.25">
      <c r="AB237" s="2" t="s">
        <v>201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C-0425-KT-6293</vt:lpstr>
      <vt:lpstr>C-0425-KB-6294</vt:lpstr>
      <vt:lpstr>C-0425-KT-6299</vt:lpstr>
      <vt:lpstr>C-0425-KT-6296</vt:lpstr>
      <vt:lpstr>C-0425-KT-6295</vt:lpstr>
      <vt:lpstr>C-0425-KT-6298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Esposito</dc:creator>
  <cp:lastModifiedBy>Hieu Nguyen Thi Minh</cp:lastModifiedBy>
  <dcterms:created xsi:type="dcterms:W3CDTF">2024-06-20T19:06:53Z</dcterms:created>
  <dcterms:modified xsi:type="dcterms:W3CDTF">2025-03-18T05:05:54Z</dcterms:modified>
</cp:coreProperties>
</file>