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G:\Shared drives\PRODUCTION   PURCHASING\CAROLINE\2025\WALES BONNER 2025\UNAVAILABLE\"/>
    </mc:Choice>
  </mc:AlternateContent>
  <xr:revisionPtr revIDLastSave="0" documentId="13_ncr:9_{FC566046-17D6-4D1C-8A2E-DB285AFB183F}" xr6:coauthVersionLast="47" xr6:coauthVersionMax="47" xr10:uidLastSave="{00000000-0000-0000-0000-000000000000}"/>
  <bookViews>
    <workbookView xWindow="-28920" yWindow="-120" windowWidth="29040" windowHeight="15720" xr2:uid="{648D3DDF-3258-4A39-8A6C-ADFF5AF9E60A}"/>
  </bookViews>
  <sheets>
    <sheet name="SUMMARY" sheetId="2" r:id="rId1"/>
    <sheet name="UPC" sheetId="1" r:id="rId2"/>
  </sheets>
  <calcPr calcId="0"/>
  <pivotCaches>
    <pivotCache cacheId="117" r:id="rId3"/>
  </pivotCaches>
</workbook>
</file>

<file path=xl/calcChain.xml><?xml version="1.0" encoding="utf-8"?>
<calcChain xmlns="http://schemas.openxmlformats.org/spreadsheetml/2006/main">
  <c r="C2" i="1" l="1"/>
  <c r="D2" i="1"/>
  <c r="F2" i="1"/>
  <c r="M2" i="1"/>
  <c r="C3" i="1"/>
  <c r="D3" i="1"/>
  <c r="F3" i="1"/>
  <c r="M3" i="1"/>
  <c r="C4" i="1"/>
  <c r="D4" i="1"/>
  <c r="F4" i="1"/>
  <c r="M4" i="1"/>
  <c r="C5" i="1"/>
  <c r="D5" i="1"/>
  <c r="F5" i="1"/>
  <c r="M5" i="1"/>
  <c r="C6" i="1"/>
  <c r="D6" i="1"/>
  <c r="F6" i="1"/>
  <c r="M6" i="1"/>
  <c r="C7" i="1"/>
  <c r="D7" i="1"/>
  <c r="F7" i="1"/>
  <c r="M7" i="1"/>
</calcChain>
</file>

<file path=xl/sharedStrings.xml><?xml version="1.0" encoding="utf-8"?>
<sst xmlns="http://schemas.openxmlformats.org/spreadsheetml/2006/main" count="74" uniqueCount="30">
  <si>
    <t>PO Season</t>
  </si>
  <si>
    <t>Vendor Name</t>
  </si>
  <si>
    <t>PO/Cut Ticket #</t>
  </si>
  <si>
    <t>Warehouse</t>
  </si>
  <si>
    <t>Warehouse Description</t>
  </si>
  <si>
    <t>Style Number</t>
  </si>
  <si>
    <t>Style Description</t>
  </si>
  <si>
    <t>Color Description</t>
  </si>
  <si>
    <t>Size</t>
  </si>
  <si>
    <t>Unit Price</t>
  </si>
  <si>
    <t>Original Quantity</t>
  </si>
  <si>
    <t>PO ETD Date</t>
  </si>
  <si>
    <t>UPC Code</t>
  </si>
  <si>
    <t>FA25</t>
  </si>
  <si>
    <t>UN-AVAILABLE CO., LTD.</t>
  </si>
  <si>
    <t>STUSSY, INC. (01)</t>
  </si>
  <si>
    <t>WB MESH TRACK PANT</t>
  </si>
  <si>
    <t>ROSE</t>
  </si>
  <si>
    <t>L</t>
  </si>
  <si>
    <t>M</t>
  </si>
  <si>
    <t>S</t>
  </si>
  <si>
    <t>XL</t>
  </si>
  <si>
    <t>STUSSY INC SAMPLES</t>
  </si>
  <si>
    <t>01</t>
  </si>
  <si>
    <t>51</t>
  </si>
  <si>
    <t>Grand Total</t>
  </si>
  <si>
    <t>8947000</t>
  </si>
  <si>
    <t>8948500</t>
  </si>
  <si>
    <t>316094</t>
  </si>
  <si>
    <t>Sum of Original 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</si>
</sst>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oline" refreshedDate="45687.651172569444" createdVersion="8" refreshedVersion="8" minRefreshableVersion="3" recordCount="6" xr:uid="{DAB67A6D-2B5B-4A5F-A949-531240EC1346}">
  <cacheSource type="worksheet">
    <worksheetSource ref="A1:M7" sheet="UPC"/>
  </cacheSource>
  <cacheFields count="13">
    <cacheField name="PO Season" numFmtId="0">
      <sharedItems/>
    </cacheField>
    <cacheField name="Vendor Name" numFmtId="0">
      <sharedItems/>
    </cacheField>
    <cacheField name="PO/Cut Ticket #" numFmtId="0">
      <sharedItems count="2">
        <s v="8947000"/>
        <s v="8948500"/>
      </sharedItems>
    </cacheField>
    <cacheField name="Warehouse" numFmtId="0">
      <sharedItems count="2">
        <s v="01"/>
        <s v="51"/>
      </sharedItems>
    </cacheField>
    <cacheField name="Warehouse Description" numFmtId="0">
      <sharedItems/>
    </cacheField>
    <cacheField name="Style Number" numFmtId="0">
      <sharedItems count="1">
        <s v="316094"/>
      </sharedItems>
    </cacheField>
    <cacheField name="Style Description" numFmtId="0">
      <sharedItems count="1">
        <s v="WB MESH TRACK PANT"/>
      </sharedItems>
    </cacheField>
    <cacheField name="Color Description" numFmtId="0">
      <sharedItems count="1">
        <s v="ROSE"/>
      </sharedItems>
    </cacheField>
    <cacheField name="Size" numFmtId="0">
      <sharedItems count="4">
        <s v="L"/>
        <s v="M"/>
        <s v="S"/>
        <s v="XL"/>
      </sharedItems>
    </cacheField>
    <cacheField name="Unit Price" numFmtId="0">
      <sharedItems containsSemiMixedTypes="0" containsString="0" containsNumber="1" minValue="31.63" maxValue="31.63" count="1">
        <n v="31.63"/>
      </sharedItems>
    </cacheField>
    <cacheField name="Original Quantity" numFmtId="0">
      <sharedItems containsSemiMixedTypes="0" containsString="0" containsNumber="1" containsInteger="1" minValue="1" maxValue="83"/>
    </cacheField>
    <cacheField name="PO ETD Date" numFmtId="14">
      <sharedItems containsSemiMixedTypes="0" containsNonDate="0" containsDate="1" containsString="0" minDate="2025-06-01T00:00:00" maxDate="2025-06-02T00:00:00" count="1">
        <d v="2025-06-01T00:00:00"/>
      </sharedItems>
    </cacheField>
    <cacheField name="UPC Cod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s v="FA25"/>
    <s v="UN-AVAILABLE CO., LTD."/>
    <x v="0"/>
    <x v="0"/>
    <s v="STUSSY, INC. (01)"/>
    <x v="0"/>
    <x v="0"/>
    <x v="0"/>
    <x v="0"/>
    <x v="0"/>
    <n v="78"/>
    <x v="0"/>
    <s v="195292743015"/>
  </r>
  <r>
    <s v="FA25"/>
    <s v="UN-AVAILABLE CO., LTD."/>
    <x v="0"/>
    <x v="0"/>
    <s v="STUSSY, INC. (01)"/>
    <x v="0"/>
    <x v="0"/>
    <x v="0"/>
    <x v="1"/>
    <x v="0"/>
    <n v="83"/>
    <x v="0"/>
    <s v="195292743008"/>
  </r>
  <r>
    <s v="FA25"/>
    <s v="UN-AVAILABLE CO., LTD."/>
    <x v="0"/>
    <x v="0"/>
    <s v="STUSSY, INC. (01)"/>
    <x v="0"/>
    <x v="0"/>
    <x v="0"/>
    <x v="2"/>
    <x v="0"/>
    <n v="66"/>
    <x v="0"/>
    <s v="195292742995"/>
  </r>
  <r>
    <s v="FA25"/>
    <s v="UN-AVAILABLE CO., LTD."/>
    <x v="0"/>
    <x v="0"/>
    <s v="STUSSY, INC. (01)"/>
    <x v="0"/>
    <x v="0"/>
    <x v="0"/>
    <x v="3"/>
    <x v="0"/>
    <n v="36"/>
    <x v="0"/>
    <s v="195292743022"/>
  </r>
  <r>
    <s v="FA25"/>
    <s v="UN-AVAILABLE CO., LTD."/>
    <x v="1"/>
    <x v="1"/>
    <s v="STUSSY INC SAMPLES"/>
    <x v="0"/>
    <x v="0"/>
    <x v="0"/>
    <x v="1"/>
    <x v="0"/>
    <n v="3"/>
    <x v="0"/>
    <s v="195292743008"/>
  </r>
  <r>
    <s v="FA25"/>
    <s v="UN-AVAILABLE CO., LTD."/>
    <x v="1"/>
    <x v="1"/>
    <s v="STUSSY INC SAMPLES"/>
    <x v="0"/>
    <x v="0"/>
    <x v="0"/>
    <x v="2"/>
    <x v="0"/>
    <n v="1"/>
    <x v="0"/>
    <s v="1952927429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67C7C5C-F72D-414A-AA92-486D49A2F593}" name="PivotTable9" cacheId="11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3:L7" firstHeaderRow="1" firstDataRow="2" firstDataCol="7"/>
  <pivotFields count="13">
    <pivotField compact="0" outline="0" showAll="0" defaultSubtotal="0"/>
    <pivotField compact="0" outline="0" showAll="0" defaultSubtotal="0"/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2">
        <item x="0"/>
        <item x="1"/>
      </items>
    </pivotField>
    <pivotField compact="0" outline="0" showAll="0" defaultSubtotal="0"/>
    <pivotField axis="axisRow" compact="0" outline="0" showAll="0" defaultSubtotal="0">
      <items count="1">
        <item x="0"/>
      </items>
    </pivotField>
    <pivotField axis="axisRow" compact="0" outline="0" showAll="0" defaultSubtotal="0">
      <items count="1">
        <item x="0"/>
      </items>
    </pivotField>
    <pivotField axis="axisRow" compact="0" outline="0" showAll="0" defaultSubtotal="0">
      <items count="1">
        <item x="0"/>
      </items>
    </pivotField>
    <pivotField axis="axisCol" compact="0" outline="0" showAll="0" defaultSubtotal="0">
      <items count="4">
        <item x="2"/>
        <item x="1"/>
        <item x="0"/>
        <item x="3"/>
      </items>
    </pivotField>
    <pivotField axis="axisRow" compact="0" outline="0" showAll="0" defaultSubtotal="0">
      <items count="1">
        <item x="0"/>
      </items>
    </pivotField>
    <pivotField dataField="1" compact="0" outline="0" showAll="0" defaultSubtotal="0"/>
    <pivotField axis="axisRow" compact="0" numFmtId="14" outline="0" showAll="0" defaultSubtotal="0">
      <items count="1">
        <item x="0"/>
      </items>
    </pivotField>
    <pivotField compact="0" outline="0" showAll="0" defaultSubtotal="0"/>
  </pivotFields>
  <rowFields count="7">
    <field x="3"/>
    <field x="2"/>
    <field x="11"/>
    <field x="5"/>
    <field x="6"/>
    <field x="7"/>
    <field x="9"/>
  </rowFields>
  <rowItems count="3">
    <i>
      <x/>
      <x/>
      <x/>
      <x/>
      <x/>
      <x/>
      <x/>
    </i>
    <i>
      <x v="1"/>
      <x v="1"/>
      <x/>
      <x/>
      <x/>
      <x/>
      <x/>
    </i>
    <i t="grand">
      <x/>
    </i>
  </rowItems>
  <colFields count="1">
    <field x="8"/>
  </colFields>
  <colItems count="5">
    <i>
      <x/>
    </i>
    <i>
      <x v="1"/>
    </i>
    <i>
      <x v="2"/>
    </i>
    <i>
      <x v="3"/>
    </i>
    <i t="grand">
      <x/>
    </i>
  </colItems>
  <dataFields count="1">
    <dataField name="Sum of Original Quantity" fld="1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25C0A-C1D4-4735-A283-0EF4FB548D6B}">
  <dimension ref="A3:L7"/>
  <sheetViews>
    <sheetView tabSelected="1" workbookViewId="0">
      <selection activeCell="L16" sqref="L16"/>
    </sheetView>
  </sheetViews>
  <sheetFormatPr defaultRowHeight="15" x14ac:dyDescent="0.25"/>
  <cols>
    <col min="1" max="1" width="13.42578125" bestFit="1" customWidth="1"/>
    <col min="2" max="2" width="17.28515625" bestFit="1" customWidth="1"/>
    <col min="3" max="3" width="15.7109375" bestFit="1" customWidth="1"/>
    <col min="4" max="4" width="20.5703125" bestFit="1" customWidth="1"/>
    <col min="5" max="5" width="19.5703125" bestFit="1" customWidth="1"/>
    <col min="6" max="7" width="12" bestFit="1" customWidth="1"/>
    <col min="8" max="11" width="7" bestFit="1" customWidth="1"/>
    <col min="12" max="12" width="11.28515625" bestFit="1" customWidth="1"/>
  </cols>
  <sheetData>
    <row r="3" spans="1:12" x14ac:dyDescent="0.25">
      <c r="A3" s="2" t="s">
        <v>29</v>
      </c>
      <c r="H3" s="2" t="s">
        <v>8</v>
      </c>
    </row>
    <row r="4" spans="1:12" x14ac:dyDescent="0.25">
      <c r="A4" s="2" t="s">
        <v>3</v>
      </c>
      <c r="B4" s="2" t="s">
        <v>2</v>
      </c>
      <c r="C4" s="2" t="s">
        <v>11</v>
      </c>
      <c r="D4" s="2" t="s">
        <v>5</v>
      </c>
      <c r="E4" s="2" t="s">
        <v>6</v>
      </c>
      <c r="F4" s="2" t="s">
        <v>7</v>
      </c>
      <c r="G4" s="2" t="s">
        <v>9</v>
      </c>
      <c r="H4" t="s">
        <v>20</v>
      </c>
      <c r="I4" t="s">
        <v>19</v>
      </c>
      <c r="J4" t="s">
        <v>18</v>
      </c>
      <c r="K4" t="s">
        <v>21</v>
      </c>
      <c r="L4" t="s">
        <v>25</v>
      </c>
    </row>
    <row r="5" spans="1:12" x14ac:dyDescent="0.25">
      <c r="A5" t="s">
        <v>23</v>
      </c>
      <c r="B5" t="s">
        <v>26</v>
      </c>
      <c r="C5" s="1">
        <v>45809</v>
      </c>
      <c r="D5" t="s">
        <v>28</v>
      </c>
      <c r="E5" t="s">
        <v>16</v>
      </c>
      <c r="F5" t="s">
        <v>17</v>
      </c>
      <c r="G5">
        <v>31.63</v>
      </c>
      <c r="H5" s="3">
        <v>66</v>
      </c>
      <c r="I5" s="3">
        <v>83</v>
      </c>
      <c r="J5" s="3">
        <v>78</v>
      </c>
      <c r="K5" s="3">
        <v>36</v>
      </c>
      <c r="L5" s="3">
        <v>263</v>
      </c>
    </row>
    <row r="6" spans="1:12" x14ac:dyDescent="0.25">
      <c r="A6" t="s">
        <v>24</v>
      </c>
      <c r="B6" t="s">
        <v>27</v>
      </c>
      <c r="C6" s="1">
        <v>45809</v>
      </c>
      <c r="D6" t="s">
        <v>28</v>
      </c>
      <c r="E6" t="s">
        <v>16</v>
      </c>
      <c r="F6" t="s">
        <v>17</v>
      </c>
      <c r="G6">
        <v>31.63</v>
      </c>
      <c r="H6" s="3">
        <v>1</v>
      </c>
      <c r="I6" s="3">
        <v>3</v>
      </c>
      <c r="J6" s="3"/>
      <c r="K6" s="3"/>
      <c r="L6" s="3">
        <v>4</v>
      </c>
    </row>
    <row r="7" spans="1:12" x14ac:dyDescent="0.25">
      <c r="A7" t="s">
        <v>25</v>
      </c>
      <c r="H7" s="3">
        <v>67</v>
      </c>
      <c r="I7" s="3">
        <v>86</v>
      </c>
      <c r="J7" s="3">
        <v>78</v>
      </c>
      <c r="K7" s="3">
        <v>36</v>
      </c>
      <c r="L7" s="3">
        <v>267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20F36-B715-4DD2-A464-B336095AE538}">
  <dimension ref="A1:M7"/>
  <sheetViews>
    <sheetView workbookViewId="0"/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13</v>
      </c>
      <c r="B2" t="s">
        <v>14</v>
      </c>
      <c r="C2" t="str">
        <f>"8947000"</f>
        <v>8947000</v>
      </c>
      <c r="D2" t="str">
        <f>"01"</f>
        <v>01</v>
      </c>
      <c r="E2" t="s">
        <v>15</v>
      </c>
      <c r="F2" t="str">
        <f t="shared" ref="F2:F7" si="0">"316094"</f>
        <v>316094</v>
      </c>
      <c r="G2" t="s">
        <v>16</v>
      </c>
      <c r="H2" t="s">
        <v>17</v>
      </c>
      <c r="I2" t="s">
        <v>18</v>
      </c>
      <c r="J2">
        <v>31.63</v>
      </c>
      <c r="K2">
        <v>78</v>
      </c>
      <c r="L2" s="1">
        <v>45809</v>
      </c>
      <c r="M2" t="str">
        <f>"195292743015"</f>
        <v>195292743015</v>
      </c>
    </row>
    <row r="3" spans="1:13" x14ac:dyDescent="0.25">
      <c r="A3" t="s">
        <v>13</v>
      </c>
      <c r="B3" t="s">
        <v>14</v>
      </c>
      <c r="C3" t="str">
        <f>"8947000"</f>
        <v>8947000</v>
      </c>
      <c r="D3" t="str">
        <f>"01"</f>
        <v>01</v>
      </c>
      <c r="E3" t="s">
        <v>15</v>
      </c>
      <c r="F3" t="str">
        <f t="shared" si="0"/>
        <v>316094</v>
      </c>
      <c r="G3" t="s">
        <v>16</v>
      </c>
      <c r="H3" t="s">
        <v>17</v>
      </c>
      <c r="I3" t="s">
        <v>19</v>
      </c>
      <c r="J3">
        <v>31.63</v>
      </c>
      <c r="K3">
        <v>83</v>
      </c>
      <c r="L3" s="1">
        <v>45809</v>
      </c>
      <c r="M3" t="str">
        <f>"195292743008"</f>
        <v>195292743008</v>
      </c>
    </row>
    <row r="4" spans="1:13" x14ac:dyDescent="0.25">
      <c r="A4" t="s">
        <v>13</v>
      </c>
      <c r="B4" t="s">
        <v>14</v>
      </c>
      <c r="C4" t="str">
        <f>"8947000"</f>
        <v>8947000</v>
      </c>
      <c r="D4" t="str">
        <f>"01"</f>
        <v>01</v>
      </c>
      <c r="E4" t="s">
        <v>15</v>
      </c>
      <c r="F4" t="str">
        <f t="shared" si="0"/>
        <v>316094</v>
      </c>
      <c r="G4" t="s">
        <v>16</v>
      </c>
      <c r="H4" t="s">
        <v>17</v>
      </c>
      <c r="I4" t="s">
        <v>20</v>
      </c>
      <c r="J4">
        <v>31.63</v>
      </c>
      <c r="K4">
        <v>66</v>
      </c>
      <c r="L4" s="1">
        <v>45809</v>
      </c>
      <c r="M4" t="str">
        <f>"195292742995"</f>
        <v>195292742995</v>
      </c>
    </row>
    <row r="5" spans="1:13" x14ac:dyDescent="0.25">
      <c r="A5" t="s">
        <v>13</v>
      </c>
      <c r="B5" t="s">
        <v>14</v>
      </c>
      <c r="C5" t="str">
        <f>"8947000"</f>
        <v>8947000</v>
      </c>
      <c r="D5" t="str">
        <f>"01"</f>
        <v>01</v>
      </c>
      <c r="E5" t="s">
        <v>15</v>
      </c>
      <c r="F5" t="str">
        <f t="shared" si="0"/>
        <v>316094</v>
      </c>
      <c r="G5" t="s">
        <v>16</v>
      </c>
      <c r="H5" t="s">
        <v>17</v>
      </c>
      <c r="I5" t="s">
        <v>21</v>
      </c>
      <c r="J5">
        <v>31.63</v>
      </c>
      <c r="K5">
        <v>36</v>
      </c>
      <c r="L5" s="1">
        <v>45809</v>
      </c>
      <c r="M5" t="str">
        <f>"195292743022"</f>
        <v>195292743022</v>
      </c>
    </row>
    <row r="6" spans="1:13" x14ac:dyDescent="0.25">
      <c r="A6" t="s">
        <v>13</v>
      </c>
      <c r="B6" t="s">
        <v>14</v>
      </c>
      <c r="C6" t="str">
        <f>"8948500"</f>
        <v>8948500</v>
      </c>
      <c r="D6" t="str">
        <f>"51"</f>
        <v>51</v>
      </c>
      <c r="E6" t="s">
        <v>22</v>
      </c>
      <c r="F6" t="str">
        <f t="shared" si="0"/>
        <v>316094</v>
      </c>
      <c r="G6" t="s">
        <v>16</v>
      </c>
      <c r="H6" t="s">
        <v>17</v>
      </c>
      <c r="I6" t="s">
        <v>19</v>
      </c>
      <c r="J6">
        <v>31.63</v>
      </c>
      <c r="K6">
        <v>3</v>
      </c>
      <c r="L6" s="1">
        <v>45809</v>
      </c>
      <c r="M6" t="str">
        <f>"195292743008"</f>
        <v>195292743008</v>
      </c>
    </row>
    <row r="7" spans="1:13" x14ac:dyDescent="0.25">
      <c r="A7" t="s">
        <v>13</v>
      </c>
      <c r="B7" t="s">
        <v>14</v>
      </c>
      <c r="C7" t="str">
        <f>"8948500"</f>
        <v>8948500</v>
      </c>
      <c r="D7" t="str">
        <f>"51"</f>
        <v>51</v>
      </c>
      <c r="E7" t="s">
        <v>22</v>
      </c>
      <c r="F7" t="str">
        <f t="shared" si="0"/>
        <v>316094</v>
      </c>
      <c r="G7" t="s">
        <v>16</v>
      </c>
      <c r="H7" t="s">
        <v>17</v>
      </c>
      <c r="I7" t="s">
        <v>20</v>
      </c>
      <c r="J7">
        <v>31.63</v>
      </c>
      <c r="K7">
        <v>1</v>
      </c>
      <c r="L7" s="1">
        <v>45809</v>
      </c>
      <c r="M7" t="str">
        <f>"195292742995"</f>
        <v>195292742995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UPC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</dc:creator>
  <cp:lastModifiedBy>Caroline Vaughan Alexander</cp:lastModifiedBy>
  <dcterms:created xsi:type="dcterms:W3CDTF">2025-01-30T23:44:42Z</dcterms:created>
  <dcterms:modified xsi:type="dcterms:W3CDTF">2025-01-30T23:45:13Z</dcterms:modified>
</cp:coreProperties>
</file>