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ieu.nguyen\Downloads\"/>
    </mc:Choice>
  </mc:AlternateContent>
  <xr:revisionPtr revIDLastSave="0" documentId="13_ncr:1_{AD74FC3A-D8F9-4FD4-A600-D769D6AF2B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  <sheet name="SUM" sheetId="1" r:id="rId2"/>
  </sheets>
  <definedNames>
    <definedName name="_xlnm._FilterDatabase" localSheetId="1" hidden="1">SUM!$A$3:$Y$26</definedName>
  </definedNames>
  <calcPr calcId="191028"/>
  <pivotCaches>
    <pivotCache cacheId="4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T5" i="1" s="1"/>
  <c r="R17" i="1"/>
  <c r="T17" i="1" s="1"/>
  <c r="R11" i="1"/>
  <c r="T11" i="1" s="1"/>
  <c r="R10" i="1"/>
  <c r="T10" i="1" s="1"/>
  <c r="R12" i="1"/>
  <c r="T12" i="1" s="1"/>
  <c r="R9" i="1"/>
  <c r="T9" i="1" s="1"/>
  <c r="R8" i="1"/>
  <c r="T8" i="1" s="1"/>
  <c r="R7" i="1"/>
  <c r="T7" i="1" s="1"/>
  <c r="R6" i="1"/>
  <c r="T6" i="1" s="1"/>
  <c r="R4" i="1"/>
  <c r="T4" i="1" s="1"/>
  <c r="R19" i="1"/>
  <c r="T19" i="1" s="1"/>
  <c r="R18" i="1"/>
  <c r="T18" i="1" s="1"/>
  <c r="R16" i="1"/>
  <c r="T16" i="1" s="1"/>
  <c r="R15" i="1"/>
  <c r="T15" i="1" s="1"/>
  <c r="R14" i="1"/>
  <c r="T14" i="1" s="1"/>
  <c r="R13" i="1"/>
  <c r="T13" i="1" s="1"/>
  <c r="R26" i="1"/>
  <c r="T26" i="1" s="1"/>
  <c r="R20" i="1"/>
  <c r="R21" i="1"/>
  <c r="T21" i="1" s="1"/>
  <c r="R22" i="1"/>
  <c r="T22" i="1" s="1"/>
  <c r="R23" i="1"/>
  <c r="T23" i="1" s="1"/>
  <c r="R24" i="1"/>
  <c r="T24" i="1" s="1"/>
  <c r="R25" i="1"/>
  <c r="T25" i="1" s="1"/>
  <c r="R1" i="1" l="1"/>
  <c r="T20" i="1"/>
  <c r="T1" i="1" s="1"/>
</calcChain>
</file>

<file path=xl/sharedStrings.xml><?xml version="1.0" encoding="utf-8"?>
<sst xmlns="http://schemas.openxmlformats.org/spreadsheetml/2006/main" count="236" uniqueCount="51">
  <si>
    <t>TOTAL</t>
  </si>
  <si>
    <t>SKETCH</t>
  </si>
  <si>
    <t>RECEIVED</t>
  </si>
  <si>
    <t>TO</t>
  </si>
  <si>
    <t>SEASON</t>
  </si>
  <si>
    <t>DROP</t>
  </si>
  <si>
    <t>PO #</t>
  </si>
  <si>
    <t>ITEM</t>
  </si>
  <si>
    <t>COLOUR</t>
  </si>
  <si>
    <t>STYLE #</t>
  </si>
  <si>
    <t>ITEM TYPE</t>
  </si>
  <si>
    <t>XS</t>
  </si>
  <si>
    <t>S</t>
  </si>
  <si>
    <t>M</t>
  </si>
  <si>
    <t>L</t>
  </si>
  <si>
    <t>XL</t>
  </si>
  <si>
    <t>XXL</t>
  </si>
  <si>
    <t>PRICE</t>
  </si>
  <si>
    <t>AMOUT</t>
  </si>
  <si>
    <t>Ship Date</t>
  </si>
  <si>
    <t>Mode</t>
  </si>
  <si>
    <t>UA CONFIRM</t>
  </si>
  <si>
    <t>STATUS</t>
  </si>
  <si>
    <t>WHITE</t>
  </si>
  <si>
    <t>ONE</t>
  </si>
  <si>
    <t>BLACK</t>
  </si>
  <si>
    <t>DISCREPANCY</t>
  </si>
  <si>
    <t>MAIN FACTOR SHIPPING DEPT.
12500 E. NINE MILE ROAD
WARREN, MI 48089
USA
248-506-7037</t>
  </si>
  <si>
    <t>HOODIE</t>
  </si>
  <si>
    <t>SS TEE</t>
  </si>
  <si>
    <t>#5263</t>
  </si>
  <si>
    <t>NYC EXCLUSIVES</t>
  </si>
  <si>
    <t>SS25</t>
  </si>
  <si>
    <t>GWNYCH1001</t>
  </si>
  <si>
    <t>FIRE ESCAPE HOODIE by GOLF WANG</t>
  </si>
  <si>
    <t>BROWN</t>
  </si>
  <si>
    <t>GWNYCT1001</t>
  </si>
  <si>
    <t>FIRE ESCAPE TEE by GOLF WANG</t>
  </si>
  <si>
    <t>LIGHT BLUE</t>
  </si>
  <si>
    <t>NAVY</t>
  </si>
  <si>
    <t>NY EXCLUSIVE TEE</t>
  </si>
  <si>
    <t>FW22TNY0001</t>
  </si>
  <si>
    <t>#5261</t>
  </si>
  <si>
    <t>NY Store
35 Howard St
New York, NY 10013
USA</t>
  </si>
  <si>
    <t>#5262</t>
  </si>
  <si>
    <t>Sum of XS</t>
  </si>
  <si>
    <t>Sum of S</t>
  </si>
  <si>
    <t>Sum of M</t>
  </si>
  <si>
    <t>Sum of L</t>
  </si>
  <si>
    <t>Sum of XL</t>
  </si>
  <si>
    <t>Sum of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</si>
</sst>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;@"/>
    <numFmt numFmtId="165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Muli"/>
      <family val="2"/>
    </font>
    <font>
      <sz val="12"/>
      <color rgb="FF000000"/>
      <name val="SimSun"/>
    </font>
    <font>
      <b/>
      <sz val="12"/>
      <name val="Euclid Circular A"/>
      <family val="2"/>
    </font>
    <font>
      <sz val="12"/>
      <color rgb="FF000000"/>
      <name val="Euclid Circular A"/>
      <family val="2"/>
    </font>
    <font>
      <b/>
      <sz val="12"/>
      <color rgb="FF000000"/>
      <name val="Euclid Circular A"/>
      <family val="2"/>
    </font>
    <font>
      <sz val="8"/>
      <name val="Calibri"/>
      <family val="2"/>
      <scheme val="minor"/>
    </font>
    <font>
      <sz val="11"/>
      <color theme="1"/>
      <name val="Euclid Circular 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9" fillId="0" borderId="0"/>
    <xf numFmtId="165" fontId="8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44" fontId="4" fillId="0" borderId="0" xfId="2" applyNumberFormat="1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6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1" applyFont="1"/>
    <xf numFmtId="0" fontId="0" fillId="0" borderId="0" xfId="0" pivotButton="1"/>
    <xf numFmtId="0" fontId="4" fillId="0" borderId="0" xfId="2" applyFont="1" applyFill="1" applyAlignment="1">
      <alignment horizontal="center" vertical="center"/>
    </xf>
    <xf numFmtId="0" fontId="0" fillId="0" borderId="0" xfId="0" applyNumberFormat="1"/>
  </cellXfs>
  <cellStyles count="5">
    <cellStyle name="Currency 5" xfId="4" xr:uid="{203F0976-7378-49D8-BE04-70D0484AD4E1}"/>
    <cellStyle name="Normal" xfId="0" builtinId="0"/>
    <cellStyle name="Normal 2" xfId="1" xr:uid="{1C486237-FA52-4526-92B1-EF4289833CA4}"/>
    <cellStyle name="Normal 2 2" xfId="2" xr:uid="{775C7CD7-0E9F-4AAF-A774-692FA197352E}"/>
    <cellStyle name="Normal 3" xfId="3" xr:uid="{52CF26A5-7DC2-47FA-B3D8-BB8C3C19C14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eu Nguyen Thi Minh" refreshedDate="45756.482018981478" createdVersion="8" refreshedVersion="8" minRefreshableVersion="3" recordCount="23" xr:uid="{BD1FD0B5-F539-4E64-8B90-C6251AB6D125}">
  <cacheSource type="worksheet">
    <worksheetSource ref="D3:S26" sheet="SUM"/>
  </cacheSource>
  <cacheFields count="16">
    <cacheField name="SEASON" numFmtId="0">
      <sharedItems/>
    </cacheField>
    <cacheField name="DROP" numFmtId="0">
      <sharedItems/>
    </cacheField>
    <cacheField name="PO #" numFmtId="0">
      <sharedItems/>
    </cacheField>
    <cacheField name="STYLE #" numFmtId="0">
      <sharedItems count="3">
        <s v="GWNYCH1001"/>
        <s v="GWNYCT1001"/>
        <s v="FW22TNY0001"/>
      </sharedItems>
    </cacheField>
    <cacheField name="ITEM" numFmtId="0">
      <sharedItems count="3">
        <s v="FIRE ESCAPE HOODIE by GOLF WANG"/>
        <s v="FIRE ESCAPE TEE by GOLF WANG"/>
        <s v="NY EXCLUSIVE TEE"/>
      </sharedItems>
    </cacheField>
    <cacheField name="COLOUR" numFmtId="0">
      <sharedItems count="5">
        <s v="BLACK"/>
        <s v="BROWN"/>
        <s v="WHITE"/>
        <s v="LIGHT BLUE"/>
        <s v="NAVY"/>
      </sharedItems>
    </cacheField>
    <cacheField name="ITEM TYPE" numFmtId="0">
      <sharedItems count="2">
        <s v="HOODIE"/>
        <s v="SS TEE"/>
      </sharedItems>
    </cacheField>
    <cacheField name="ONE" numFmtId="0">
      <sharedItems containsNonDate="0" containsString="0" containsBlank="1"/>
    </cacheField>
    <cacheField name="XS" numFmtId="0">
      <sharedItems containsSemiMixedTypes="0" containsString="0" containsNumber="1" containsInteger="1" minValue="0" maxValue="9"/>
    </cacheField>
    <cacheField name="S" numFmtId="0">
      <sharedItems containsSemiMixedTypes="0" containsString="0" containsNumber="1" containsInteger="1" minValue="0" maxValue="30"/>
    </cacheField>
    <cacheField name="M" numFmtId="0">
      <sharedItems containsSemiMixedTypes="0" containsString="0" containsNumber="1" containsInteger="1" minValue="0" maxValue="120"/>
    </cacheField>
    <cacheField name="L" numFmtId="0">
      <sharedItems containsSemiMixedTypes="0" containsString="0" containsNumber="1" containsInteger="1" minValue="0" maxValue="165"/>
    </cacheField>
    <cacheField name="XL" numFmtId="0">
      <sharedItems containsSemiMixedTypes="0" containsString="0" containsNumber="1" containsInteger="1" minValue="0" maxValue="90"/>
    </cacheField>
    <cacheField name="XXL" numFmtId="0">
      <sharedItems containsSemiMixedTypes="0" containsString="0" containsNumber="1" containsInteger="1" minValue="0" maxValue="36"/>
    </cacheField>
    <cacheField name="TOTAL" numFmtId="0">
      <sharedItems containsSemiMixedTypes="0" containsString="0" containsNumber="1" containsInteger="1" minValue="0" maxValue="450"/>
    </cacheField>
    <cacheField name="PRICE" numFmtId="0">
      <sharedItems containsSemiMixedTypes="0" containsString="0" containsNumber="1" minValue="11" maxValue="21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s v="SS25"/>
    <s v="NYC EXCLUSIVES"/>
    <s v="#5261"/>
    <x v="0"/>
    <x v="0"/>
    <x v="0"/>
    <x v="0"/>
    <m/>
    <n v="3"/>
    <n v="10"/>
    <n v="40"/>
    <n v="55"/>
    <n v="30"/>
    <n v="12"/>
    <n v="150"/>
    <n v="21.5"/>
  </r>
  <r>
    <s v="SS25"/>
    <s v="NYC EXCLUSIVES"/>
    <s v="#5261"/>
    <x v="0"/>
    <x v="0"/>
    <x v="1"/>
    <x v="0"/>
    <m/>
    <n v="0"/>
    <n v="0"/>
    <n v="0"/>
    <n v="0"/>
    <n v="0"/>
    <n v="0"/>
    <n v="0"/>
    <n v="21.5"/>
  </r>
  <r>
    <s v="SS25"/>
    <s v="NYC EXCLUSIVES"/>
    <s v="#5261"/>
    <x v="1"/>
    <x v="1"/>
    <x v="0"/>
    <x v="1"/>
    <m/>
    <n v="3"/>
    <n v="10"/>
    <n v="40"/>
    <n v="55"/>
    <n v="30"/>
    <n v="12"/>
    <n v="150"/>
    <n v="11"/>
  </r>
  <r>
    <s v="SS25"/>
    <s v="NYC EXCLUSIVES"/>
    <s v="#5261"/>
    <x v="1"/>
    <x v="1"/>
    <x v="2"/>
    <x v="1"/>
    <m/>
    <n v="3"/>
    <n v="10"/>
    <n v="40"/>
    <n v="55"/>
    <n v="30"/>
    <n v="12"/>
    <n v="150"/>
    <n v="11"/>
  </r>
  <r>
    <s v="SS25"/>
    <s v="NYC EXCLUSIVES"/>
    <s v="#5261"/>
    <x v="1"/>
    <x v="1"/>
    <x v="1"/>
    <x v="1"/>
    <m/>
    <n v="0"/>
    <n v="0"/>
    <n v="0"/>
    <n v="0"/>
    <n v="0"/>
    <n v="0"/>
    <n v="0"/>
    <n v="11.5"/>
  </r>
  <r>
    <s v="SS25"/>
    <s v="NYC EXCLUSIVES"/>
    <s v="#5261"/>
    <x v="1"/>
    <x v="1"/>
    <x v="3"/>
    <x v="1"/>
    <m/>
    <n v="0"/>
    <n v="0"/>
    <n v="0"/>
    <n v="0"/>
    <n v="0"/>
    <n v="0"/>
    <n v="0"/>
    <n v="11.5"/>
  </r>
  <r>
    <s v="SS25"/>
    <s v="NYC EXCLUSIVES"/>
    <s v="#5261"/>
    <x v="2"/>
    <x v="2"/>
    <x v="0"/>
    <x v="1"/>
    <m/>
    <n v="2"/>
    <n v="6"/>
    <n v="27"/>
    <n v="37"/>
    <n v="20"/>
    <n v="8"/>
    <n v="100"/>
    <n v="11.5"/>
  </r>
  <r>
    <s v="SS25"/>
    <s v="NYC EXCLUSIVES"/>
    <s v="#5261"/>
    <x v="2"/>
    <x v="2"/>
    <x v="2"/>
    <x v="1"/>
    <m/>
    <n v="2"/>
    <n v="6"/>
    <n v="27"/>
    <n v="37"/>
    <n v="20"/>
    <n v="8"/>
    <n v="100"/>
    <n v="11.5"/>
  </r>
  <r>
    <s v="SS25"/>
    <s v="NYC EXCLUSIVES"/>
    <s v="#5261"/>
    <x v="2"/>
    <x v="2"/>
    <x v="4"/>
    <x v="1"/>
    <m/>
    <n v="0"/>
    <n v="0"/>
    <n v="0"/>
    <n v="0"/>
    <n v="0"/>
    <n v="0"/>
    <n v="0"/>
    <n v="11.5"/>
  </r>
  <r>
    <s v="SS25"/>
    <s v="NYC EXCLUSIVES"/>
    <s v="#5262"/>
    <x v="0"/>
    <x v="0"/>
    <x v="0"/>
    <x v="0"/>
    <m/>
    <n v="3"/>
    <n v="10"/>
    <n v="40"/>
    <n v="55"/>
    <n v="30"/>
    <n v="12"/>
    <n v="150"/>
    <n v="21.5"/>
  </r>
  <r>
    <s v="SS25"/>
    <s v="NYC EXCLUSIVES"/>
    <s v="#5262"/>
    <x v="0"/>
    <x v="0"/>
    <x v="1"/>
    <x v="0"/>
    <m/>
    <n v="3"/>
    <n v="10"/>
    <n v="40"/>
    <n v="55"/>
    <n v="30"/>
    <n v="12"/>
    <n v="150"/>
    <n v="21.5"/>
  </r>
  <r>
    <s v="SS25"/>
    <s v="NYC EXCLUSIVES"/>
    <s v="#5262"/>
    <x v="1"/>
    <x v="1"/>
    <x v="0"/>
    <x v="1"/>
    <m/>
    <n v="3"/>
    <n v="10"/>
    <n v="40"/>
    <n v="55"/>
    <n v="30"/>
    <n v="12"/>
    <n v="150"/>
    <n v="11"/>
  </r>
  <r>
    <s v="SS25"/>
    <s v="NYC EXCLUSIVES"/>
    <s v="#5262"/>
    <x v="1"/>
    <x v="1"/>
    <x v="2"/>
    <x v="1"/>
    <m/>
    <n v="3"/>
    <n v="10"/>
    <n v="40"/>
    <n v="55"/>
    <n v="30"/>
    <n v="12"/>
    <n v="150"/>
    <n v="11"/>
  </r>
  <r>
    <s v="SS25"/>
    <s v="NYC EXCLUSIVES"/>
    <s v="#5262"/>
    <x v="1"/>
    <x v="1"/>
    <x v="1"/>
    <x v="1"/>
    <m/>
    <n v="6"/>
    <n v="20"/>
    <n v="80"/>
    <n v="110"/>
    <n v="60"/>
    <n v="24"/>
    <n v="300"/>
    <n v="11"/>
  </r>
  <r>
    <s v="SS25"/>
    <s v="NYC EXCLUSIVES"/>
    <s v="#5262"/>
    <x v="1"/>
    <x v="1"/>
    <x v="3"/>
    <x v="1"/>
    <m/>
    <n v="5"/>
    <n v="16"/>
    <n v="67"/>
    <n v="92"/>
    <n v="50"/>
    <n v="20"/>
    <n v="250"/>
    <n v="11.5"/>
  </r>
  <r>
    <s v="SS25"/>
    <s v="NYC EXCLUSIVES"/>
    <s v="#5262"/>
    <x v="2"/>
    <x v="2"/>
    <x v="4"/>
    <x v="1"/>
    <m/>
    <n v="5"/>
    <n v="16"/>
    <n v="67"/>
    <n v="92"/>
    <n v="50"/>
    <n v="20"/>
    <n v="250"/>
    <n v="11.5"/>
  </r>
  <r>
    <s v="SS25"/>
    <s v="NYC EXCLUSIVES"/>
    <s v="#5263"/>
    <x v="0"/>
    <x v="0"/>
    <x v="0"/>
    <x v="0"/>
    <m/>
    <n v="6"/>
    <n v="20"/>
    <n v="80"/>
    <n v="110"/>
    <n v="60"/>
    <n v="24"/>
    <n v="300"/>
    <n v="21.5"/>
  </r>
  <r>
    <s v="SS25"/>
    <s v="NYC EXCLUSIVES"/>
    <s v="#5263"/>
    <x v="0"/>
    <x v="0"/>
    <x v="1"/>
    <x v="0"/>
    <m/>
    <n v="9"/>
    <n v="30"/>
    <n v="120"/>
    <n v="165"/>
    <n v="90"/>
    <n v="36"/>
    <n v="450"/>
    <n v="21.5"/>
  </r>
  <r>
    <s v="SS25"/>
    <s v="NYC EXCLUSIVES"/>
    <s v="#5263"/>
    <x v="1"/>
    <x v="1"/>
    <x v="0"/>
    <x v="1"/>
    <m/>
    <n v="6"/>
    <n v="20"/>
    <n v="80"/>
    <n v="110"/>
    <n v="60"/>
    <n v="24"/>
    <n v="300"/>
    <n v="11"/>
  </r>
  <r>
    <s v="SS25"/>
    <s v="NYC EXCLUSIVES"/>
    <s v="#5263"/>
    <x v="1"/>
    <x v="1"/>
    <x v="2"/>
    <x v="1"/>
    <m/>
    <n v="6"/>
    <n v="20"/>
    <n v="80"/>
    <n v="110"/>
    <n v="60"/>
    <n v="24"/>
    <n v="300"/>
    <n v="11"/>
  </r>
  <r>
    <s v="SS25"/>
    <s v="NYC EXCLUSIVES"/>
    <s v="#5263"/>
    <x v="1"/>
    <x v="1"/>
    <x v="1"/>
    <x v="1"/>
    <m/>
    <n v="6"/>
    <n v="20"/>
    <n v="80"/>
    <n v="110"/>
    <n v="60"/>
    <n v="24"/>
    <n v="300"/>
    <n v="11"/>
  </r>
  <r>
    <s v="SS25"/>
    <s v="NYC EXCLUSIVES"/>
    <s v="#5263"/>
    <x v="1"/>
    <x v="1"/>
    <x v="3"/>
    <x v="1"/>
    <m/>
    <n v="6"/>
    <n v="20"/>
    <n v="80"/>
    <n v="110"/>
    <n v="60"/>
    <n v="24"/>
    <n v="300"/>
    <n v="11.5"/>
  </r>
  <r>
    <s v="SS25"/>
    <s v="NYC EXCLUSIVES"/>
    <s v="#5263"/>
    <x v="2"/>
    <x v="2"/>
    <x v="4"/>
    <x v="1"/>
    <m/>
    <n v="6"/>
    <n v="20"/>
    <n v="80"/>
    <n v="110"/>
    <n v="60"/>
    <n v="24"/>
    <n v="300"/>
    <n v="11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9F291C-5CB1-4D67-B479-7E1AE94C05D3}" name="PivotTable1" cacheId="48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compact="0" compactData="0" multipleFieldFilters="0">
  <location ref="A3:J12" firstHeaderRow="0" firstDataRow="1" firstDataCol="4"/>
  <pivotFields count="1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sd="0" x="0"/>
        <item sd="0" x="1"/>
        <item sd="0" x="3"/>
        <item sd="0" x="4"/>
        <item sd="0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3"/>
    <field x="4"/>
    <field x="6"/>
    <field x="5"/>
  </rowFields>
  <rowItems count="9">
    <i>
      <x/>
      <x v="2"/>
      <x v="1"/>
      <x/>
    </i>
    <i r="3">
      <x v="3"/>
    </i>
    <i r="3">
      <x v="4"/>
    </i>
    <i>
      <x v="1"/>
      <x/>
      <x/>
      <x/>
    </i>
    <i r="3">
      <x v="1"/>
    </i>
    <i>
      <x v="2"/>
      <x v="1"/>
      <x v="1"/>
      <x/>
    </i>
    <i r="3">
      <x v="1"/>
    </i>
    <i r="3">
      <x v="2"/>
    </i>
    <i r="3">
      <x v="4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XS" fld="8" baseField="0" baseItem="0"/>
    <dataField name="Sum of S" fld="9" baseField="0" baseItem="0"/>
    <dataField name="Sum of M" fld="10" baseField="0" baseItem="0"/>
    <dataField name="Sum of L" fld="11" baseField="0" baseItem="0"/>
    <dataField name="Sum of XL" fld="12" baseField="0" baseItem="0"/>
    <dataField name="Sum of XXL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5EBDD-52D2-41F3-860F-ACFA90FB5022}">
  <dimension ref="A3:J12"/>
  <sheetViews>
    <sheetView tabSelected="1" workbookViewId="0">
      <selection activeCell="G24" sqref="G24"/>
    </sheetView>
  </sheetViews>
  <sheetFormatPr defaultRowHeight="15" x14ac:dyDescent="0.25"/>
  <cols>
    <col min="1" max="1" width="15.5703125" bestFit="1" customWidth="1"/>
    <col min="2" max="2" width="36.140625" bestFit="1" customWidth="1"/>
    <col min="3" max="3" width="12.42578125" bestFit="1" customWidth="1"/>
    <col min="4" max="4" width="10.7109375" bestFit="1" customWidth="1"/>
    <col min="5" max="5" width="9.7109375" bestFit="1" customWidth="1"/>
    <col min="6" max="6" width="8.5703125" bestFit="1" customWidth="1"/>
    <col min="7" max="7" width="9.42578125" bestFit="1" customWidth="1"/>
    <col min="8" max="8" width="8.42578125" bestFit="1" customWidth="1"/>
    <col min="9" max="9" width="9.5703125" bestFit="1" customWidth="1"/>
    <col min="10" max="11" width="10.7109375" bestFit="1" customWidth="1"/>
    <col min="12" max="16" width="12.42578125" bestFit="1" customWidth="1"/>
    <col min="17" max="17" width="14.7109375" bestFit="1" customWidth="1"/>
    <col min="18" max="18" width="13.5703125" bestFit="1" customWidth="1"/>
    <col min="19" max="19" width="14.42578125" bestFit="1" customWidth="1"/>
    <col min="20" max="20" width="13.42578125" bestFit="1" customWidth="1"/>
    <col min="21" max="21" width="14.5703125" bestFit="1" customWidth="1"/>
    <col min="22" max="22" width="15.7109375" bestFit="1" customWidth="1"/>
    <col min="23" max="23" width="8.85546875" bestFit="1" customWidth="1"/>
    <col min="24" max="24" width="5.85546875" bestFit="1" customWidth="1"/>
    <col min="25" max="26" width="8.85546875" bestFit="1" customWidth="1"/>
    <col min="27" max="27" width="5.85546875" bestFit="1" customWidth="1"/>
    <col min="28" max="31" width="8.85546875" bestFit="1" customWidth="1"/>
    <col min="32" max="32" width="5.85546875" bestFit="1" customWidth="1"/>
    <col min="33" max="35" width="8.85546875" bestFit="1" customWidth="1"/>
    <col min="36" max="36" width="7.85546875" bestFit="1" customWidth="1"/>
    <col min="37" max="37" width="5.85546875" bestFit="1" customWidth="1"/>
    <col min="38" max="40" width="8.85546875" bestFit="1" customWidth="1"/>
    <col min="41" max="41" width="7.85546875" bestFit="1" customWidth="1"/>
    <col min="42" max="42" width="5.85546875" bestFit="1" customWidth="1"/>
    <col min="43" max="45" width="8.85546875" bestFit="1" customWidth="1"/>
    <col min="46" max="48" width="7.85546875" bestFit="1" customWidth="1"/>
    <col min="49" max="49" width="11.28515625" bestFit="1" customWidth="1"/>
    <col min="50" max="50" width="7.85546875" bestFit="1" customWidth="1"/>
    <col min="51" max="51" width="6.85546875" bestFit="1" customWidth="1"/>
    <col min="52" max="52" width="5.85546875" bestFit="1" customWidth="1"/>
    <col min="53" max="53" width="8.85546875" bestFit="1" customWidth="1"/>
    <col min="54" max="55" width="7.85546875" bestFit="1" customWidth="1"/>
    <col min="56" max="56" width="6.85546875" bestFit="1" customWidth="1"/>
    <col min="57" max="57" width="5.85546875" bestFit="1" customWidth="1"/>
    <col min="58" max="59" width="8.85546875" bestFit="1" customWidth="1"/>
    <col min="60" max="60" width="7.85546875" bestFit="1" customWidth="1"/>
    <col min="61" max="61" width="6.85546875" bestFit="1" customWidth="1"/>
    <col min="62" max="62" width="5.85546875" bestFit="1" customWidth="1"/>
    <col min="63" max="64" width="8.85546875" bestFit="1" customWidth="1"/>
    <col min="65" max="66" width="7.85546875" bestFit="1" customWidth="1"/>
    <col min="67" max="67" width="5.85546875" bestFit="1" customWidth="1"/>
    <col min="68" max="69" width="8.85546875" bestFit="1" customWidth="1"/>
    <col min="70" max="71" width="7.85546875" bestFit="1" customWidth="1"/>
    <col min="72" max="72" width="15.7109375" bestFit="1" customWidth="1"/>
    <col min="73" max="73" width="17.7109375" bestFit="1" customWidth="1"/>
    <col min="74" max="74" width="5.85546875" bestFit="1" customWidth="1"/>
    <col min="75" max="75" width="8.85546875" bestFit="1" customWidth="1"/>
    <col min="76" max="76" width="7.85546875" bestFit="1" customWidth="1"/>
    <col min="77" max="77" width="6.85546875" bestFit="1" customWidth="1"/>
    <col min="78" max="78" width="5.85546875" bestFit="1" customWidth="1"/>
    <col min="79" max="79" width="8.85546875" bestFit="1" customWidth="1"/>
    <col min="80" max="81" width="7.85546875" bestFit="1" customWidth="1"/>
    <col min="82" max="82" width="5.85546875" bestFit="1" customWidth="1"/>
    <col min="83" max="83" width="8.85546875" bestFit="1" customWidth="1"/>
    <col min="84" max="85" width="7.85546875" bestFit="1" customWidth="1"/>
    <col min="86" max="86" width="14.5703125" bestFit="1" customWidth="1"/>
    <col min="87" max="87" width="15.7109375" bestFit="1" customWidth="1"/>
    <col min="88" max="89" width="17.7109375" bestFit="1" customWidth="1"/>
  </cols>
  <sheetData>
    <row r="3" spans="1:10" x14ac:dyDescent="0.25">
      <c r="A3" s="10" t="s">
        <v>9</v>
      </c>
      <c r="B3" s="10" t="s">
        <v>7</v>
      </c>
      <c r="C3" s="10" t="s">
        <v>10</v>
      </c>
      <c r="D3" s="10" t="s">
        <v>8</v>
      </c>
      <c r="E3" t="s">
        <v>45</v>
      </c>
      <c r="F3" t="s">
        <v>46</v>
      </c>
      <c r="G3" t="s">
        <v>47</v>
      </c>
      <c r="H3" t="s">
        <v>48</v>
      </c>
      <c r="I3" t="s">
        <v>49</v>
      </c>
      <c r="J3" t="s">
        <v>50</v>
      </c>
    </row>
    <row r="4" spans="1:10" x14ac:dyDescent="0.25">
      <c r="A4" t="s">
        <v>41</v>
      </c>
      <c r="B4" t="s">
        <v>40</v>
      </c>
      <c r="C4" t="s">
        <v>29</v>
      </c>
      <c r="D4" t="s">
        <v>25</v>
      </c>
      <c r="E4" s="12">
        <v>2</v>
      </c>
      <c r="F4" s="12">
        <v>6</v>
      </c>
      <c r="G4" s="12">
        <v>27</v>
      </c>
      <c r="H4" s="12">
        <v>37</v>
      </c>
      <c r="I4" s="12">
        <v>20</v>
      </c>
      <c r="J4" s="12">
        <v>8</v>
      </c>
    </row>
    <row r="5" spans="1:10" x14ac:dyDescent="0.25">
      <c r="A5" t="s">
        <v>41</v>
      </c>
      <c r="B5" t="s">
        <v>40</v>
      </c>
      <c r="C5" t="s">
        <v>29</v>
      </c>
      <c r="D5" t="s">
        <v>39</v>
      </c>
      <c r="E5" s="12">
        <v>11</v>
      </c>
      <c r="F5" s="12">
        <v>36</v>
      </c>
      <c r="G5" s="12">
        <v>147</v>
      </c>
      <c r="H5" s="12">
        <v>202</v>
      </c>
      <c r="I5" s="12">
        <v>110</v>
      </c>
      <c r="J5" s="12">
        <v>44</v>
      </c>
    </row>
    <row r="6" spans="1:10" x14ac:dyDescent="0.25">
      <c r="A6" t="s">
        <v>41</v>
      </c>
      <c r="B6" t="s">
        <v>40</v>
      </c>
      <c r="C6" t="s">
        <v>29</v>
      </c>
      <c r="D6" t="s">
        <v>23</v>
      </c>
      <c r="E6" s="12">
        <v>2</v>
      </c>
      <c r="F6" s="12">
        <v>6</v>
      </c>
      <c r="G6" s="12">
        <v>27</v>
      </c>
      <c r="H6" s="12">
        <v>37</v>
      </c>
      <c r="I6" s="12">
        <v>20</v>
      </c>
      <c r="J6" s="12">
        <v>8</v>
      </c>
    </row>
    <row r="7" spans="1:10" x14ac:dyDescent="0.25">
      <c r="A7" t="s">
        <v>33</v>
      </c>
      <c r="B7" t="s">
        <v>34</v>
      </c>
      <c r="C7" t="s">
        <v>28</v>
      </c>
      <c r="D7" t="s">
        <v>25</v>
      </c>
      <c r="E7" s="12">
        <v>12</v>
      </c>
      <c r="F7" s="12">
        <v>40</v>
      </c>
      <c r="G7" s="12">
        <v>160</v>
      </c>
      <c r="H7" s="12">
        <v>220</v>
      </c>
      <c r="I7" s="12">
        <v>120</v>
      </c>
      <c r="J7" s="12">
        <v>48</v>
      </c>
    </row>
    <row r="8" spans="1:10" x14ac:dyDescent="0.25">
      <c r="A8" t="s">
        <v>33</v>
      </c>
      <c r="B8" t="s">
        <v>34</v>
      </c>
      <c r="C8" t="s">
        <v>28</v>
      </c>
      <c r="D8" t="s">
        <v>35</v>
      </c>
      <c r="E8" s="12">
        <v>12</v>
      </c>
      <c r="F8" s="12">
        <v>40</v>
      </c>
      <c r="G8" s="12">
        <v>160</v>
      </c>
      <c r="H8" s="12">
        <v>220</v>
      </c>
      <c r="I8" s="12">
        <v>120</v>
      </c>
      <c r="J8" s="12">
        <v>48</v>
      </c>
    </row>
    <row r="9" spans="1:10" x14ac:dyDescent="0.25">
      <c r="A9" t="s">
        <v>36</v>
      </c>
      <c r="B9" t="s">
        <v>37</v>
      </c>
      <c r="C9" t="s">
        <v>29</v>
      </c>
      <c r="D9" t="s">
        <v>25</v>
      </c>
      <c r="E9" s="12">
        <v>12</v>
      </c>
      <c r="F9" s="12">
        <v>40</v>
      </c>
      <c r="G9" s="12">
        <v>160</v>
      </c>
      <c r="H9" s="12">
        <v>220</v>
      </c>
      <c r="I9" s="12">
        <v>120</v>
      </c>
      <c r="J9" s="12">
        <v>48</v>
      </c>
    </row>
    <row r="10" spans="1:10" x14ac:dyDescent="0.25">
      <c r="A10" t="s">
        <v>36</v>
      </c>
      <c r="B10" t="s">
        <v>37</v>
      </c>
      <c r="C10" t="s">
        <v>29</v>
      </c>
      <c r="D10" t="s">
        <v>35</v>
      </c>
      <c r="E10" s="12">
        <v>12</v>
      </c>
      <c r="F10" s="12">
        <v>40</v>
      </c>
      <c r="G10" s="12">
        <v>160</v>
      </c>
      <c r="H10" s="12">
        <v>220</v>
      </c>
      <c r="I10" s="12">
        <v>120</v>
      </c>
      <c r="J10" s="12">
        <v>48</v>
      </c>
    </row>
    <row r="11" spans="1:10" x14ac:dyDescent="0.25">
      <c r="A11" t="s">
        <v>36</v>
      </c>
      <c r="B11" t="s">
        <v>37</v>
      </c>
      <c r="C11" t="s">
        <v>29</v>
      </c>
      <c r="D11" t="s">
        <v>38</v>
      </c>
      <c r="E11" s="12">
        <v>11</v>
      </c>
      <c r="F11" s="12">
        <v>36</v>
      </c>
      <c r="G11" s="12">
        <v>147</v>
      </c>
      <c r="H11" s="12">
        <v>202</v>
      </c>
      <c r="I11" s="12">
        <v>110</v>
      </c>
      <c r="J11" s="12">
        <v>44</v>
      </c>
    </row>
    <row r="12" spans="1:10" x14ac:dyDescent="0.25">
      <c r="A12" t="s">
        <v>36</v>
      </c>
      <c r="B12" t="s">
        <v>37</v>
      </c>
      <c r="C12" t="s">
        <v>29</v>
      </c>
      <c r="D12" t="s">
        <v>23</v>
      </c>
      <c r="E12" s="12">
        <v>12</v>
      </c>
      <c r="F12" s="12">
        <v>40</v>
      </c>
      <c r="G12" s="12">
        <v>160</v>
      </c>
      <c r="H12" s="12">
        <v>220</v>
      </c>
      <c r="I12" s="12">
        <v>120</v>
      </c>
      <c r="J12" s="12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topLeftCell="C1" zoomScale="85" zoomScaleNormal="85" zoomScalePageLayoutView="55" workbookViewId="0">
      <selection activeCell="H31" sqref="H31"/>
    </sheetView>
  </sheetViews>
  <sheetFormatPr defaultColWidth="8.7109375" defaultRowHeight="14.25" customHeight="1" x14ac:dyDescent="0.25"/>
  <cols>
    <col min="1" max="1" width="11.42578125" style="9" customWidth="1"/>
    <col min="2" max="2" width="12.28515625" style="9" customWidth="1"/>
    <col min="3" max="4" width="14.5703125" style="9" customWidth="1"/>
    <col min="5" max="5" width="26.28515625" style="9" bestFit="1" customWidth="1"/>
    <col min="6" max="6" width="17.28515625" style="9" bestFit="1" customWidth="1"/>
    <col min="7" max="7" width="16.7109375" style="9" bestFit="1" customWidth="1"/>
    <col min="8" max="8" width="44.7109375" style="9" bestFit="1" customWidth="1"/>
    <col min="9" max="9" width="18.5703125" style="9" bestFit="1" customWidth="1"/>
    <col min="10" max="10" width="14.7109375" style="9" customWidth="1"/>
    <col min="11" max="17" width="7.7109375" style="9" customWidth="1"/>
    <col min="18" max="18" width="8.28515625" style="9" bestFit="1" customWidth="1"/>
    <col min="19" max="19" width="10.42578125" style="9" customWidth="1"/>
    <col min="20" max="20" width="17.28515625" style="9" customWidth="1"/>
    <col min="21" max="21" width="16.7109375" style="9" bestFit="1" customWidth="1"/>
    <col min="22" max="22" width="8.5703125" style="9" customWidth="1"/>
    <col min="23" max="23" width="18.7109375" style="9" bestFit="1" customWidth="1"/>
    <col min="24" max="24" width="18.7109375" style="9" customWidth="1"/>
    <col min="25" max="25" width="58.42578125" style="9" customWidth="1"/>
    <col min="26" max="16384" width="8.7109375" style="9"/>
  </cols>
  <sheetData>
    <row r="1" spans="1:25" ht="15.75" x14ac:dyDescent="0.25">
      <c r="J1" s="1" t="s">
        <v>0</v>
      </c>
      <c r="K1" s="1"/>
      <c r="L1" s="8"/>
      <c r="M1" s="8"/>
      <c r="N1" s="8"/>
      <c r="O1" s="8"/>
      <c r="P1" s="8"/>
      <c r="Q1" s="8"/>
      <c r="R1" s="2">
        <f>SUBTOTAL(9,R4:R26)</f>
        <v>4300</v>
      </c>
      <c r="T1" s="3">
        <f>SUBTOTAL(9,T4:T26)</f>
        <v>60550</v>
      </c>
    </row>
    <row r="3" spans="1:25" ht="15.7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9</v>
      </c>
      <c r="H3" s="1" t="s">
        <v>7</v>
      </c>
      <c r="I3" s="1" t="s">
        <v>8</v>
      </c>
      <c r="J3" s="1" t="s">
        <v>10</v>
      </c>
      <c r="K3" s="1" t="s">
        <v>24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0</v>
      </c>
      <c r="S3" s="1" t="s">
        <v>17</v>
      </c>
      <c r="T3" s="1" t="s">
        <v>18</v>
      </c>
      <c r="U3" s="4" t="s">
        <v>19</v>
      </c>
      <c r="V3" s="4" t="s">
        <v>20</v>
      </c>
      <c r="W3" s="5" t="s">
        <v>21</v>
      </c>
      <c r="X3" s="4" t="s">
        <v>22</v>
      </c>
      <c r="Y3" s="4" t="s">
        <v>26</v>
      </c>
    </row>
    <row r="4" spans="1:25" s="2" customFormat="1" ht="15.6" customHeight="1" x14ac:dyDescent="0.25">
      <c r="B4" s="6"/>
      <c r="C4" s="7" t="s">
        <v>43</v>
      </c>
      <c r="D4" s="2" t="s">
        <v>32</v>
      </c>
      <c r="E4" s="2" t="s">
        <v>31</v>
      </c>
      <c r="F4" s="2" t="s">
        <v>42</v>
      </c>
      <c r="G4" s="2" t="s">
        <v>33</v>
      </c>
      <c r="H4" s="2" t="s">
        <v>34</v>
      </c>
      <c r="I4" s="2" t="s">
        <v>25</v>
      </c>
      <c r="J4" s="2" t="s">
        <v>28</v>
      </c>
      <c r="L4" s="11">
        <v>3</v>
      </c>
      <c r="M4" s="11">
        <v>10</v>
      </c>
      <c r="N4" s="11">
        <v>40</v>
      </c>
      <c r="O4" s="11">
        <v>55</v>
      </c>
      <c r="P4" s="11">
        <v>30</v>
      </c>
      <c r="Q4" s="11">
        <v>12</v>
      </c>
      <c r="R4" s="11">
        <f>SUM(K4:Q4)</f>
        <v>150</v>
      </c>
      <c r="S4" s="2">
        <v>21.5</v>
      </c>
      <c r="T4" s="3">
        <f>R4*S4</f>
        <v>3225</v>
      </c>
      <c r="U4" s="6"/>
    </row>
    <row r="5" spans="1:25" s="2" customFormat="1" ht="15.6" customHeight="1" x14ac:dyDescent="0.25">
      <c r="B5" s="6"/>
      <c r="D5" s="2" t="s">
        <v>32</v>
      </c>
      <c r="E5" s="2" t="s">
        <v>31</v>
      </c>
      <c r="F5" s="2" t="s">
        <v>42</v>
      </c>
      <c r="G5" s="2" t="s">
        <v>33</v>
      </c>
      <c r="H5" s="2" t="s">
        <v>34</v>
      </c>
      <c r="I5" s="2" t="s">
        <v>35</v>
      </c>
      <c r="J5" s="2" t="s">
        <v>28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f>SUM(K5:Q5)</f>
        <v>0</v>
      </c>
      <c r="S5" s="2">
        <v>21.5</v>
      </c>
      <c r="T5" s="3">
        <f>R5*S5</f>
        <v>0</v>
      </c>
      <c r="U5" s="6"/>
    </row>
    <row r="6" spans="1:25" s="2" customFormat="1" ht="15.6" customHeight="1" x14ac:dyDescent="0.25">
      <c r="B6" s="6"/>
      <c r="D6" s="2" t="s">
        <v>32</v>
      </c>
      <c r="E6" s="2" t="s">
        <v>31</v>
      </c>
      <c r="F6" s="2" t="s">
        <v>42</v>
      </c>
      <c r="G6" s="2" t="s">
        <v>36</v>
      </c>
      <c r="H6" s="2" t="s">
        <v>37</v>
      </c>
      <c r="I6" s="2" t="s">
        <v>25</v>
      </c>
      <c r="J6" s="2" t="s">
        <v>29</v>
      </c>
      <c r="L6" s="11">
        <v>3</v>
      </c>
      <c r="M6" s="11">
        <v>10</v>
      </c>
      <c r="N6" s="11">
        <v>40</v>
      </c>
      <c r="O6" s="11">
        <v>55</v>
      </c>
      <c r="P6" s="11">
        <v>30</v>
      </c>
      <c r="Q6" s="11">
        <v>12</v>
      </c>
      <c r="R6" s="11">
        <f t="shared" ref="R6:R12" si="0">SUM(K6:Q6)</f>
        <v>150</v>
      </c>
      <c r="S6" s="2">
        <v>11</v>
      </c>
      <c r="T6" s="3">
        <f t="shared" ref="T6:T12" si="1">R6*S6</f>
        <v>1650</v>
      </c>
      <c r="U6" s="6"/>
    </row>
    <row r="7" spans="1:25" s="2" customFormat="1" ht="15.6" customHeight="1" x14ac:dyDescent="0.25">
      <c r="B7" s="6"/>
      <c r="D7" s="2" t="s">
        <v>32</v>
      </c>
      <c r="E7" s="2" t="s">
        <v>31</v>
      </c>
      <c r="F7" s="2" t="s">
        <v>42</v>
      </c>
      <c r="G7" s="2" t="s">
        <v>36</v>
      </c>
      <c r="H7" s="2" t="s">
        <v>37</v>
      </c>
      <c r="I7" s="2" t="s">
        <v>23</v>
      </c>
      <c r="J7" s="2" t="s">
        <v>29</v>
      </c>
      <c r="L7" s="11">
        <v>3</v>
      </c>
      <c r="M7" s="11">
        <v>10</v>
      </c>
      <c r="N7" s="11">
        <v>40</v>
      </c>
      <c r="O7" s="11">
        <v>55</v>
      </c>
      <c r="P7" s="11">
        <v>30</v>
      </c>
      <c r="Q7" s="11">
        <v>12</v>
      </c>
      <c r="R7" s="11">
        <f t="shared" si="0"/>
        <v>150</v>
      </c>
      <c r="S7" s="2">
        <v>11</v>
      </c>
      <c r="T7" s="3">
        <f t="shared" si="1"/>
        <v>1650</v>
      </c>
      <c r="U7" s="6"/>
    </row>
    <row r="8" spans="1:25" s="2" customFormat="1" ht="15.6" customHeight="1" x14ac:dyDescent="0.25">
      <c r="B8" s="6"/>
      <c r="D8" s="2" t="s">
        <v>32</v>
      </c>
      <c r="E8" s="2" t="s">
        <v>31</v>
      </c>
      <c r="F8" s="2" t="s">
        <v>42</v>
      </c>
      <c r="G8" s="2" t="s">
        <v>36</v>
      </c>
      <c r="H8" s="2" t="s">
        <v>37</v>
      </c>
      <c r="I8" s="2" t="s">
        <v>35</v>
      </c>
      <c r="J8" s="2" t="s">
        <v>29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f t="shared" si="0"/>
        <v>0</v>
      </c>
      <c r="S8" s="2">
        <v>11.5</v>
      </c>
      <c r="T8" s="3">
        <f t="shared" si="1"/>
        <v>0</v>
      </c>
      <c r="U8" s="6"/>
    </row>
    <row r="9" spans="1:25" s="2" customFormat="1" ht="15.6" customHeight="1" x14ac:dyDescent="0.25">
      <c r="B9" s="6"/>
      <c r="D9" s="2" t="s">
        <v>32</v>
      </c>
      <c r="E9" s="2" t="s">
        <v>31</v>
      </c>
      <c r="F9" s="2" t="s">
        <v>42</v>
      </c>
      <c r="G9" s="2" t="s">
        <v>36</v>
      </c>
      <c r="H9" s="2" t="s">
        <v>37</v>
      </c>
      <c r="I9" s="2" t="s">
        <v>38</v>
      </c>
      <c r="J9" s="2" t="s">
        <v>29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f t="shared" si="0"/>
        <v>0</v>
      </c>
      <c r="S9" s="2">
        <v>11.5</v>
      </c>
      <c r="T9" s="3">
        <f t="shared" si="1"/>
        <v>0</v>
      </c>
      <c r="U9" s="6"/>
    </row>
    <row r="10" spans="1:25" s="2" customFormat="1" ht="15.6" customHeight="1" x14ac:dyDescent="0.25">
      <c r="B10" s="6"/>
      <c r="D10" s="2" t="s">
        <v>32</v>
      </c>
      <c r="E10" s="2" t="s">
        <v>31</v>
      </c>
      <c r="F10" s="2" t="s">
        <v>42</v>
      </c>
      <c r="G10" s="2" t="s">
        <v>41</v>
      </c>
      <c r="H10" s="2" t="s">
        <v>40</v>
      </c>
      <c r="I10" s="2" t="s">
        <v>25</v>
      </c>
      <c r="J10" s="2" t="s">
        <v>29</v>
      </c>
      <c r="L10" s="11">
        <v>2</v>
      </c>
      <c r="M10" s="11">
        <v>6</v>
      </c>
      <c r="N10" s="11">
        <v>27</v>
      </c>
      <c r="O10" s="11">
        <v>37</v>
      </c>
      <c r="P10" s="11">
        <v>20</v>
      </c>
      <c r="Q10" s="11">
        <v>8</v>
      </c>
      <c r="R10" s="11">
        <f t="shared" ref="R10:R11" si="2">SUM(K10:Q10)</f>
        <v>100</v>
      </c>
      <c r="S10" s="2">
        <v>11.5</v>
      </c>
      <c r="T10" s="3">
        <f t="shared" ref="T10:T11" si="3">R10*S10</f>
        <v>1150</v>
      </c>
      <c r="U10" s="6"/>
    </row>
    <row r="11" spans="1:25" s="2" customFormat="1" ht="15.6" customHeight="1" x14ac:dyDescent="0.25">
      <c r="B11" s="6"/>
      <c r="D11" s="2" t="s">
        <v>32</v>
      </c>
      <c r="E11" s="2" t="s">
        <v>31</v>
      </c>
      <c r="F11" s="2" t="s">
        <v>42</v>
      </c>
      <c r="G11" s="2" t="s">
        <v>41</v>
      </c>
      <c r="H11" s="2" t="s">
        <v>40</v>
      </c>
      <c r="I11" s="2" t="s">
        <v>23</v>
      </c>
      <c r="J11" s="2" t="s">
        <v>29</v>
      </c>
      <c r="L11" s="11">
        <v>2</v>
      </c>
      <c r="M11" s="11">
        <v>6</v>
      </c>
      <c r="N11" s="11">
        <v>27</v>
      </c>
      <c r="O11" s="11">
        <v>37</v>
      </c>
      <c r="P11" s="11">
        <v>20</v>
      </c>
      <c r="Q11" s="11">
        <v>8</v>
      </c>
      <c r="R11" s="11">
        <f t="shared" si="2"/>
        <v>100</v>
      </c>
      <c r="S11" s="2">
        <v>11.5</v>
      </c>
      <c r="T11" s="3">
        <f t="shared" si="3"/>
        <v>1150</v>
      </c>
      <c r="U11" s="6"/>
    </row>
    <row r="12" spans="1:25" s="2" customFormat="1" ht="15.6" customHeight="1" x14ac:dyDescent="0.25">
      <c r="B12" s="6"/>
      <c r="D12" s="2" t="s">
        <v>32</v>
      </c>
      <c r="E12" s="2" t="s">
        <v>31</v>
      </c>
      <c r="F12" s="2" t="s">
        <v>42</v>
      </c>
      <c r="G12" s="2" t="s">
        <v>41</v>
      </c>
      <c r="H12" s="2" t="s">
        <v>40</v>
      </c>
      <c r="I12" s="2" t="s">
        <v>39</v>
      </c>
      <c r="J12" s="2" t="s">
        <v>29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f t="shared" si="0"/>
        <v>0</v>
      </c>
      <c r="S12" s="2">
        <v>11.5</v>
      </c>
      <c r="T12" s="3">
        <f t="shared" si="1"/>
        <v>0</v>
      </c>
      <c r="U12" s="6"/>
    </row>
    <row r="13" spans="1:25" s="2" customFormat="1" ht="15.6" customHeight="1" x14ac:dyDescent="0.25">
      <c r="B13" s="6"/>
      <c r="C13" s="7" t="s">
        <v>43</v>
      </c>
      <c r="D13" s="2" t="s">
        <v>32</v>
      </c>
      <c r="E13" s="2" t="s">
        <v>31</v>
      </c>
      <c r="F13" s="2" t="s">
        <v>44</v>
      </c>
      <c r="G13" s="2" t="s">
        <v>33</v>
      </c>
      <c r="H13" s="2" t="s">
        <v>34</v>
      </c>
      <c r="I13" s="2" t="s">
        <v>25</v>
      </c>
      <c r="J13" s="2" t="s">
        <v>28</v>
      </c>
      <c r="L13" s="2">
        <v>3</v>
      </c>
      <c r="M13" s="2">
        <v>10</v>
      </c>
      <c r="N13" s="2">
        <v>40</v>
      </c>
      <c r="O13" s="2">
        <v>55</v>
      </c>
      <c r="P13" s="2">
        <v>30</v>
      </c>
      <c r="Q13" s="2">
        <v>12</v>
      </c>
      <c r="R13" s="2">
        <f>SUM(K13:Q13)</f>
        <v>150</v>
      </c>
      <c r="S13" s="2">
        <v>21.5</v>
      </c>
      <c r="T13" s="3">
        <f t="shared" ref="T13:T19" si="4">R13*S13</f>
        <v>3225</v>
      </c>
      <c r="U13" s="6"/>
    </row>
    <row r="14" spans="1:25" s="2" customFormat="1" ht="15.6" customHeight="1" x14ac:dyDescent="0.25">
      <c r="B14" s="6"/>
      <c r="D14" s="2" t="s">
        <v>32</v>
      </c>
      <c r="E14" s="2" t="s">
        <v>31</v>
      </c>
      <c r="F14" s="2" t="s">
        <v>44</v>
      </c>
      <c r="G14" s="2" t="s">
        <v>33</v>
      </c>
      <c r="H14" s="2" t="s">
        <v>34</v>
      </c>
      <c r="I14" s="2" t="s">
        <v>35</v>
      </c>
      <c r="J14" s="2" t="s">
        <v>28</v>
      </c>
      <c r="L14" s="2">
        <v>3</v>
      </c>
      <c r="M14" s="2">
        <v>10</v>
      </c>
      <c r="N14" s="2">
        <v>40</v>
      </c>
      <c r="O14" s="2">
        <v>55</v>
      </c>
      <c r="P14" s="2">
        <v>30</v>
      </c>
      <c r="Q14" s="2">
        <v>12</v>
      </c>
      <c r="R14" s="2">
        <f t="shared" ref="R14:R19" si="5">SUM(K14:Q14)</f>
        <v>150</v>
      </c>
      <c r="S14" s="2">
        <v>21.5</v>
      </c>
      <c r="T14" s="3">
        <f t="shared" si="4"/>
        <v>3225</v>
      </c>
      <c r="U14" s="6"/>
    </row>
    <row r="15" spans="1:25" s="2" customFormat="1" ht="15.6" customHeight="1" x14ac:dyDescent="0.25">
      <c r="B15" s="6"/>
      <c r="D15" s="2" t="s">
        <v>32</v>
      </c>
      <c r="E15" s="2" t="s">
        <v>31</v>
      </c>
      <c r="F15" s="2" t="s">
        <v>44</v>
      </c>
      <c r="G15" s="2" t="s">
        <v>36</v>
      </c>
      <c r="H15" s="2" t="s">
        <v>37</v>
      </c>
      <c r="I15" s="2" t="s">
        <v>25</v>
      </c>
      <c r="J15" s="2" t="s">
        <v>29</v>
      </c>
      <c r="L15" s="2">
        <v>3</v>
      </c>
      <c r="M15" s="2">
        <v>10</v>
      </c>
      <c r="N15" s="2">
        <v>40</v>
      </c>
      <c r="O15" s="2">
        <v>55</v>
      </c>
      <c r="P15" s="2">
        <v>30</v>
      </c>
      <c r="Q15" s="2">
        <v>12</v>
      </c>
      <c r="R15" s="2">
        <f t="shared" si="5"/>
        <v>150</v>
      </c>
      <c r="S15" s="2">
        <v>11</v>
      </c>
      <c r="T15" s="3">
        <f t="shared" si="4"/>
        <v>1650</v>
      </c>
      <c r="U15" s="6"/>
    </row>
    <row r="16" spans="1:25" s="2" customFormat="1" ht="15.6" customHeight="1" x14ac:dyDescent="0.25">
      <c r="B16" s="6"/>
      <c r="D16" s="2" t="s">
        <v>32</v>
      </c>
      <c r="E16" s="2" t="s">
        <v>31</v>
      </c>
      <c r="F16" s="2" t="s">
        <v>44</v>
      </c>
      <c r="G16" s="2" t="s">
        <v>36</v>
      </c>
      <c r="H16" s="2" t="s">
        <v>37</v>
      </c>
      <c r="I16" s="2" t="s">
        <v>23</v>
      </c>
      <c r="J16" s="2" t="s">
        <v>29</v>
      </c>
      <c r="L16" s="2">
        <v>3</v>
      </c>
      <c r="M16" s="2">
        <v>10</v>
      </c>
      <c r="N16" s="2">
        <v>40</v>
      </c>
      <c r="O16" s="2">
        <v>55</v>
      </c>
      <c r="P16" s="2">
        <v>30</v>
      </c>
      <c r="Q16" s="2">
        <v>12</v>
      </c>
      <c r="R16" s="2">
        <f t="shared" si="5"/>
        <v>150</v>
      </c>
      <c r="S16" s="2">
        <v>11</v>
      </c>
      <c r="T16" s="3">
        <f t="shared" si="4"/>
        <v>1650</v>
      </c>
      <c r="U16" s="6"/>
    </row>
    <row r="17" spans="1:22" s="2" customFormat="1" ht="15.6" customHeight="1" x14ac:dyDescent="0.25">
      <c r="B17" s="6"/>
      <c r="D17" s="2" t="s">
        <v>32</v>
      </c>
      <c r="E17" s="2" t="s">
        <v>31</v>
      </c>
      <c r="F17" s="2" t="s">
        <v>44</v>
      </c>
      <c r="G17" s="2" t="s">
        <v>36</v>
      </c>
      <c r="H17" s="2" t="s">
        <v>37</v>
      </c>
      <c r="I17" s="2" t="s">
        <v>35</v>
      </c>
      <c r="J17" s="2" t="s">
        <v>29</v>
      </c>
      <c r="L17" s="2">
        <v>6</v>
      </c>
      <c r="M17" s="2">
        <v>20</v>
      </c>
      <c r="N17" s="2">
        <v>80</v>
      </c>
      <c r="O17" s="2">
        <v>110</v>
      </c>
      <c r="P17" s="2">
        <v>60</v>
      </c>
      <c r="Q17" s="2">
        <v>24</v>
      </c>
      <c r="R17" s="2">
        <f t="shared" si="5"/>
        <v>300</v>
      </c>
      <c r="S17" s="2">
        <v>11</v>
      </c>
      <c r="T17" s="3">
        <f t="shared" si="4"/>
        <v>3300</v>
      </c>
      <c r="U17" s="6"/>
    </row>
    <row r="18" spans="1:22" s="2" customFormat="1" ht="15.6" customHeight="1" x14ac:dyDescent="0.25">
      <c r="B18" s="6"/>
      <c r="D18" s="2" t="s">
        <v>32</v>
      </c>
      <c r="E18" s="2" t="s">
        <v>31</v>
      </c>
      <c r="F18" s="2" t="s">
        <v>44</v>
      </c>
      <c r="G18" s="2" t="s">
        <v>36</v>
      </c>
      <c r="H18" s="2" t="s">
        <v>37</v>
      </c>
      <c r="I18" s="2" t="s">
        <v>38</v>
      </c>
      <c r="J18" s="2" t="s">
        <v>29</v>
      </c>
      <c r="L18" s="2">
        <v>5</v>
      </c>
      <c r="M18" s="2">
        <v>16</v>
      </c>
      <c r="N18" s="2">
        <v>67</v>
      </c>
      <c r="O18" s="2">
        <v>92</v>
      </c>
      <c r="P18" s="2">
        <v>50</v>
      </c>
      <c r="Q18" s="2">
        <v>20</v>
      </c>
      <c r="R18" s="2">
        <f t="shared" si="5"/>
        <v>250</v>
      </c>
      <c r="S18" s="2">
        <v>11.5</v>
      </c>
      <c r="T18" s="3">
        <f t="shared" si="4"/>
        <v>2875</v>
      </c>
      <c r="U18" s="6"/>
    </row>
    <row r="19" spans="1:22" s="2" customFormat="1" ht="15.6" customHeight="1" x14ac:dyDescent="0.25">
      <c r="B19" s="6"/>
      <c r="D19" s="2" t="s">
        <v>32</v>
      </c>
      <c r="E19" s="2" t="s">
        <v>31</v>
      </c>
      <c r="F19" s="2" t="s">
        <v>44</v>
      </c>
      <c r="G19" s="2" t="s">
        <v>41</v>
      </c>
      <c r="H19" s="2" t="s">
        <v>40</v>
      </c>
      <c r="I19" s="2" t="s">
        <v>39</v>
      </c>
      <c r="J19" s="2" t="s">
        <v>29</v>
      </c>
      <c r="L19" s="2">
        <v>5</v>
      </c>
      <c r="M19" s="2">
        <v>16</v>
      </c>
      <c r="N19" s="2">
        <v>67</v>
      </c>
      <c r="O19" s="2">
        <v>92</v>
      </c>
      <c r="P19" s="2">
        <v>50</v>
      </c>
      <c r="Q19" s="2">
        <v>20</v>
      </c>
      <c r="R19" s="2">
        <f t="shared" si="5"/>
        <v>250</v>
      </c>
      <c r="S19" s="2">
        <v>11.5</v>
      </c>
      <c r="T19" s="3">
        <f t="shared" si="4"/>
        <v>2875</v>
      </c>
      <c r="U19" s="6"/>
    </row>
    <row r="20" spans="1:22" s="2" customFormat="1" ht="15.6" customHeight="1" x14ac:dyDescent="0.25">
      <c r="B20" s="6"/>
      <c r="C20" s="7" t="s">
        <v>27</v>
      </c>
      <c r="D20" s="2" t="s">
        <v>32</v>
      </c>
      <c r="E20" s="2" t="s">
        <v>31</v>
      </c>
      <c r="F20" s="2" t="s">
        <v>30</v>
      </c>
      <c r="G20" s="2" t="s">
        <v>33</v>
      </c>
      <c r="H20" s="2" t="s">
        <v>34</v>
      </c>
      <c r="I20" s="2" t="s">
        <v>25</v>
      </c>
      <c r="J20" s="2" t="s">
        <v>28</v>
      </c>
      <c r="L20" s="2">
        <v>6</v>
      </c>
      <c r="M20" s="2">
        <v>20</v>
      </c>
      <c r="N20" s="2">
        <v>80</v>
      </c>
      <c r="O20" s="2">
        <v>110</v>
      </c>
      <c r="P20" s="2">
        <v>60</v>
      </c>
      <c r="Q20" s="2">
        <v>24</v>
      </c>
      <c r="R20" s="2">
        <f>SUM(K20:Q20)</f>
        <v>300</v>
      </c>
      <c r="S20" s="2">
        <v>21.5</v>
      </c>
      <c r="T20" s="3">
        <f t="shared" ref="T20" si="6">R20*S20</f>
        <v>6450</v>
      </c>
      <c r="U20" s="6"/>
    </row>
    <row r="21" spans="1:22" s="2" customFormat="1" ht="15.6" customHeight="1" x14ac:dyDescent="0.25">
      <c r="B21" s="6"/>
      <c r="D21" s="2" t="s">
        <v>32</v>
      </c>
      <c r="E21" s="2" t="s">
        <v>31</v>
      </c>
      <c r="F21" s="2" t="s">
        <v>30</v>
      </c>
      <c r="G21" s="2" t="s">
        <v>33</v>
      </c>
      <c r="H21" s="2" t="s">
        <v>34</v>
      </c>
      <c r="I21" s="2" t="s">
        <v>35</v>
      </c>
      <c r="J21" s="2" t="s">
        <v>28</v>
      </c>
      <c r="L21" s="2">
        <v>9</v>
      </c>
      <c r="M21" s="2">
        <v>30</v>
      </c>
      <c r="N21" s="2">
        <v>120</v>
      </c>
      <c r="O21" s="2">
        <v>165</v>
      </c>
      <c r="P21" s="2">
        <v>90</v>
      </c>
      <c r="Q21" s="2">
        <v>36</v>
      </c>
      <c r="R21" s="2">
        <f t="shared" ref="R21:R25" si="7">SUM(K21:Q21)</f>
        <v>450</v>
      </c>
      <c r="S21" s="2">
        <v>21.5</v>
      </c>
      <c r="T21" s="3">
        <f t="shared" ref="T21:T25" si="8">R21*S21</f>
        <v>9675</v>
      </c>
      <c r="U21" s="6"/>
    </row>
    <row r="22" spans="1:22" s="2" customFormat="1" ht="15.6" customHeight="1" x14ac:dyDescent="0.25">
      <c r="B22" s="6"/>
      <c r="D22" s="2" t="s">
        <v>32</v>
      </c>
      <c r="E22" s="2" t="s">
        <v>31</v>
      </c>
      <c r="F22" s="2" t="s">
        <v>30</v>
      </c>
      <c r="G22" s="2" t="s">
        <v>36</v>
      </c>
      <c r="H22" s="2" t="s">
        <v>37</v>
      </c>
      <c r="I22" s="2" t="s">
        <v>25</v>
      </c>
      <c r="J22" s="2" t="s">
        <v>29</v>
      </c>
      <c r="L22" s="2">
        <v>6</v>
      </c>
      <c r="M22" s="2">
        <v>20</v>
      </c>
      <c r="N22" s="2">
        <v>80</v>
      </c>
      <c r="O22" s="2">
        <v>110</v>
      </c>
      <c r="P22" s="2">
        <v>60</v>
      </c>
      <c r="Q22" s="2">
        <v>24</v>
      </c>
      <c r="R22" s="2">
        <f t="shared" si="7"/>
        <v>300</v>
      </c>
      <c r="S22" s="2">
        <v>11</v>
      </c>
      <c r="T22" s="3">
        <f t="shared" si="8"/>
        <v>3300</v>
      </c>
      <c r="U22" s="6"/>
    </row>
    <row r="23" spans="1:22" s="2" customFormat="1" ht="15.6" customHeight="1" x14ac:dyDescent="0.25">
      <c r="B23" s="6"/>
      <c r="D23" s="2" t="s">
        <v>32</v>
      </c>
      <c r="E23" s="2" t="s">
        <v>31</v>
      </c>
      <c r="F23" s="2" t="s">
        <v>30</v>
      </c>
      <c r="G23" s="2" t="s">
        <v>36</v>
      </c>
      <c r="H23" s="2" t="s">
        <v>37</v>
      </c>
      <c r="I23" s="2" t="s">
        <v>23</v>
      </c>
      <c r="J23" s="2" t="s">
        <v>29</v>
      </c>
      <c r="L23" s="2">
        <v>6</v>
      </c>
      <c r="M23" s="2">
        <v>20</v>
      </c>
      <c r="N23" s="2">
        <v>80</v>
      </c>
      <c r="O23" s="2">
        <v>110</v>
      </c>
      <c r="P23" s="2">
        <v>60</v>
      </c>
      <c r="Q23" s="2">
        <v>24</v>
      </c>
      <c r="R23" s="2">
        <f t="shared" si="7"/>
        <v>300</v>
      </c>
      <c r="S23" s="2">
        <v>11</v>
      </c>
      <c r="T23" s="3">
        <f t="shared" si="8"/>
        <v>3300</v>
      </c>
      <c r="U23" s="6"/>
    </row>
    <row r="24" spans="1:22" s="2" customFormat="1" ht="15.6" customHeight="1" x14ac:dyDescent="0.25">
      <c r="B24" s="6"/>
      <c r="D24" s="2" t="s">
        <v>32</v>
      </c>
      <c r="E24" s="2" t="s">
        <v>31</v>
      </c>
      <c r="F24" s="2" t="s">
        <v>30</v>
      </c>
      <c r="G24" s="2" t="s">
        <v>36</v>
      </c>
      <c r="H24" s="2" t="s">
        <v>37</v>
      </c>
      <c r="I24" s="2" t="s">
        <v>35</v>
      </c>
      <c r="J24" s="2" t="s">
        <v>29</v>
      </c>
      <c r="L24" s="2">
        <v>6</v>
      </c>
      <c r="M24" s="2">
        <v>20</v>
      </c>
      <c r="N24" s="2">
        <v>80</v>
      </c>
      <c r="O24" s="2">
        <v>110</v>
      </c>
      <c r="P24" s="2">
        <v>60</v>
      </c>
      <c r="Q24" s="2">
        <v>24</v>
      </c>
      <c r="R24" s="2">
        <f t="shared" si="7"/>
        <v>300</v>
      </c>
      <c r="S24" s="2">
        <v>11</v>
      </c>
      <c r="T24" s="3">
        <f t="shared" si="8"/>
        <v>3300</v>
      </c>
      <c r="U24" s="6"/>
    </row>
    <row r="25" spans="1:22" s="2" customFormat="1" ht="15.6" customHeight="1" x14ac:dyDescent="0.25">
      <c r="B25" s="6"/>
      <c r="D25" s="2" t="s">
        <v>32</v>
      </c>
      <c r="E25" s="2" t="s">
        <v>31</v>
      </c>
      <c r="F25" s="2" t="s">
        <v>30</v>
      </c>
      <c r="G25" s="2" t="s">
        <v>36</v>
      </c>
      <c r="H25" s="2" t="s">
        <v>37</v>
      </c>
      <c r="I25" s="2" t="s">
        <v>38</v>
      </c>
      <c r="J25" s="2" t="s">
        <v>29</v>
      </c>
      <c r="L25" s="2">
        <v>6</v>
      </c>
      <c r="M25" s="2">
        <v>20</v>
      </c>
      <c r="N25" s="2">
        <v>80</v>
      </c>
      <c r="O25" s="2">
        <v>110</v>
      </c>
      <c r="P25" s="2">
        <v>60</v>
      </c>
      <c r="Q25" s="2">
        <v>24</v>
      </c>
      <c r="R25" s="2">
        <f t="shared" si="7"/>
        <v>300</v>
      </c>
      <c r="S25" s="2">
        <v>11.5</v>
      </c>
      <c r="T25" s="3">
        <f t="shared" si="8"/>
        <v>3450</v>
      </c>
      <c r="U25" s="6"/>
    </row>
    <row r="26" spans="1:22" s="2" customFormat="1" ht="15.6" customHeight="1" x14ac:dyDescent="0.25">
      <c r="B26" s="6"/>
      <c r="D26" s="2" t="s">
        <v>32</v>
      </c>
      <c r="E26" s="2" t="s">
        <v>31</v>
      </c>
      <c r="F26" s="2" t="s">
        <v>30</v>
      </c>
      <c r="G26" s="2" t="s">
        <v>41</v>
      </c>
      <c r="H26" s="2" t="s">
        <v>40</v>
      </c>
      <c r="I26" s="2" t="s">
        <v>39</v>
      </c>
      <c r="J26" s="2" t="s">
        <v>29</v>
      </c>
      <c r="L26" s="2">
        <v>6</v>
      </c>
      <c r="M26" s="2">
        <v>20</v>
      </c>
      <c r="N26" s="2">
        <v>80</v>
      </c>
      <c r="O26" s="2">
        <v>110</v>
      </c>
      <c r="P26" s="2">
        <v>60</v>
      </c>
      <c r="Q26" s="2">
        <v>24</v>
      </c>
      <c r="R26" s="2">
        <f t="shared" ref="R26" si="9">SUM(K26:Q26)</f>
        <v>300</v>
      </c>
      <c r="S26" s="2">
        <v>11.5</v>
      </c>
      <c r="T26" s="3">
        <f t="shared" ref="T26" si="10">R26*S26</f>
        <v>3450</v>
      </c>
      <c r="U26" s="6"/>
    </row>
    <row r="27" spans="1:22" ht="14.25" customHeight="1" x14ac:dyDescent="0.25">
      <c r="R27" s="2"/>
      <c r="S27" s="3"/>
      <c r="T27" s="3"/>
      <c r="V27" s="2"/>
    </row>
    <row r="28" spans="1:22" ht="15.75" x14ac:dyDescent="0.25">
      <c r="A28" s="2"/>
      <c r="B28" s="2"/>
      <c r="C28" s="7"/>
    </row>
  </sheetData>
  <autoFilter ref="A3:Y26" xr:uid="{00000000-0001-0000-0000-000000000000}"/>
  <phoneticPr fontId="6" type="noConversion"/>
  <printOptions horizontalCentered="1"/>
  <pageMargins left="0.25" right="0.25" top="0.875" bottom="0.75" header="0.3" footer="0.3"/>
  <pageSetup paperSize="9" scale="36" fitToHeight="0" orientation="landscape" r:id="rId1"/>
  <headerFooter scaleWithDoc="0">
    <oddHeader>&amp;L&amp;G&amp;R&amp;"Euclid Circular A SemiBold,Regular"&amp;16&amp;K000000[THE LOYALIST - SS24 SROP 2]</oddHeader>
    <oddFooter>&amp;L&amp;"Euclid Circular A SemiBold,Regular"&amp;12[UA]&amp;"Euclid Circular A,Regular"&amp;5
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4" ma:contentTypeDescription="Create a new document." ma:contentTypeScope="" ma:versionID="67a12b2a77bafae2b43cb4bc6ad36430">
  <xsd:schema xmlns:xsd="http://www.w3.org/2001/XMLSchema" xmlns:xs="http://www.w3.org/2001/XMLSchema" xmlns:p="http://schemas.microsoft.com/office/2006/metadata/properties" xmlns:ns2="1972f4fa-a3a2-4010-a47e-cf3d6c5d1421" targetNamespace="http://schemas.microsoft.com/office/2006/metadata/properties" ma:root="true" ma:fieldsID="ea71be3013efec35bb1ee92532472506" ns2:_="">
    <xsd:import namespace="1972f4fa-a3a2-4010-a47e-cf3d6c5d1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1183B1-AC4C-4F2C-A62C-A0FDCBA28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2C3B25-A104-4D5A-9628-ED2F993F6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8A2AD-9ED8-4B76-BDA8-343B1074F6D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1972f4fa-a3a2-4010-a47e-cf3d6c5d1421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Hieu Nguyen Thi Minh</cp:lastModifiedBy>
  <cp:revision/>
  <dcterms:created xsi:type="dcterms:W3CDTF">2020-11-11T02:21:38Z</dcterms:created>
  <dcterms:modified xsi:type="dcterms:W3CDTF">2025-04-09T04:36:02Z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