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6-SS25/1-SAMPLE/2-STYLE-FILE/7. SPEC/"/>
    </mc:Choice>
  </mc:AlternateContent>
  <xr:revisionPtr revIDLastSave="0" documentId="8_{21E26827-BD8C-4454-A1D6-A215C4FB73AA}" xr6:coauthVersionLast="47" xr6:coauthVersionMax="47" xr10:uidLastSave="{00000000-0000-0000-0000-000000000000}"/>
  <bookViews>
    <workbookView xWindow="-104" yWindow="-104" windowWidth="22326" windowHeight="11947" xr2:uid="{BCF23ACB-503D-4E5F-9156-5C43BE0E19FB}"/>
  </bookViews>
  <sheets>
    <sheet name="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 localSheetId="0">'[1]Raw material movement'!#REF!</definedName>
    <definedName name="____SCM40">'[2]Raw material movement'!#REF!</definedName>
    <definedName name="___SCM40" localSheetId="0">'[3]Raw material movement'!#REF!</definedName>
    <definedName name="___SCM40">'[3]Raw material movement'!#REF!</definedName>
    <definedName name="__SCM40" localSheetId="0">'[4]Raw material movement'!#REF!</definedName>
    <definedName name="__SCM40">'[4]Raw material movement'!#REF!</definedName>
    <definedName name="_2DATA_DATA2_L" localSheetId="0">'[5]#REF'!#REF!</definedName>
    <definedName name="_2DATA_DATA2_L">'[5]#REF'!#REF!</definedName>
    <definedName name="_DATA_DATA2_L" localSheetId="0">'[6]#REF'!#REF!</definedName>
    <definedName name="_DATA_DATA2_L">'[6]#REF'!#REF!</definedName>
    <definedName name="_Fill" localSheetId="0" hidden="1">#REF!</definedName>
    <definedName name="_Fill" hidden="1">#REF!</definedName>
    <definedName name="_SCM40" localSheetId="0">'[3]Raw material movement'!#REF!</definedName>
    <definedName name="_SCM40">'[3]Raw material movement'!#REF!</definedName>
    <definedName name="AB" localSheetId="0">#REF!</definedName>
    <definedName name="AB">#REF!</definedName>
    <definedName name="CODE" localSheetId="0">[7]CODE!$A$6:$B$156</definedName>
    <definedName name="CODE">[8]CODE!$A$6:$B$156</definedName>
    <definedName name="DA">'[9]Raw material movement'!#REF!</definedName>
    <definedName name="df">'[3]Raw material movement'!#REF!</definedName>
    <definedName name="dsdf" localSheetId="0">'[1]Raw material movement'!#REF!</definedName>
    <definedName name="dsdf">'[1]Raw material movement'!#REF!</definedName>
    <definedName name="GDFD">'[10]Raw material movement'!#REF!</definedName>
    <definedName name="IB" localSheetId="0">#REF!</definedName>
    <definedName name="IB">#REF!</definedName>
    <definedName name="INTERNAL_INVOICE">[11]UN!#REF!</definedName>
    <definedName name="MAHANG" localSheetId="0">#REF!</definedName>
    <definedName name="MAHANG">#REF!</definedName>
    <definedName name="MAVT" localSheetId="0">[12]Code!$A$7:$A$73</definedName>
    <definedName name="MAVT">[13]Code!$A$7:$A$73</definedName>
    <definedName name="NAVY" localSheetId="0" hidden="1">#REF!</definedName>
    <definedName name="NAVY" hidden="1">#REF!</definedName>
    <definedName name="PRICE">#REF!</definedName>
    <definedName name="_xlnm.Print_Area" localSheetId="0">SPEC!$A$1:$K$32</definedName>
    <definedName name="SESEAM" localSheetId="0" hidden="1">#REF!</definedName>
    <definedName name="SESEAM" hidden="1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I18" i="1"/>
  <c r="J18" i="1" s="1"/>
  <c r="G18" i="1"/>
  <c r="F18" i="1"/>
  <c r="E18" i="1"/>
  <c r="G16" i="1"/>
  <c r="F16" i="1"/>
  <c r="E16" i="1"/>
  <c r="I15" i="1"/>
  <c r="J15" i="1" s="1"/>
  <c r="G15" i="1"/>
  <c r="F15" i="1"/>
  <c r="E15" i="1" s="1"/>
  <c r="I14" i="1"/>
  <c r="J14" i="1" s="1"/>
  <c r="G14" i="1"/>
  <c r="F14" i="1"/>
  <c r="E14" i="1"/>
  <c r="I13" i="1"/>
  <c r="J13" i="1" s="1"/>
  <c r="G13" i="1"/>
  <c r="F13" i="1"/>
  <c r="E13" i="1"/>
  <c r="J12" i="1"/>
  <c r="I12" i="1"/>
  <c r="G12" i="1"/>
  <c r="F12" i="1" s="1"/>
  <c r="E12" i="1" s="1"/>
  <c r="I11" i="1"/>
  <c r="J11" i="1" s="1"/>
  <c r="G11" i="1"/>
  <c r="F11" i="1"/>
  <c r="E11" i="1" s="1"/>
  <c r="I9" i="1"/>
  <c r="J9" i="1" s="1"/>
  <c r="G9" i="1"/>
  <c r="F9" i="1" s="1"/>
  <c r="E9" i="1" s="1"/>
  <c r="I8" i="1"/>
  <c r="J8" i="1" s="1"/>
  <c r="G8" i="1"/>
  <c r="F8" i="1"/>
  <c r="E8" i="1"/>
</calcChain>
</file>

<file path=xl/sharedStrings.xml><?xml version="1.0" encoding="utf-8"?>
<sst xmlns="http://schemas.openxmlformats.org/spreadsheetml/2006/main" count="67" uniqueCount="66">
  <si>
    <t>Season</t>
  </si>
  <si>
    <t>FW21</t>
  </si>
  <si>
    <t>Stylename</t>
  </si>
  <si>
    <t>SWEAT SHORT</t>
  </si>
  <si>
    <t>Code</t>
  </si>
  <si>
    <t>Block</t>
  </si>
  <si>
    <t>*** Measurement by CM</t>
  </si>
  <si>
    <t>DESCRIPTION</t>
  </si>
  <si>
    <t>TOL</t>
  </si>
  <si>
    <t>XS</t>
  </si>
  <si>
    <t>S</t>
  </si>
  <si>
    <t>M</t>
  </si>
  <si>
    <t>L</t>
  </si>
  <si>
    <t>XL</t>
  </si>
  <si>
    <t>XXL</t>
  </si>
  <si>
    <t>GRADE</t>
  </si>
  <si>
    <t>A</t>
  </si>
  <si>
    <t>WASIT (RIB BAND RELAXED)</t>
  </si>
  <si>
    <t xml:space="preserve">LƯNG - ĐO ÊM </t>
  </si>
  <si>
    <t>B</t>
  </si>
  <si>
    <t>WAIST (RIB BAND STRETCHED FLAT )</t>
  </si>
  <si>
    <t>LƯNG - ĐO CĂNG</t>
  </si>
  <si>
    <t>D</t>
  </si>
  <si>
    <t>WAIST HEIGHT</t>
  </si>
  <si>
    <t xml:space="preserve">TO BẢN LƯNG </t>
  </si>
  <si>
    <t>E</t>
  </si>
  <si>
    <t>HIP (EXCL.WAIST,BELOW 18cm) v measured</t>
  </si>
  <si>
    <t xml:space="preserve">MÔNG DƯỚI ĐƯỜNG MAY LƯNG 18CM </t>
  </si>
  <si>
    <t>F</t>
  </si>
  <si>
    <t>FRONT RISE (EXCL.WAIST)</t>
  </si>
  <si>
    <t xml:space="preserve">ĐÁY TRƯỚC KHÔNG LƯNG </t>
  </si>
  <si>
    <t>G</t>
  </si>
  <si>
    <t>BACK RISE (EXCL.WAIST)</t>
  </si>
  <si>
    <t xml:space="preserve">ĐÁY SAU KHÔNG LƯNG </t>
  </si>
  <si>
    <t>H</t>
  </si>
  <si>
    <t>THIGH (BELOW CROTCH 2.5cm)</t>
  </si>
  <si>
    <t xml:space="preserve">ĐÙI - DƯỚI ĐÁY 2.5CM </t>
  </si>
  <si>
    <t>CHINH CHO GIONG HANG DA CAT</t>
  </si>
  <si>
    <t>HEM WIDTH</t>
  </si>
  <si>
    <t xml:space="preserve">RỘNG ỐNG  QUẦN </t>
  </si>
  <si>
    <t>CHINH BUOC NHAY GIONG HANG DA CAT</t>
  </si>
  <si>
    <t>N</t>
  </si>
  <si>
    <t>INSEAM LENGTH</t>
  </si>
  <si>
    <t xml:space="preserve">DÀI SƯỜN TRONG </t>
  </si>
  <si>
    <t>P</t>
  </si>
  <si>
    <t>HEM DEPTH</t>
  </si>
  <si>
    <t xml:space="preserve">TO BẢN LAI QUẦN </t>
  </si>
  <si>
    <t>Q</t>
  </si>
  <si>
    <t>OUTSIDE LEG (INCL WAISTBAND)</t>
  </si>
  <si>
    <t>DÀI SƯỜN NGOÀI (BAO GỒM LƯNG)</t>
  </si>
  <si>
    <t>CHINH CHO GIONG BUOC NHAY DAY VA GIANG</t>
  </si>
  <si>
    <t>28.09.16</t>
  </si>
  <si>
    <t xml:space="preserve">• FIT BASED ON GREY MARL BASIC JOG PANT </t>
  </si>
  <si>
    <t xml:space="preserve">• WASIT AND HEM ELASTIC LOOSENED </t>
  </si>
  <si>
    <t xml:space="preserve">• WAISTBAND ATTACHED AS A SEPARATE BAND AS ON GREY MARL REF </t>
  </si>
  <si>
    <t>• LENGTH TAKEN FROM FIT OF PREVIOUS BASIC SHORTS - (1/2 WAY BETWEEN M &amp; L.  FOLLOW MEAS ON GRADE SHEET).</t>
  </si>
  <si>
    <t>• OUTSIDE LEG LENGTH ADDED AS A CONTROL MEAS - (1/2 WAY BETWEEN M &amp; L.  FOLLOW MEAS ON GRADE SHEET).</t>
  </si>
  <si>
    <t>• INCREMENTS FOR THIGH WIDTH AMENDED TO 1.25CM</t>
  </si>
  <si>
    <t>• NEW MEAS GIVEN FOR LEG WIDTH 15CM BELOW CROTCH - 1CM GRADE INCREMENT</t>
  </si>
  <si>
    <t>• NEW MEAS GIVEN FOR HEM WIDTH  - 0.7CM GRADE INCREMENT</t>
  </si>
  <si>
    <t>• REFER TO TECH PACK FOR HOW TO CORRECT FIT FROM ORIGINAL SHORT SAMPLE.</t>
  </si>
  <si>
    <t>DRAWCORD LENGTH- 20CM EXPOSED FROM EYELET</t>
  </si>
  <si>
    <t>DÂY LUỒN (DƯ 20CM TỪ MẮT CÁO, THẮT NÚT 2 ĐẦU)</t>
  </si>
  <si>
    <t>Rộng miệng túi sườn</t>
  </si>
  <si>
    <t>Rộng miệng túi sau</t>
  </si>
  <si>
    <t>Cao túi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</si>
</sst>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8"/>
      <color theme="3"/>
      <name val="Aptos Narrow"/>
      <family val="2"/>
      <scheme val="minor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Aptos Narrow"/>
      <family val="2"/>
      <charset val="163"/>
      <scheme val="minor"/>
    </font>
    <font>
      <sz val="11"/>
      <color theme="3" tint="-0.249977111117893"/>
      <name val="Aptos Narrow"/>
      <family val="2"/>
      <scheme val="minor"/>
    </font>
    <font>
      <sz val="12"/>
      <name val="Times New Roman"/>
      <family val="1"/>
    </font>
    <font>
      <sz val="11"/>
      <color rgb="FFFF0000"/>
      <name val="Times New Roman"/>
      <family val="1"/>
    </font>
    <font>
      <sz val="12"/>
      <name val="Arial"/>
      <family val="2"/>
    </font>
    <font>
      <sz val="10"/>
      <name val="Aptos Narrow"/>
      <family val="2"/>
      <scheme val="minor"/>
    </font>
    <font>
      <b/>
      <sz val="36"/>
      <name val="Times New Roman"/>
      <family val="1"/>
    </font>
    <font>
      <sz val="14"/>
      <name val="Muli"/>
    </font>
    <font>
      <sz val="12"/>
      <name val="Muli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8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5" fillId="0" borderId="1" xfId="1" applyFont="1" applyBorder="1" applyAlignment="1">
      <alignment vertical="center"/>
    </xf>
    <xf numFmtId="0" fontId="6" fillId="0" borderId="2" xfId="1" applyFont="1" applyBorder="1" applyAlignment="1">
      <alignment horizontal="left" vertical="center" inden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horizontal="left" vertical="center" indent="1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indent="1"/>
    </xf>
    <xf numFmtId="0" fontId="9" fillId="0" borderId="7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vertical="center"/>
    </xf>
    <xf numFmtId="0" fontId="13" fillId="2" borderId="7" xfId="1" applyFont="1" applyFill="1" applyBorder="1" applyAlignment="1">
      <alignment horizontal="center"/>
    </xf>
    <xf numFmtId="0" fontId="12" fillId="2" borderId="14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/>
    </xf>
    <xf numFmtId="0" fontId="9" fillId="0" borderId="7" xfId="1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12" fontId="16" fillId="0" borderId="7" xfId="0" applyNumberFormat="1" applyFont="1" applyBorder="1" applyAlignment="1">
      <alignment horizontal="left" vertical="center"/>
    </xf>
    <xf numFmtId="12" fontId="13" fillId="0" borderId="7" xfId="0" applyNumberFormat="1" applyFont="1" applyBorder="1" applyAlignment="1">
      <alignment horizontal="center" vertical="center"/>
    </xf>
    <xf numFmtId="12" fontId="1" fillId="0" borderId="7" xfId="1" quotePrefix="1" applyNumberFormat="1" applyFont="1" applyBorder="1" applyAlignment="1">
      <alignment horizontal="center" vertical="center"/>
    </xf>
    <xf numFmtId="0" fontId="15" fillId="0" borderId="7" xfId="1" quotePrefix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2" fontId="1" fillId="0" borderId="7" xfId="1" applyNumberFormat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2" fontId="0" fillId="0" borderId="7" xfId="1" applyNumberFormat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13" fillId="0" borderId="7" xfId="1" applyFont="1" applyBorder="1" applyAlignment="1">
      <alignment horizontal="left" vertical="center"/>
    </xf>
    <xf numFmtId="12" fontId="16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center" vertical="center"/>
    </xf>
    <xf numFmtId="0" fontId="0" fillId="0" borderId="7" xfId="1" applyFont="1" applyBorder="1" applyAlignment="1">
      <alignment vertical="center"/>
    </xf>
    <xf numFmtId="12" fontId="13" fillId="3" borderId="7" xfId="0" applyNumberFormat="1" applyFont="1" applyFill="1" applyBorder="1" applyAlignment="1">
      <alignment horizontal="center" vertical="center"/>
    </xf>
    <xf numFmtId="12" fontId="17" fillId="3" borderId="7" xfId="0" applyNumberFormat="1" applyFont="1" applyFill="1" applyBorder="1" applyAlignment="1">
      <alignment horizontal="center" vertical="center"/>
    </xf>
    <xf numFmtId="12" fontId="1" fillId="3" borderId="7" xfId="1" applyNumberFormat="1" applyFont="1" applyFill="1" applyBorder="1" applyAlignment="1">
      <alignment horizontal="center" vertical="center"/>
    </xf>
    <xf numFmtId="0" fontId="1" fillId="0" borderId="7" xfId="2" applyBorder="1">
      <alignment vertical="center"/>
    </xf>
    <xf numFmtId="0" fontId="4" fillId="0" borderId="7" xfId="1" applyBorder="1" applyAlignment="1">
      <alignment vertical="center"/>
    </xf>
    <xf numFmtId="0" fontId="4" fillId="4" borderId="7" xfId="1" applyFill="1" applyBorder="1" applyAlignment="1">
      <alignment vertical="center"/>
    </xf>
    <xf numFmtId="12" fontId="18" fillId="4" borderId="7" xfId="1" applyNumberFormat="1" applyFont="1" applyFill="1" applyBorder="1" applyAlignment="1">
      <alignment vertical="center"/>
    </xf>
    <xf numFmtId="0" fontId="4" fillId="4" borderId="7" xfId="1" applyFill="1" applyBorder="1" applyAlignment="1">
      <alignment horizontal="center" vertical="center"/>
    </xf>
    <xf numFmtId="0" fontId="19" fillId="0" borderId="7" xfId="1" applyFont="1" applyBorder="1" applyAlignment="1">
      <alignment vertical="center"/>
    </xf>
    <xf numFmtId="0" fontId="7" fillId="4" borderId="7" xfId="1" applyFont="1" applyFill="1" applyBorder="1" applyAlignment="1">
      <alignment vertical="center"/>
    </xf>
    <xf numFmtId="12" fontId="16" fillId="4" borderId="7" xfId="1" applyNumberFormat="1" applyFont="1" applyFill="1" applyBorder="1" applyAlignment="1">
      <alignment vertical="center"/>
    </xf>
    <xf numFmtId="0" fontId="7" fillId="4" borderId="7" xfId="1" applyFont="1" applyFill="1" applyBorder="1" applyAlignment="1">
      <alignment horizontal="center" vertical="center"/>
    </xf>
    <xf numFmtId="0" fontId="19" fillId="0" borderId="7" xfId="1" applyFont="1" applyBorder="1"/>
    <xf numFmtId="0" fontId="7" fillId="4" borderId="7" xfId="1" applyFont="1" applyFill="1" applyBorder="1"/>
    <xf numFmtId="12" fontId="16" fillId="4" borderId="7" xfId="1" applyNumberFormat="1" applyFont="1" applyFill="1" applyBorder="1"/>
    <xf numFmtId="0" fontId="7" fillId="4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left" vertical="center" indent="1"/>
    </xf>
    <xf numFmtId="0" fontId="7" fillId="0" borderId="7" xfId="1" applyFont="1" applyBorder="1" applyAlignment="1">
      <alignment vertical="center"/>
    </xf>
    <xf numFmtId="0" fontId="7" fillId="0" borderId="16" xfId="1" applyFont="1" applyBorder="1" applyAlignment="1">
      <alignment horizontal="left" vertical="center" indent="1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horizontal="left" vertical="center" wrapText="1"/>
    </xf>
    <xf numFmtId="12" fontId="22" fillId="0" borderId="7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7" xfId="1" applyFont="1" applyBorder="1" applyAlignment="1">
      <alignment horizontal="left" vertical="center" indent="1"/>
    </xf>
    <xf numFmtId="0" fontId="7" fillId="0" borderId="18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4" fillId="4" borderId="15" xfId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14" fontId="7" fillId="0" borderId="4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</cellXfs>
  <cellStyles count="3">
    <cellStyle name="Normal" xfId="0" builtinId="0"/>
    <cellStyle name="Normal 2" xfId="1" xr:uid="{AFF74E05-DF10-479A-A6A0-D80A19CA585B}"/>
    <cellStyle name="常规" xfId="2" xr:uid="{D8FD63D4-632E-499C-BAD6-918FD78EF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239232</xdr:colOff>
      <xdr:row>1</xdr:row>
      <xdr:rowOff>17721</xdr:rowOff>
    </xdr:from>
    <xdr:to>
      <xdr:col>9</xdr:col>
      <xdr:colOff>391621</xdr:colOff>
      <xdr:row>4</xdr:row>
      <xdr:rowOff>168349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F7855-B0AB-4CC2-A8BB-609B6FB23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6739" y="310329"/>
          <a:ext cx="810757" cy="677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uy.thai\AppData\Local\Microsoft\Windows\INetCache\Content.Outlook\0WTIX9IQ\SS23-%20TH&#212;NG%20S&#7888;%20G10SR38A%20SAU%20KHI%20GO&#803;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M CARD BLACK"/>
      <sheetName val="UA-28-04-2021-full size"/>
      <sheetName val="UA-SX"/>
      <sheetName val="UA-SX (IN)"/>
    </sheetNames>
    <sheetDataSet>
      <sheetData sheetId="0"/>
      <sheetData sheetId="1"/>
      <sheetData sheetId="2">
        <row r="29">
          <cell r="E29">
            <v>127</v>
          </cell>
          <cell r="F29">
            <v>132</v>
          </cell>
          <cell r="G29">
            <v>137</v>
          </cell>
          <cell r="H29">
            <v>142</v>
          </cell>
          <cell r="I29">
            <v>147</v>
          </cell>
          <cell r="J29">
            <v>152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8AFB-AE9F-41E4-9E57-B0F3E3BF5BDA}">
  <sheetPr>
    <tabColor rgb="FFFFFF00"/>
    <pageSetUpPr fitToPage="1"/>
  </sheetPr>
  <dimension ref="A1:L32"/>
  <sheetViews>
    <sheetView tabSelected="1" view="pageBreakPreview" zoomScale="86" zoomScaleNormal="100" zoomScaleSheetLayoutView="86" workbookViewId="0">
      <selection activeCell="H6" sqref="H1:H1048576"/>
    </sheetView>
  </sheetViews>
  <sheetFormatPr defaultRowHeight="14.4" x14ac:dyDescent="0.3"/>
  <cols>
    <col min="2" max="2" width="44.5" customWidth="1"/>
    <col min="3" max="3" width="45.59765625" customWidth="1"/>
    <col min="4" max="4" width="10.19921875" customWidth="1"/>
    <col min="5" max="5" width="10" style="68" customWidth="1"/>
    <col min="6" max="11" width="9" style="68" customWidth="1"/>
    <col min="12" max="12" width="49.8984375" style="68" hidden="1" customWidth="1"/>
  </cols>
  <sheetData>
    <row r="1" spans="1:12" ht="23.2" customHeight="1" thickBot="1" x14ac:dyDescent="0.3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</row>
    <row r="2" spans="1:12" ht="14.25" customHeight="1" x14ac:dyDescent="0.3">
      <c r="A2" s="3" t="s">
        <v>0</v>
      </c>
      <c r="B2" s="4" t="s">
        <v>1</v>
      </c>
      <c r="C2" s="75"/>
      <c r="D2" s="76"/>
      <c r="E2" s="76"/>
      <c r="F2" s="77"/>
      <c r="G2" s="5"/>
      <c r="H2" s="78"/>
      <c r="I2" s="79"/>
      <c r="J2" s="79"/>
      <c r="K2" s="79"/>
      <c r="L2" s="79"/>
    </row>
    <row r="3" spans="1:12" ht="14.25" customHeight="1" x14ac:dyDescent="0.3">
      <c r="A3" s="6" t="s">
        <v>2</v>
      </c>
      <c r="B3" s="7" t="s">
        <v>3</v>
      </c>
      <c r="C3" s="80"/>
      <c r="D3" s="81"/>
      <c r="E3" s="81"/>
      <c r="F3" s="82"/>
      <c r="G3" s="8"/>
      <c r="H3" s="83"/>
      <c r="I3" s="84"/>
      <c r="J3" s="84"/>
      <c r="K3" s="84"/>
      <c r="L3" s="84"/>
    </row>
    <row r="4" spans="1:12" ht="14.25" customHeight="1" x14ac:dyDescent="0.3">
      <c r="A4" s="9" t="s">
        <v>4</v>
      </c>
      <c r="B4" s="7"/>
      <c r="C4" s="80"/>
      <c r="D4" s="81"/>
      <c r="E4" s="81"/>
      <c r="F4" s="82"/>
      <c r="G4" s="8"/>
      <c r="H4" s="83"/>
      <c r="I4" s="84"/>
      <c r="J4" s="84"/>
      <c r="K4" s="84"/>
      <c r="L4" s="84"/>
    </row>
    <row r="5" spans="1:12" ht="14.25" customHeight="1" x14ac:dyDescent="0.3">
      <c r="A5" s="9" t="s">
        <v>5</v>
      </c>
      <c r="B5" s="7"/>
      <c r="C5" s="69"/>
      <c r="D5" s="70"/>
      <c r="E5" s="70"/>
      <c r="F5" s="71"/>
      <c r="G5" s="10"/>
      <c r="H5" s="72"/>
      <c r="I5" s="73"/>
      <c r="J5" s="73"/>
      <c r="K5" s="73"/>
      <c r="L5" s="73"/>
    </row>
    <row r="6" spans="1:12" ht="16.149999999999999" x14ac:dyDescent="0.3">
      <c r="A6" s="11"/>
      <c r="B6" s="12"/>
      <c r="C6" s="13"/>
      <c r="D6" s="13"/>
      <c r="E6" s="14" t="s">
        <v>6</v>
      </c>
      <c r="F6" s="13"/>
      <c r="G6" s="13"/>
      <c r="H6" s="15"/>
      <c r="I6" s="15"/>
      <c r="J6" s="15"/>
      <c r="K6" s="15"/>
      <c r="L6" s="15"/>
    </row>
    <row r="7" spans="1:12" ht="24.95" customHeight="1" x14ac:dyDescent="0.3">
      <c r="A7" s="16"/>
      <c r="B7" s="17" t="s">
        <v>7</v>
      </c>
      <c r="C7" s="18"/>
      <c r="D7" s="18" t="s">
        <v>8</v>
      </c>
      <c r="E7" s="16" t="s">
        <v>9</v>
      </c>
      <c r="F7" s="16" t="s">
        <v>10</v>
      </c>
      <c r="G7" s="19" t="s">
        <v>11</v>
      </c>
      <c r="H7" s="20" t="s">
        <v>12</v>
      </c>
      <c r="I7" s="21" t="s">
        <v>13</v>
      </c>
      <c r="J7" s="21" t="s">
        <v>14</v>
      </c>
      <c r="K7" s="22" t="s">
        <v>15</v>
      </c>
      <c r="L7" s="23"/>
    </row>
    <row r="8" spans="1:12" ht="24.95" customHeight="1" x14ac:dyDescent="0.3">
      <c r="A8" s="24" t="s">
        <v>16</v>
      </c>
      <c r="B8" s="25" t="s">
        <v>17</v>
      </c>
      <c r="C8" s="26" t="s">
        <v>18</v>
      </c>
      <c r="D8" s="27">
        <v>0.75</v>
      </c>
      <c r="E8" s="28">
        <f t="shared" ref="E8:F9" si="0">F8-1</f>
        <v>13.5</v>
      </c>
      <c r="F8" s="28">
        <f t="shared" si="0"/>
        <v>14.5</v>
      </c>
      <c r="G8" s="28">
        <f>H8-1</f>
        <v>15.5</v>
      </c>
      <c r="H8" s="28">
        <v>16.5</v>
      </c>
      <c r="I8" s="28">
        <f>H8+1</f>
        <v>17.5</v>
      </c>
      <c r="J8" s="28">
        <f>I8+1</f>
        <v>18.5</v>
      </c>
      <c r="K8" s="29">
        <v>1</v>
      </c>
      <c r="L8" s="30"/>
    </row>
    <row r="9" spans="1:12" ht="24.95" customHeight="1" x14ac:dyDescent="0.3">
      <c r="A9" s="31" t="s">
        <v>19</v>
      </c>
      <c r="B9" s="25" t="s">
        <v>20</v>
      </c>
      <c r="C9" s="26" t="s">
        <v>21</v>
      </c>
      <c r="D9" s="27">
        <v>0.75</v>
      </c>
      <c r="E9" s="28">
        <f t="shared" si="0"/>
        <v>17.5</v>
      </c>
      <c r="F9" s="28">
        <f t="shared" si="0"/>
        <v>18.5</v>
      </c>
      <c r="G9" s="28">
        <f>H9-1</f>
        <v>19.5</v>
      </c>
      <c r="H9" s="28">
        <v>20.5</v>
      </c>
      <c r="I9" s="28">
        <f>H9+1</f>
        <v>21.5</v>
      </c>
      <c r="J9" s="28">
        <f>I9+1</f>
        <v>22.5</v>
      </c>
      <c r="K9" s="32">
        <v>1</v>
      </c>
      <c r="L9" s="33"/>
    </row>
    <row r="10" spans="1:12" ht="24.95" customHeight="1" x14ac:dyDescent="0.3">
      <c r="A10" s="31" t="s">
        <v>22</v>
      </c>
      <c r="B10" s="25" t="s">
        <v>23</v>
      </c>
      <c r="C10" s="26" t="s">
        <v>24</v>
      </c>
      <c r="D10" s="27">
        <v>0.125</v>
      </c>
      <c r="E10" s="28">
        <v>2</v>
      </c>
      <c r="F10" s="28">
        <v>2</v>
      </c>
      <c r="G10" s="28">
        <v>2</v>
      </c>
      <c r="H10" s="28">
        <v>2</v>
      </c>
      <c r="I10" s="28">
        <v>2</v>
      </c>
      <c r="J10" s="28">
        <v>2</v>
      </c>
      <c r="K10" s="32">
        <v>0</v>
      </c>
      <c r="L10" s="34"/>
    </row>
    <row r="11" spans="1:12" ht="24.95" customHeight="1" x14ac:dyDescent="0.3">
      <c r="A11" s="24" t="s">
        <v>25</v>
      </c>
      <c r="B11" s="25" t="s">
        <v>26</v>
      </c>
      <c r="C11" s="26" t="s">
        <v>27</v>
      </c>
      <c r="D11" s="27">
        <v>0.75</v>
      </c>
      <c r="E11" s="28">
        <f t="shared" ref="E11:F11" si="1">F11-1</f>
        <v>20.375</v>
      </c>
      <c r="F11" s="28">
        <f t="shared" si="1"/>
        <v>21.375</v>
      </c>
      <c r="G11" s="28">
        <f>H11-1</f>
        <v>22.375</v>
      </c>
      <c r="H11" s="28">
        <v>23.375</v>
      </c>
      <c r="I11" s="28">
        <f>H11+1</f>
        <v>24.375</v>
      </c>
      <c r="J11" s="28">
        <f>I11+1</f>
        <v>25.375</v>
      </c>
      <c r="K11" s="32">
        <v>1</v>
      </c>
      <c r="L11" s="33"/>
    </row>
    <row r="12" spans="1:12" ht="24.95" customHeight="1" x14ac:dyDescent="0.3">
      <c r="A12" s="24" t="s">
        <v>28</v>
      </c>
      <c r="B12" s="25" t="s">
        <v>29</v>
      </c>
      <c r="C12" s="26" t="s">
        <v>30</v>
      </c>
      <c r="D12" s="27">
        <v>0.375</v>
      </c>
      <c r="E12" s="28">
        <f t="shared" ref="E12:F14" si="2">F12-0.5</f>
        <v>9.125</v>
      </c>
      <c r="F12" s="28">
        <f t="shared" si="2"/>
        <v>9.625</v>
      </c>
      <c r="G12" s="28">
        <f>H12-0.5</f>
        <v>10.125</v>
      </c>
      <c r="H12" s="28">
        <v>10.625</v>
      </c>
      <c r="I12" s="28">
        <f t="shared" ref="I12:J13" si="3">H12+0.5</f>
        <v>11.125</v>
      </c>
      <c r="J12" s="28">
        <f t="shared" si="3"/>
        <v>11.625</v>
      </c>
      <c r="K12" s="32">
        <v>0.5</v>
      </c>
      <c r="L12" s="33"/>
    </row>
    <row r="13" spans="1:12" ht="24.95" customHeight="1" x14ac:dyDescent="0.3">
      <c r="A13" s="24" t="s">
        <v>31</v>
      </c>
      <c r="B13" s="25" t="s">
        <v>32</v>
      </c>
      <c r="C13" s="26" t="s">
        <v>33</v>
      </c>
      <c r="D13" s="27">
        <v>0.375</v>
      </c>
      <c r="E13" s="28">
        <f t="shared" si="2"/>
        <v>13</v>
      </c>
      <c r="F13" s="28">
        <f t="shared" si="2"/>
        <v>13.5</v>
      </c>
      <c r="G13" s="28">
        <f>H13-0.5</f>
        <v>14</v>
      </c>
      <c r="H13" s="28">
        <v>14.5</v>
      </c>
      <c r="I13" s="28">
        <f t="shared" si="3"/>
        <v>15</v>
      </c>
      <c r="J13" s="28">
        <f t="shared" si="3"/>
        <v>15.5</v>
      </c>
      <c r="K13" s="32">
        <v>0.5</v>
      </c>
      <c r="L13" s="33"/>
    </row>
    <row r="14" spans="1:12" ht="24.95" customHeight="1" x14ac:dyDescent="0.3">
      <c r="A14" s="24" t="s">
        <v>34</v>
      </c>
      <c r="B14" s="25" t="s">
        <v>35</v>
      </c>
      <c r="C14" s="26" t="s">
        <v>36</v>
      </c>
      <c r="D14" s="27">
        <v>0.5</v>
      </c>
      <c r="E14" s="28">
        <f t="shared" si="2"/>
        <v>12.625</v>
      </c>
      <c r="F14" s="28">
        <f t="shared" si="2"/>
        <v>13.125</v>
      </c>
      <c r="G14" s="28">
        <f>H14-0.5</f>
        <v>13.625</v>
      </c>
      <c r="H14" s="28">
        <v>14.125</v>
      </c>
      <c r="I14" s="28">
        <f>H14+0.5</f>
        <v>14.625</v>
      </c>
      <c r="J14" s="28">
        <f>I14+0.5</f>
        <v>15.125</v>
      </c>
      <c r="K14" s="32">
        <v>0.5</v>
      </c>
      <c r="L14" s="34" t="s">
        <v>37</v>
      </c>
    </row>
    <row r="15" spans="1:12" ht="24.95" customHeight="1" x14ac:dyDescent="0.3">
      <c r="A15" s="24" t="s">
        <v>12</v>
      </c>
      <c r="B15" s="25" t="s">
        <v>38</v>
      </c>
      <c r="C15" s="26" t="s">
        <v>39</v>
      </c>
      <c r="D15" s="27">
        <v>0.5</v>
      </c>
      <c r="E15" s="28">
        <f t="shared" ref="E15:F15" si="4">F15-0.25</f>
        <v>11.25</v>
      </c>
      <c r="F15" s="28">
        <f t="shared" si="4"/>
        <v>11.5</v>
      </c>
      <c r="G15" s="28">
        <f>H15-0.25</f>
        <v>11.75</v>
      </c>
      <c r="H15" s="28">
        <v>12</v>
      </c>
      <c r="I15" s="28">
        <f>H15+0.25</f>
        <v>12.25</v>
      </c>
      <c r="J15" s="28">
        <f>I15+0.25</f>
        <v>12.5</v>
      </c>
      <c r="K15" s="32">
        <v>0.25</v>
      </c>
      <c r="L15" s="34" t="s">
        <v>40</v>
      </c>
    </row>
    <row r="16" spans="1:12" ht="24.95" customHeight="1" x14ac:dyDescent="0.3">
      <c r="A16" s="31" t="s">
        <v>41</v>
      </c>
      <c r="B16" s="25" t="s">
        <v>42</v>
      </c>
      <c r="C16" s="26" t="s">
        <v>43</v>
      </c>
      <c r="D16" s="27">
        <v>0.5</v>
      </c>
      <c r="E16" s="28">
        <f t="shared" ref="E16:F16" si="5">F16-0.375</f>
        <v>7.125</v>
      </c>
      <c r="F16" s="28">
        <f t="shared" si="5"/>
        <v>7.5</v>
      </c>
      <c r="G16" s="28">
        <f>H16-0.375</f>
        <v>7.875</v>
      </c>
      <c r="H16" s="28">
        <v>8.25</v>
      </c>
      <c r="I16" s="28">
        <v>8.25</v>
      </c>
      <c r="J16" s="28">
        <v>8.25</v>
      </c>
      <c r="K16" s="35">
        <v>0</v>
      </c>
      <c r="L16" s="33"/>
    </row>
    <row r="17" spans="1:12" ht="24.95" customHeight="1" x14ac:dyDescent="0.3">
      <c r="A17" s="31" t="s">
        <v>44</v>
      </c>
      <c r="B17" s="36" t="s">
        <v>45</v>
      </c>
      <c r="C17" s="37" t="s">
        <v>46</v>
      </c>
      <c r="D17" s="38">
        <v>0.125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32">
        <v>0</v>
      </c>
      <c r="L17" s="33"/>
    </row>
    <row r="18" spans="1:12" ht="21.05" customHeight="1" x14ac:dyDescent="0.3">
      <c r="A18" s="39" t="s">
        <v>47</v>
      </c>
      <c r="B18" s="40" t="s">
        <v>48</v>
      </c>
      <c r="C18" s="37" t="s">
        <v>49</v>
      </c>
      <c r="D18" s="38">
        <v>0.5</v>
      </c>
      <c r="E18" s="41">
        <f t="shared" ref="E18:F18" si="6">F18-0.875</f>
        <v>16.875</v>
      </c>
      <c r="F18" s="41">
        <f t="shared" si="6"/>
        <v>17.75</v>
      </c>
      <c r="G18" s="41">
        <f>H18-0.875</f>
        <v>18.625</v>
      </c>
      <c r="H18" s="42">
        <v>19.5</v>
      </c>
      <c r="I18" s="41">
        <f>H18+0.5</f>
        <v>20</v>
      </c>
      <c r="J18" s="41">
        <f>I18+0.5</f>
        <v>20.5</v>
      </c>
      <c r="K18" s="43">
        <v>0.5</v>
      </c>
      <c r="L18" s="34" t="s">
        <v>50</v>
      </c>
    </row>
    <row r="19" spans="1:12" ht="21.05" hidden="1" customHeight="1" x14ac:dyDescent="0.3">
      <c r="A19" s="44" t="s">
        <v>51</v>
      </c>
      <c r="B19" s="45" t="s">
        <v>52</v>
      </c>
      <c r="C19" s="46"/>
      <c r="D19" s="47"/>
      <c r="E19" s="28">
        <f>'[14]UA-SX'!E20/2.54</f>
        <v>0</v>
      </c>
      <c r="F19" s="28">
        <f>'[14]UA-SX'!F20/2.54</f>
        <v>0</v>
      </c>
      <c r="G19" s="28">
        <f>'[14]UA-SX'!G20/2.54</f>
        <v>0</v>
      </c>
      <c r="H19" s="28">
        <f>'[14]UA-SX'!H20/2.54</f>
        <v>0</v>
      </c>
      <c r="I19" s="28">
        <f>'[14]UA-SX'!I20/2.54</f>
        <v>0</v>
      </c>
      <c r="J19" s="28">
        <f>'[14]UA-SX'!J20/2.54</f>
        <v>0</v>
      </c>
      <c r="K19" s="48"/>
      <c r="L19" s="74"/>
    </row>
    <row r="20" spans="1:12" ht="21.05" hidden="1" customHeight="1" x14ac:dyDescent="0.3">
      <c r="A20" s="44"/>
      <c r="B20" s="49" t="s">
        <v>53</v>
      </c>
      <c r="C20" s="50"/>
      <c r="D20" s="51"/>
      <c r="E20" s="28">
        <f>'[14]UA-SX'!E21/2.54</f>
        <v>0</v>
      </c>
      <c r="F20" s="28">
        <f>'[14]UA-SX'!F21/2.54</f>
        <v>0</v>
      </c>
      <c r="G20" s="28">
        <f>'[14]UA-SX'!G21/2.54</f>
        <v>0</v>
      </c>
      <c r="H20" s="28">
        <f>'[14]UA-SX'!H21/2.54</f>
        <v>0</v>
      </c>
      <c r="I20" s="28">
        <f>'[14]UA-SX'!I21/2.54</f>
        <v>0</v>
      </c>
      <c r="J20" s="28">
        <f>'[14]UA-SX'!J21/2.54</f>
        <v>0</v>
      </c>
      <c r="K20" s="52"/>
      <c r="L20" s="74"/>
    </row>
    <row r="21" spans="1:12" ht="21.05" hidden="1" customHeight="1" x14ac:dyDescent="0.3">
      <c r="A21" s="44"/>
      <c r="B21" s="49" t="s">
        <v>54</v>
      </c>
      <c r="C21" s="50"/>
      <c r="D21" s="51"/>
      <c r="E21" s="28">
        <f>'[14]UA-SX'!E22/2.54</f>
        <v>0</v>
      </c>
      <c r="F21" s="28">
        <f>'[14]UA-SX'!F22/2.54</f>
        <v>0</v>
      </c>
      <c r="G21" s="28">
        <f>'[14]UA-SX'!G22/2.54</f>
        <v>0</v>
      </c>
      <c r="H21" s="28">
        <f>'[14]UA-SX'!H22/2.54</f>
        <v>0</v>
      </c>
      <c r="I21" s="28">
        <f>'[14]UA-SX'!I22/2.54</f>
        <v>0</v>
      </c>
      <c r="J21" s="28">
        <f>'[14]UA-SX'!J22/2.54</f>
        <v>0</v>
      </c>
      <c r="K21" s="52"/>
      <c r="L21" s="74"/>
    </row>
    <row r="22" spans="1:12" ht="21.05" hidden="1" customHeight="1" x14ac:dyDescent="0.3">
      <c r="A22" s="44"/>
      <c r="B22" s="53" t="s">
        <v>55</v>
      </c>
      <c r="C22" s="54"/>
      <c r="D22" s="55"/>
      <c r="E22" s="28">
        <f>'[14]UA-SX'!E23/2.54</f>
        <v>0</v>
      </c>
      <c r="F22" s="28">
        <f>'[14]UA-SX'!F23/2.54</f>
        <v>0</v>
      </c>
      <c r="G22" s="28">
        <f>'[14]UA-SX'!G23/2.54</f>
        <v>0</v>
      </c>
      <c r="H22" s="28">
        <f>'[14]UA-SX'!H23/2.54</f>
        <v>0</v>
      </c>
      <c r="I22" s="28">
        <f>'[14]UA-SX'!I23/2.54</f>
        <v>0</v>
      </c>
      <c r="J22" s="28">
        <f>'[14]UA-SX'!J23/2.54</f>
        <v>0</v>
      </c>
      <c r="K22" s="56"/>
      <c r="L22" s="74"/>
    </row>
    <row r="23" spans="1:12" ht="21.05" hidden="1" customHeight="1" x14ac:dyDescent="0.3">
      <c r="A23" s="44"/>
      <c r="B23" s="49" t="s">
        <v>56</v>
      </c>
      <c r="C23" s="50"/>
      <c r="D23" s="51"/>
      <c r="E23" s="28">
        <f>'[14]UA-SX'!E24/2.54</f>
        <v>0</v>
      </c>
      <c r="F23" s="28">
        <f>'[14]UA-SX'!F24/2.54</f>
        <v>0</v>
      </c>
      <c r="G23" s="28">
        <f>'[14]UA-SX'!G24/2.54</f>
        <v>0</v>
      </c>
      <c r="H23" s="28">
        <f>'[14]UA-SX'!H24/2.54</f>
        <v>0</v>
      </c>
      <c r="I23" s="28">
        <f>'[14]UA-SX'!I24/2.54</f>
        <v>0</v>
      </c>
      <c r="J23" s="28">
        <f>'[14]UA-SX'!J24/2.54</f>
        <v>0</v>
      </c>
      <c r="K23" s="52"/>
      <c r="L23" s="74"/>
    </row>
    <row r="24" spans="1:12" ht="21.05" hidden="1" customHeight="1" x14ac:dyDescent="0.3">
      <c r="A24" s="57"/>
      <c r="B24" s="49" t="s">
        <v>57</v>
      </c>
      <c r="C24" s="50"/>
      <c r="D24" s="51"/>
      <c r="E24" s="28">
        <f>'[14]UA-SX'!E25/2.54</f>
        <v>0</v>
      </c>
      <c r="F24" s="28">
        <f>'[14]UA-SX'!F25/2.54</f>
        <v>0</v>
      </c>
      <c r="G24" s="28">
        <f>'[14]UA-SX'!G25/2.54</f>
        <v>0</v>
      </c>
      <c r="H24" s="28">
        <f>'[14]UA-SX'!H25/2.54</f>
        <v>0</v>
      </c>
      <c r="I24" s="28">
        <f>'[14]UA-SX'!I25/2.54</f>
        <v>0</v>
      </c>
      <c r="J24" s="28">
        <f>'[14]UA-SX'!J25/2.54</f>
        <v>0</v>
      </c>
      <c r="K24" s="52"/>
      <c r="L24" s="74"/>
    </row>
    <row r="25" spans="1:12" ht="21.05" hidden="1" customHeight="1" x14ac:dyDescent="0.3">
      <c r="A25" s="57"/>
      <c r="B25" s="49" t="s">
        <v>58</v>
      </c>
      <c r="C25" s="50"/>
      <c r="D25" s="51"/>
      <c r="E25" s="28">
        <f>'[14]UA-SX'!E26/2.54</f>
        <v>0</v>
      </c>
      <c r="F25" s="28">
        <f>'[14]UA-SX'!F26/2.54</f>
        <v>0</v>
      </c>
      <c r="G25" s="28">
        <f>'[14]UA-SX'!G26/2.54</f>
        <v>0</v>
      </c>
      <c r="H25" s="28">
        <f>'[14]UA-SX'!H26/2.54</f>
        <v>0</v>
      </c>
      <c r="I25" s="28">
        <f>'[14]UA-SX'!I26/2.54</f>
        <v>0</v>
      </c>
      <c r="J25" s="28">
        <f>'[14]UA-SX'!J26/2.54</f>
        <v>0</v>
      </c>
      <c r="K25" s="52"/>
      <c r="L25" s="74"/>
    </row>
    <row r="26" spans="1:12" ht="21.05" hidden="1" customHeight="1" x14ac:dyDescent="0.3">
      <c r="A26" s="57"/>
      <c r="B26" s="49" t="s">
        <v>59</v>
      </c>
      <c r="C26" s="50"/>
      <c r="D26" s="51"/>
      <c r="E26" s="28">
        <f>'[14]UA-SX'!E27/2.54</f>
        <v>0</v>
      </c>
      <c r="F26" s="28">
        <f>'[14]UA-SX'!F27/2.54</f>
        <v>0</v>
      </c>
      <c r="G26" s="28">
        <f>'[14]UA-SX'!G27/2.54</f>
        <v>0</v>
      </c>
      <c r="H26" s="28">
        <f>'[14]UA-SX'!H27/2.54</f>
        <v>0</v>
      </c>
      <c r="I26" s="28">
        <f>'[14]UA-SX'!I27/2.54</f>
        <v>0</v>
      </c>
      <c r="J26" s="28">
        <f>'[14]UA-SX'!J27/2.54</f>
        <v>0</v>
      </c>
      <c r="K26" s="52"/>
      <c r="L26" s="74"/>
    </row>
    <row r="27" spans="1:12" ht="21.05" hidden="1" customHeight="1" x14ac:dyDescent="0.3">
      <c r="A27" s="57"/>
      <c r="B27" s="49" t="s">
        <v>60</v>
      </c>
      <c r="C27" s="50"/>
      <c r="D27" s="51"/>
      <c r="E27" s="28">
        <f>'[14]UA-SX'!E28/2.54</f>
        <v>0</v>
      </c>
      <c r="F27" s="28">
        <f>'[14]UA-SX'!F28/2.54</f>
        <v>0</v>
      </c>
      <c r="G27" s="28">
        <f>'[14]UA-SX'!G28/2.54</f>
        <v>0</v>
      </c>
      <c r="H27" s="28">
        <f>'[14]UA-SX'!H28/2.54</f>
        <v>0</v>
      </c>
      <c r="I27" s="28">
        <f>'[14]UA-SX'!I28/2.54</f>
        <v>0</v>
      </c>
      <c r="J27" s="28">
        <f>'[14]UA-SX'!J28/2.54</f>
        <v>0</v>
      </c>
      <c r="K27" s="52"/>
      <c r="L27" s="74"/>
    </row>
    <row r="28" spans="1:12" ht="21.05" hidden="1" customHeight="1" x14ac:dyDescent="0.3">
      <c r="A28" s="57"/>
      <c r="B28" s="58" t="s">
        <v>61</v>
      </c>
      <c r="C28" s="50" t="s">
        <v>62</v>
      </c>
      <c r="D28" s="51"/>
      <c r="E28" s="28">
        <f>'[14]UA-SX'!E29/2.54</f>
        <v>50</v>
      </c>
      <c r="F28" s="28">
        <f>'[14]UA-SX'!F29/2.54</f>
        <v>51.968503937007874</v>
      </c>
      <c r="G28" s="28">
        <f>'[14]UA-SX'!G29/2.54</f>
        <v>53.937007874015748</v>
      </c>
      <c r="H28" s="28">
        <f>'[14]UA-SX'!H29/2.54</f>
        <v>55.905511811023622</v>
      </c>
      <c r="I28" s="28">
        <f>'[14]UA-SX'!I29/2.54</f>
        <v>57.874015748031496</v>
      </c>
      <c r="J28" s="28">
        <f>'[14]UA-SX'!J29/2.54</f>
        <v>59.84251968503937</v>
      </c>
      <c r="K28" s="52"/>
      <c r="L28" s="74"/>
    </row>
    <row r="29" spans="1:12" ht="21.05" customHeight="1" x14ac:dyDescent="0.3">
      <c r="A29" s="59"/>
      <c r="B29" s="60"/>
      <c r="C29" s="61" t="s">
        <v>63</v>
      </c>
      <c r="D29" s="62">
        <v>0.25</v>
      </c>
      <c r="E29" s="28">
        <v>6.125</v>
      </c>
      <c r="F29" s="28">
        <v>6.125</v>
      </c>
      <c r="G29" s="28">
        <v>6.125</v>
      </c>
      <c r="H29" s="28">
        <v>6.125</v>
      </c>
      <c r="I29" s="28">
        <v>6.125</v>
      </c>
      <c r="J29" s="28">
        <v>6.125</v>
      </c>
      <c r="K29" s="63"/>
      <c r="L29" s="63"/>
    </row>
    <row r="30" spans="1:12" ht="21.05" customHeight="1" x14ac:dyDescent="0.3">
      <c r="A30" s="59"/>
      <c r="B30" s="64"/>
      <c r="C30" s="61" t="s">
        <v>64</v>
      </c>
      <c r="D30" s="62">
        <v>0.25</v>
      </c>
      <c r="E30" s="28">
        <v>5.25</v>
      </c>
      <c r="F30" s="28">
        <v>5.25</v>
      </c>
      <c r="G30" s="28">
        <v>5.25</v>
      </c>
      <c r="H30" s="28">
        <v>5.25</v>
      </c>
      <c r="I30" s="28">
        <v>5.25</v>
      </c>
      <c r="J30" s="28">
        <v>5.25</v>
      </c>
      <c r="K30" s="63"/>
      <c r="L30" s="63"/>
    </row>
    <row r="31" spans="1:12" ht="21.05" customHeight="1" x14ac:dyDescent="0.3">
      <c r="A31" s="59"/>
      <c r="B31" s="64"/>
      <c r="C31" s="61" t="s">
        <v>65</v>
      </c>
      <c r="D31" s="62">
        <v>0.25</v>
      </c>
      <c r="E31" s="28">
        <v>5.75</v>
      </c>
      <c r="F31" s="28">
        <v>5.75</v>
      </c>
      <c r="G31" s="28">
        <v>5.75</v>
      </c>
      <c r="H31" s="28">
        <v>5.75</v>
      </c>
      <c r="I31" s="28">
        <v>5.75</v>
      </c>
      <c r="J31" s="28">
        <v>5.75</v>
      </c>
      <c r="K31" s="63"/>
      <c r="L31" s="63"/>
    </row>
    <row r="32" spans="1:12" ht="15" thickBot="1" x14ac:dyDescent="0.35">
      <c r="A32" s="65"/>
      <c r="B32" s="66"/>
      <c r="C32" s="66"/>
      <c r="D32" s="66"/>
      <c r="E32" s="67"/>
      <c r="F32" s="67"/>
      <c r="G32" s="67"/>
      <c r="H32" s="67"/>
      <c r="I32" s="67"/>
      <c r="J32" s="67"/>
      <c r="K32" s="67"/>
      <c r="L32" s="67"/>
    </row>
  </sheetData>
  <mergeCells count="9">
    <mergeCell ref="C5:F5"/>
    <mergeCell ref="H5:L5"/>
    <mergeCell ref="L19:L28"/>
    <mergeCell ref="C2:F2"/>
    <mergeCell ref="H2:L2"/>
    <mergeCell ref="C3:F3"/>
    <mergeCell ref="H3:L3"/>
    <mergeCell ref="C4:F4"/>
    <mergeCell ref="H4:L4"/>
  </mergeCells>
  <pageMargins left="0.7" right="0.7" top="0.75" bottom="0.75" header="0.3" footer="0.3"/>
  <pageSetup paperSize="9" scale="75" orientation="landscape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AF626-2B87-4DB0-B25B-A07430A2CC2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1079CE6F-0AA7-4641-B6B7-3170267AC4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D84118-9E66-43C3-8E54-FAA9323B8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</vt:lpstr>
      <vt:lpstr>SPEC!Print_Area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Truc Dang Ngoc Thanh</dc:creator>
  <cp:lastModifiedBy>Truc Dang Ngoc Thanh</cp:lastModifiedBy>
  <dcterms:created xsi:type="dcterms:W3CDTF">2025-04-15T03:13:06Z</dcterms:created>
  <dcterms:modified xsi:type="dcterms:W3CDTF">2025-04-24T04:13:13Z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