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 S3/"/>
    </mc:Choice>
  </mc:AlternateContent>
  <xr:revisionPtr revIDLastSave="262" documentId="13_ncr:1_{17EF79D8-6A25-4393-97F0-F13C20EEAA4A}" xr6:coauthVersionLast="47" xr6:coauthVersionMax="47" xr10:uidLastSave="{A291B397-8379-4C3E-8E97-DF11CE595363}"/>
  <bookViews>
    <workbookView xWindow="-120" yWindow="-120" windowWidth="20730" windowHeight="11040" xr2:uid="{00000000-000D-0000-FFFF-FFFF00000000}"/>
  </bookViews>
  <sheets>
    <sheet name="UPDATE" sheetId="2" r:id="rId1"/>
    <sheet name="DETAIL (SS25-S3)" sheetId="14" r:id="rId2"/>
  </sheets>
  <definedNames>
    <definedName name="_xlnm._FilterDatabase" localSheetId="1" hidden="1">'DETAIL (SS25-S3)'!$A$2:$L$102</definedName>
    <definedName name="_xlnm._FilterDatabase" localSheetId="0" hidden="1">UPDATE!$A$10:$P$11</definedName>
    <definedName name="_xlnm.Print_Area" localSheetId="1">'DETAIL (SS25-S3)'!$A$1:$I$115</definedName>
    <definedName name="_xlnm.Print_Area" localSheetId="0">UPDATE!$A$1:$P$21</definedName>
    <definedName name="_xlnm.Print_Titles" localSheetId="1">'DETAIL (SS25-S3)'!$1:$2</definedName>
    <definedName name="_xlnm.Print_Titles" localSheetId="0">UPDATE!$4:$10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2" l="1"/>
  <c r="I3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K3" i="14" l="1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I102" i="14" l="1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 l="1"/>
  <c r="I6" i="14"/>
  <c r="I5" i="14"/>
  <c r="I4" i="14"/>
  <c r="K14" i="2" l="1"/>
  <c r="E7" i="2"/>
  <c r="M11" i="2" l="1"/>
  <c r="O11" i="2" s="1"/>
  <c r="M14" i="2" l="1"/>
  <c r="O14" i="2" l="1"/>
  <c r="S11" i="2"/>
</calcChain>
</file>

<file path=xl/sharedStrings.xml><?xml version="1.0" encoding="utf-8"?>
<sst xmlns="http://schemas.openxmlformats.org/spreadsheetml/2006/main" count="953" uniqueCount="357">
  <si>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</si>
  <si>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</si>
  <si>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</si>
  <si>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</si>
  <si>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</si>
  <si>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</si>
  <si>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</si>
  <si>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</si>
  <si>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</si>
  <si>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</si>
  <si>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</si>
  <si>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</si>
  <si>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</si>
  <si>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</si>
  <si>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</si>
  <si>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</si>
  <si>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</si>
  <si>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</si>
  <si>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</si>
  <si>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</si>
  <si>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</si>
  <si>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</si>
  <si>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</si>
  <si>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</si>
  <si>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</si>
  <si>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</si>
  <si>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</si>
  <si>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</si>
  <si>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</si>
  <si>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 xml:space="preserve">RECEIVED BY </t>
  </si>
  <si>
    <t>APPROVED BY</t>
  </si>
  <si>
    <t>PREPARED BY</t>
  </si>
  <si>
    <t>PUR.QT-2.BM1</t>
  </si>
  <si>
    <t>HERSCHEL</t>
  </si>
  <si>
    <t>WHITE/BLACK</t>
  </si>
  <si>
    <t>STYLE NAME</t>
  </si>
  <si>
    <t>UPC STCIKER FOR HANGTAG, POLY BAG, CARTON</t>
  </si>
  <si>
    <t>COLOR (GARMENT)</t>
  </si>
  <si>
    <t>SIZE</t>
  </si>
  <si>
    <t>01/01</t>
  </si>
  <si>
    <t>Heather Light Grey</t>
  </si>
  <si>
    <t>ORDER Q'TY (PCS)</t>
  </si>
  <si>
    <t>ALL COLOR</t>
  </si>
  <si>
    <t>ALL SIZE</t>
  </si>
  <si>
    <t>Basic Hoodie Men's</t>
  </si>
  <si>
    <t>Black</t>
  </si>
  <si>
    <t>STICKER DÁN HANG TAG+BAO+THÙNG</t>
  </si>
  <si>
    <t>Pocket Tee Men's</t>
  </si>
  <si>
    <t>White</t>
  </si>
  <si>
    <t>34 x 24mm</t>
  </si>
  <si>
    <t>ALL TYPE ON THIS STICKER IS ARIAL 4 PT</t>
  </si>
  <si>
    <t>PO</t>
  </si>
  <si>
    <t>Classic Crew Women's</t>
  </si>
  <si>
    <t>Noir</t>
  </si>
  <si>
    <t>Gris Clair Chiné</t>
  </si>
  <si>
    <t>Blanc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</si>
  <si>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</si>
  <si>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</si>
  <si>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</si>
  <si>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</si>
  <si>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</si>
  <si>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</si>
  <si>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1 PC ON HANGTAG
1 PC ON POLYBAG
2PCS ON CARTON BOX</t>
  </si>
  <si>
    <t>Basic Tee Women's</t>
  </si>
  <si>
    <t>Ash Rose</t>
  </si>
  <si>
    <t>Kangourous de Base Hommes</t>
  </si>
  <si>
    <t>Crew Classiques Femmes</t>
  </si>
  <si>
    <t>T-shirts à Pochette Hommes</t>
  </si>
  <si>
    <t>T-Shirts de Base Femmes</t>
  </si>
  <si>
    <t>Rose Cendré</t>
  </si>
  <si>
    <t>50297-02077-XS</t>
  </si>
  <si>
    <t>50297-02077-S</t>
  </si>
  <si>
    <t>50297-02077-M</t>
  </si>
  <si>
    <t>50297-02077-L</t>
  </si>
  <si>
    <t>50297-02077-XL</t>
  </si>
  <si>
    <t>828432705849</t>
  </si>
  <si>
    <t>828432705856</t>
  </si>
  <si>
    <t>828432705863</t>
  </si>
  <si>
    <t>828432705870</t>
  </si>
  <si>
    <t>828432705887</t>
  </si>
  <si>
    <t>H06  SS25   G2635</t>
  </si>
  <si>
    <t>UA STYLE
(KHÔNG THỂ HIỆN TRÊN STICKER)</t>
  </si>
  <si>
    <t>SH TRIMS</t>
  </si>
  <si>
    <t>ALL STYLES</t>
  </si>
  <si>
    <t>50287-01149</t>
  </si>
  <si>
    <t>50287-06210</t>
  </si>
  <si>
    <t>50289-01149</t>
  </si>
  <si>
    <t>50289-06636</t>
  </si>
  <si>
    <t>50290-01149</t>
  </si>
  <si>
    <t>50290-06210</t>
  </si>
  <si>
    <t>50297-00001</t>
  </si>
  <si>
    <t>50297-06113</t>
  </si>
  <si>
    <t>50310-00001</t>
  </si>
  <si>
    <t>50310-06113</t>
  </si>
  <si>
    <t>50292-00001</t>
  </si>
  <si>
    <t>50292-06113</t>
  </si>
  <si>
    <t>50298-00001</t>
  </si>
  <si>
    <t>50298-06113</t>
  </si>
  <si>
    <t>50291-00001</t>
  </si>
  <si>
    <t>50291-06113</t>
  </si>
  <si>
    <t>50410-00032</t>
  </si>
  <si>
    <t>50298-02077</t>
  </si>
  <si>
    <t>50475-00032</t>
  </si>
  <si>
    <t>50297-02077</t>
  </si>
  <si>
    <t>APPROVED QUALITY AS PO#H06-0630</t>
  </si>
  <si>
    <t>THANH QUÝ</t>
  </si>
  <si>
    <t>SS25-S3_2</t>
  </si>
  <si>
    <t>ALL STYLE</t>
  </si>
  <si>
    <t>Basic Crew Men's</t>
  </si>
  <si>
    <t>Basic Zip Hoodie Men's</t>
  </si>
  <si>
    <t>Classic Hoodie Women's</t>
  </si>
  <si>
    <t>Classic Sweatpant Men's</t>
  </si>
  <si>
    <t>Classic Sweatpant Women's</t>
  </si>
  <si>
    <t>Classic Sweatshort Men's</t>
  </si>
  <si>
    <t>Vintage Wash Classic Sweatpant Men's</t>
  </si>
  <si>
    <t>Crew Classiques Hommes</t>
  </si>
  <si>
    <t>Kangourous à Fermeture Éclair Hommes</t>
  </si>
  <si>
    <t>Kangourous Classiques Femmes</t>
  </si>
  <si>
    <t>Pantalons Sport Classiques Hommes</t>
  </si>
  <si>
    <t>Pantalons Sport Classiques Femmes</t>
  </si>
  <si>
    <t>Shorts de Sport Classiques Hommes</t>
  </si>
  <si>
    <t>Pantalon de Survêtement Classique Délavé Vintage pour Hommes</t>
  </si>
  <si>
    <t>Black/White</t>
  </si>
  <si>
    <t>Heather Light Grey/Black</t>
  </si>
  <si>
    <t>Woodland Camo</t>
  </si>
  <si>
    <t>White/Black</t>
  </si>
  <si>
    <t>Noir/Blanc</t>
  </si>
  <si>
    <t>Gris Clair Chiné / Noir</t>
  </si>
  <si>
    <t>Camouflage de Boisé</t>
  </si>
  <si>
    <t>Blanc / Noir</t>
  </si>
  <si>
    <t>50287-01149-S</t>
  </si>
  <si>
    <t>50287-01149-M</t>
  </si>
  <si>
    <t>50287-01149-L</t>
  </si>
  <si>
    <t>50287-01149-XL</t>
  </si>
  <si>
    <t>50287-01149-2X</t>
  </si>
  <si>
    <t>50287-06210-S</t>
  </si>
  <si>
    <t>50287-06210-M</t>
  </si>
  <si>
    <t>50287-06210-L</t>
  </si>
  <si>
    <t>50287-06210-XL</t>
  </si>
  <si>
    <t>50287-06210-2X</t>
  </si>
  <si>
    <t>50289-01149-M</t>
  </si>
  <si>
    <t>50289-01149-L</t>
  </si>
  <si>
    <t>50289-01149-2X</t>
  </si>
  <si>
    <t>50290-01149-S</t>
  </si>
  <si>
    <t>50290-01149-M</t>
  </si>
  <si>
    <t>50290-01149-L</t>
  </si>
  <si>
    <t>50290-01149-XL</t>
  </si>
  <si>
    <t>50290-01149-2X</t>
  </si>
  <si>
    <t>50290-06210-S</t>
  </si>
  <si>
    <t>50290-06210-M</t>
  </si>
  <si>
    <t>50290-06210-L</t>
  </si>
  <si>
    <t>50290-06210-XL</t>
  </si>
  <si>
    <t>50290-06210-2X</t>
  </si>
  <si>
    <t>50297-00001-XS</t>
  </si>
  <si>
    <t>50297-00001-S</t>
  </si>
  <si>
    <t>50297-00001-M</t>
  </si>
  <si>
    <t>50297-00001-L</t>
  </si>
  <si>
    <t>50297-00001-XL</t>
  </si>
  <si>
    <t>50297-06113-XS</t>
  </si>
  <si>
    <t>50297-06113-S</t>
  </si>
  <si>
    <t>50297-06113-M</t>
  </si>
  <si>
    <t>50297-06113-L</t>
  </si>
  <si>
    <t>50297-06113-XL</t>
  </si>
  <si>
    <t>50310-00001-XS</t>
  </si>
  <si>
    <t>50310-00001-S</t>
  </si>
  <si>
    <t>50310-00001-M</t>
  </si>
  <si>
    <t>50310-00001-L</t>
  </si>
  <si>
    <t>50310-00001-XL</t>
  </si>
  <si>
    <t>50310-06113-XS</t>
  </si>
  <si>
    <t>50310-06113-S</t>
  </si>
  <si>
    <t>50310-06113-M</t>
  </si>
  <si>
    <t>50310-06113-L</t>
  </si>
  <si>
    <t>50310-06113-XL</t>
  </si>
  <si>
    <t>50292-00001-S</t>
  </si>
  <si>
    <t>50292-00001-M</t>
  </si>
  <si>
    <t>50292-00001-L</t>
  </si>
  <si>
    <t>50292-00001-XL</t>
  </si>
  <si>
    <t>50292-00001-2X</t>
  </si>
  <si>
    <t>50292-06113-S</t>
  </si>
  <si>
    <t>50292-06113-M</t>
  </si>
  <si>
    <t>50292-06113-L</t>
  </si>
  <si>
    <t>50292-06113-XL</t>
  </si>
  <si>
    <t>50292-06113-2X</t>
  </si>
  <si>
    <t>50298-00001-XS</t>
  </si>
  <si>
    <t>50298-00001-S</t>
  </si>
  <si>
    <t>50298-00001-M</t>
  </si>
  <si>
    <t>50298-00001-L</t>
  </si>
  <si>
    <t>50298-00001-XL</t>
  </si>
  <si>
    <t>50298-06113-XS</t>
  </si>
  <si>
    <t>50298-06113-S</t>
  </si>
  <si>
    <t>50298-06113-M</t>
  </si>
  <si>
    <t>50298-06113-L</t>
  </si>
  <si>
    <t>50298-06113-XL</t>
  </si>
  <si>
    <t>50291-00001-S</t>
  </si>
  <si>
    <t>50291-00001-M</t>
  </si>
  <si>
    <t>50291-00001-L</t>
  </si>
  <si>
    <t>50291-00001-XL</t>
  </si>
  <si>
    <t>50291-00001-2X</t>
  </si>
  <si>
    <t>50291-06113-S</t>
  </si>
  <si>
    <t>50291-06113-M</t>
  </si>
  <si>
    <t>50291-06113-L</t>
  </si>
  <si>
    <t>50291-06113-XL</t>
  </si>
  <si>
    <t>50291-06113-2X</t>
  </si>
  <si>
    <t>50410-00032-S</t>
  </si>
  <si>
    <t>50410-00032-M</t>
  </si>
  <si>
    <t>50410-00032-L</t>
  </si>
  <si>
    <t>50410-00032-XL</t>
  </si>
  <si>
    <t>50410-00032-2X</t>
  </si>
  <si>
    <t>50298-02077-XS</t>
  </si>
  <si>
    <t>50298-02077-S</t>
  </si>
  <si>
    <t>50298-02077-M</t>
  </si>
  <si>
    <t>50298-02077-L</t>
  </si>
  <si>
    <t>50298-02077-XL</t>
  </si>
  <si>
    <t>50293-01149-XS</t>
  </si>
  <si>
    <t>50293-01149-S</t>
  </si>
  <si>
    <t>50293-01149-M</t>
  </si>
  <si>
    <t>50293-01149-L</t>
  </si>
  <si>
    <t>50293-01149-XL</t>
  </si>
  <si>
    <t>50293-01821-XS</t>
  </si>
  <si>
    <t>50293-01821-S</t>
  </si>
  <si>
    <t>50293-01821-M</t>
  </si>
  <si>
    <t>50293-01821-L</t>
  </si>
  <si>
    <t>50293-01821-XL</t>
  </si>
  <si>
    <t>50283-00001-S</t>
  </si>
  <si>
    <t>50283-00001-M</t>
  </si>
  <si>
    <t>50283-00001-L</t>
  </si>
  <si>
    <t>50283-00001-XL</t>
  </si>
  <si>
    <t>50283-00001-2X</t>
  </si>
  <si>
    <t>50283-01588-S</t>
  </si>
  <si>
    <t>50283-01588-M</t>
  </si>
  <si>
    <t>50283-01588-L</t>
  </si>
  <si>
    <t>50283-01588-XL</t>
  </si>
  <si>
    <t>50283-01588-2X</t>
  </si>
  <si>
    <t>50283-06113-S</t>
  </si>
  <si>
    <t>50283-06113-M</t>
  </si>
  <si>
    <t>50283-06113-L</t>
  </si>
  <si>
    <t>50283-06113-XL</t>
  </si>
  <si>
    <t>50283-06113-2X</t>
  </si>
  <si>
    <t>828432630981</t>
  </si>
  <si>
    <t>828432630998</t>
  </si>
  <si>
    <t>828432631001</t>
  </si>
  <si>
    <t>828432631018</t>
  </si>
  <si>
    <t>828432631025</t>
  </si>
  <si>
    <t>828432631230</t>
  </si>
  <si>
    <t>828432631247</t>
  </si>
  <si>
    <t>828432631254</t>
  </si>
  <si>
    <t>828432631261</t>
  </si>
  <si>
    <t>828432631278</t>
  </si>
  <si>
    <t>828432631346</t>
  </si>
  <si>
    <t>828432631353</t>
  </si>
  <si>
    <t>828432631377</t>
  </si>
  <si>
    <t>828432631537</t>
  </si>
  <si>
    <t>828432631544</t>
  </si>
  <si>
    <t>828432631551</t>
  </si>
  <si>
    <t>828432631568</t>
  </si>
  <si>
    <t>828432631575</t>
  </si>
  <si>
    <t>828432631636</t>
  </si>
  <si>
    <t>828432631643</t>
  </si>
  <si>
    <t>828432631650</t>
  </si>
  <si>
    <t>828432631667</t>
  </si>
  <si>
    <t>828432631674</t>
  </si>
  <si>
    <t>828432632633</t>
  </si>
  <si>
    <t>828432632640</t>
  </si>
  <si>
    <t>828432632657</t>
  </si>
  <si>
    <t>828432632664</t>
  </si>
  <si>
    <t>828432632671</t>
  </si>
  <si>
    <t>828432632688</t>
  </si>
  <si>
    <t>828432632695</t>
  </si>
  <si>
    <t>828432632701</t>
  </si>
  <si>
    <t>828432632718</t>
  </si>
  <si>
    <t>828432632725</t>
  </si>
  <si>
    <t>828432658565</t>
  </si>
  <si>
    <t>828432658572</t>
  </si>
  <si>
    <t>828432658589</t>
  </si>
  <si>
    <t>828432658596</t>
  </si>
  <si>
    <t>828432658602</t>
  </si>
  <si>
    <t>828432652563</t>
  </si>
  <si>
    <t>828432652570</t>
  </si>
  <si>
    <t>828432652587</t>
  </si>
  <si>
    <t>828432652594</t>
  </si>
  <si>
    <t>828432652600</t>
  </si>
  <si>
    <t>828432631933</t>
  </si>
  <si>
    <t>828432631940</t>
  </si>
  <si>
    <t>828432631957</t>
  </si>
  <si>
    <t>828432631964</t>
  </si>
  <si>
    <t>828432631971</t>
  </si>
  <si>
    <t>828432632084</t>
  </si>
  <si>
    <t>828432632091</t>
  </si>
  <si>
    <t>828432632107</t>
  </si>
  <si>
    <t>828432632114</t>
  </si>
  <si>
    <t>828432632121</t>
  </si>
  <si>
    <t>828432632732</t>
  </si>
  <si>
    <t>828432632749</t>
  </si>
  <si>
    <t>828432632756</t>
  </si>
  <si>
    <t>828432632763</t>
  </si>
  <si>
    <t>828432632770</t>
  </si>
  <si>
    <t>828432632886</t>
  </si>
  <si>
    <t>828432632893</t>
  </si>
  <si>
    <t>828432632909</t>
  </si>
  <si>
    <t>828432632916</t>
  </si>
  <si>
    <t>828432632923</t>
  </si>
  <si>
    <t>828432631735</t>
  </si>
  <si>
    <t>828432631742</t>
  </si>
  <si>
    <t>828432631759</t>
  </si>
  <si>
    <t>828432631766</t>
  </si>
  <si>
    <t>828432631773</t>
  </si>
  <si>
    <t>828432631889</t>
  </si>
  <si>
    <t>828432631896</t>
  </si>
  <si>
    <t>828432631902</t>
  </si>
  <si>
    <t>828432631919</t>
  </si>
  <si>
    <t>828432631926</t>
  </si>
  <si>
    <t>828432687152</t>
  </si>
  <si>
    <t>828432687169</t>
  </si>
  <si>
    <t>828432687176</t>
  </si>
  <si>
    <t>828432687183</t>
  </si>
  <si>
    <t>828432687190</t>
  </si>
  <si>
    <t>828432705948</t>
  </si>
  <si>
    <t>828432705955</t>
  </si>
  <si>
    <t>828432705962</t>
  </si>
  <si>
    <t>828432705979</t>
  </si>
  <si>
    <t>828432705986</t>
  </si>
  <si>
    <t>828432632138</t>
  </si>
  <si>
    <t>828432632145</t>
  </si>
  <si>
    <t>828432632152</t>
  </si>
  <si>
    <t>828432632169</t>
  </si>
  <si>
    <t>828432632176</t>
  </si>
  <si>
    <t>828432632183</t>
  </si>
  <si>
    <t>828432632190</t>
  </si>
  <si>
    <t>828432632206</t>
  </si>
  <si>
    <t>828432632213</t>
  </si>
  <si>
    <t>828432632220</t>
  </si>
  <si>
    <t>828432630431</t>
  </si>
  <si>
    <t>828432630448</t>
  </si>
  <si>
    <t>828432630455</t>
  </si>
  <si>
    <t>828432630462</t>
  </si>
  <si>
    <t>828432630479</t>
  </si>
  <si>
    <t>828432630486</t>
  </si>
  <si>
    <t>828432630493</t>
  </si>
  <si>
    <t>828432630509</t>
  </si>
  <si>
    <t>828432630516</t>
  </si>
  <si>
    <t>828432630523</t>
  </si>
  <si>
    <t>828432705542</t>
  </si>
  <si>
    <t>828432705559</t>
  </si>
  <si>
    <t>828432705566</t>
  </si>
  <si>
    <t>828432705573</t>
  </si>
  <si>
    <t>828432705580</t>
  </si>
  <si>
    <t>C0027-CRW120</t>
  </si>
  <si>
    <t>C0027-HOD121</t>
  </si>
  <si>
    <t>C0027-HOD122</t>
  </si>
  <si>
    <t>C0027-CRW122</t>
  </si>
  <si>
    <t>C0027-HOD124</t>
  </si>
  <si>
    <t>C0027-JOG030</t>
  </si>
  <si>
    <t>C0027-JOG032</t>
  </si>
  <si>
    <t>C0027-SHR021</t>
  </si>
  <si>
    <t>C0027-JOG035</t>
  </si>
  <si>
    <t>C0027-SST282</t>
  </si>
  <si>
    <t>C0027-SST284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</si>
</sst>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  <numFmt numFmtId="169" formatCode="_([$VND]\ * #,##0.00_);_([$VND]\ * \(#,##0.00\);_([$VND]\ * &quot;-&quot;??_);_(@_)"/>
  </numFmts>
  <fonts count="29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4"/>
      <name val="Muli"/>
    </font>
    <font>
      <b/>
      <sz val="14"/>
      <color indexed="62"/>
      <name val="Muli"/>
    </font>
    <font>
      <b/>
      <sz val="14"/>
      <name val="Muli"/>
    </font>
    <font>
      <i/>
      <sz val="14"/>
      <name val="Muli"/>
    </font>
    <font>
      <b/>
      <i/>
      <sz val="14"/>
      <name val="Muli"/>
    </font>
    <font>
      <sz val="16"/>
      <color theme="1"/>
      <name val="Muli"/>
    </font>
    <font>
      <b/>
      <sz val="16"/>
      <color rgb="FFFF0000"/>
      <name val="Muli"/>
    </font>
    <font>
      <sz val="16"/>
      <name val="Muli"/>
    </font>
    <font>
      <b/>
      <sz val="16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Muli"/>
    </font>
    <font>
      <b/>
      <sz val="14"/>
      <name val="Calibri"/>
      <family val="2"/>
      <scheme val="minor"/>
    </font>
    <font>
      <b/>
      <sz val="18"/>
      <color rgb="FFFF0000"/>
      <name val="Muli"/>
    </font>
    <font>
      <b/>
      <sz val="18"/>
      <color theme="1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1" fillId="0" borderId="0"/>
    <xf numFmtId="0" fontId="22" fillId="0" borderId="0"/>
  </cellStyleXfs>
  <cellXfs count="115">
    <xf numFmtId="0" fontId="0" fillId="0" borderId="0" xfId="0"/>
    <xf numFmtId="0" fontId="5" fillId="0" borderId="0" xfId="0" applyFont="1" applyAlignment="1">
      <alignment horizontal="left"/>
    </xf>
    <xf numFmtId="0" fontId="8" fillId="4" borderId="2" xfId="0" applyFont="1" applyFill="1" applyBorder="1" applyAlignment="1">
      <alignment horizontal="left" vertical="top"/>
    </xf>
    <xf numFmtId="0" fontId="12" fillId="0" borderId="0" xfId="0" applyFont="1" applyAlignment="1">
      <alignment horizontal="left"/>
    </xf>
    <xf numFmtId="15" fontId="7" fillId="4" borderId="1" xfId="2" applyNumberFormat="1" applyFont="1" applyFill="1" applyBorder="1" applyAlignment="1">
      <alignment horizontal="center" vertical="center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167" fontId="7" fillId="0" borderId="7" xfId="9" applyNumberFormat="1" applyFont="1" applyBorder="1" applyAlignment="1" applyProtection="1">
      <alignment vertical="center"/>
      <protection locked="0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vertical="center" wrapText="1"/>
      <protection locked="0"/>
    </xf>
    <xf numFmtId="167" fontId="7" fillId="0" borderId="10" xfId="9" applyNumberFormat="1" applyFont="1" applyBorder="1" applyAlignment="1" applyProtection="1">
      <alignment vertical="center"/>
      <protection locked="0"/>
    </xf>
    <xf numFmtId="16" fontId="5" fillId="0" borderId="1" xfId="0" quotePrefix="1" applyNumberFormat="1" applyFont="1" applyBorder="1" applyAlignment="1">
      <alignment horizontal="center"/>
    </xf>
    <xf numFmtId="167" fontId="7" fillId="0" borderId="5" xfId="9" applyNumberFormat="1" applyFont="1" applyBorder="1" applyAlignment="1" applyProtection="1">
      <alignment vertical="center"/>
      <protection locked="0"/>
    </xf>
    <xf numFmtId="167" fontId="5" fillId="0" borderId="8" xfId="9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4" borderId="2" xfId="6" applyFont="1" applyFill="1" applyBorder="1" applyAlignment="1">
      <alignment horizontal="left" vertical="center"/>
    </xf>
    <xf numFmtId="0" fontId="7" fillId="4" borderId="0" xfId="6" applyFont="1" applyFill="1" applyAlignment="1">
      <alignment horizontal="center" vertical="center"/>
    </xf>
    <xf numFmtId="167" fontId="7" fillId="4" borderId="7" xfId="9" quotePrefix="1" applyNumberFormat="1" applyFont="1" applyFill="1" applyBorder="1" applyAlignment="1">
      <alignment horizontal="center" vertical="center"/>
    </xf>
    <xf numFmtId="167" fontId="9" fillId="4" borderId="1" xfId="9" quotePrefix="1" applyNumberFormat="1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9" fillId="4" borderId="9" xfId="6" applyFont="1" applyFill="1" applyBorder="1" applyAlignment="1">
      <alignment horizontal="left" vertical="center"/>
    </xf>
    <xf numFmtId="164" fontId="7" fillId="4" borderId="0" xfId="6" applyNumberFormat="1" applyFont="1" applyFill="1" applyAlignment="1">
      <alignment horizontal="center" vertical="center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9" fillId="0" borderId="8" xfId="1" applyFont="1" applyBorder="1" applyAlignment="1" applyProtection="1">
      <alignment vertical="center" wrapText="1"/>
      <protection locked="0"/>
    </xf>
    <xf numFmtId="167" fontId="7" fillId="0" borderId="6" xfId="9" applyNumberFormat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167" fontId="5" fillId="0" borderId="0" xfId="9" applyNumberFormat="1" applyFont="1" applyAlignment="1">
      <alignment horizontal="left"/>
    </xf>
    <xf numFmtId="0" fontId="10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>
      <alignment vertical="center" wrapText="1"/>
    </xf>
    <xf numFmtId="15" fontId="7" fillId="0" borderId="0" xfId="1" applyNumberFormat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6" fillId="0" borderId="0" xfId="0" applyFont="1" applyAlignment="1">
      <alignment horizontal="left" wrapText="1"/>
    </xf>
    <xf numFmtId="0" fontId="15" fillId="6" borderId="1" xfId="6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left" vertical="center" wrapText="1"/>
    </xf>
    <xf numFmtId="0" fontId="15" fillId="6" borderId="1" xfId="6" applyFont="1" applyFill="1" applyBorder="1" applyAlignment="1">
      <alignment horizontal="center" vertical="center"/>
    </xf>
    <xf numFmtId="0" fontId="15" fillId="8" borderId="1" xfId="6" applyFont="1" applyFill="1" applyBorder="1" applyAlignment="1">
      <alignment horizontal="center" vertical="center" wrapText="1"/>
    </xf>
    <xf numFmtId="167" fontId="15" fillId="6" borderId="1" xfId="9" applyNumberFormat="1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6" fontId="14" fillId="7" borderId="1" xfId="5" applyNumberFormat="1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5" fillId="5" borderId="1" xfId="2" applyNumberFormat="1" applyFont="1" applyFill="1" applyBorder="1" applyAlignment="1">
      <alignment horizontal="center"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0" fillId="3" borderId="1" xfId="6" applyFont="1" applyFill="1" applyBorder="1" applyAlignment="1">
      <alignment vertical="center" wrapText="1"/>
    </xf>
    <xf numFmtId="168" fontId="14" fillId="7" borderId="1" xfId="9" applyNumberFormat="1" applyFont="1" applyFill="1" applyBorder="1" applyAlignment="1">
      <alignment horizontal="center" vertical="center"/>
    </xf>
    <xf numFmtId="168" fontId="14" fillId="7" borderId="1" xfId="9" applyNumberFormat="1" applyFont="1" applyFill="1" applyBorder="1" applyAlignment="1">
      <alignment horizontal="center" vertical="center" wrapText="1"/>
    </xf>
    <xf numFmtId="168" fontId="14" fillId="4" borderId="0" xfId="9" applyNumberFormat="1" applyFont="1" applyFill="1" applyAlignment="1">
      <alignment horizontal="center" vertical="center" wrapText="1"/>
    </xf>
    <xf numFmtId="168" fontId="15" fillId="5" borderId="1" xfId="9" applyNumberFormat="1" applyFont="1" applyFill="1" applyBorder="1" applyAlignment="1">
      <alignment vertical="center" wrapText="1"/>
    </xf>
    <xf numFmtId="0" fontId="9" fillId="4" borderId="4" xfId="6" applyFont="1" applyFill="1" applyBorder="1" applyAlignment="1">
      <alignment horizontal="left" vertical="center" wrapText="1"/>
    </xf>
    <xf numFmtId="0" fontId="9" fillId="4" borderId="0" xfId="6" applyFont="1" applyFill="1" applyAlignment="1">
      <alignment horizontal="center" vertical="center"/>
    </xf>
    <xf numFmtId="0" fontId="9" fillId="4" borderId="0" xfId="6" applyFont="1" applyFill="1" applyAlignment="1">
      <alignment vertical="center"/>
    </xf>
    <xf numFmtId="164" fontId="7" fillId="4" borderId="0" xfId="6" applyNumberFormat="1" applyFont="1" applyFill="1" applyAlignment="1">
      <alignment vertical="center"/>
    </xf>
    <xf numFmtId="2" fontId="7" fillId="0" borderId="0" xfId="1" applyNumberFormat="1" applyFont="1" applyAlignment="1" applyProtection="1">
      <alignment vertical="center"/>
      <protection locked="0"/>
    </xf>
    <xf numFmtId="0" fontId="23" fillId="0" borderId="0" xfId="0" applyFont="1" applyAlignment="1">
      <alignment horizontal="center"/>
    </xf>
    <xf numFmtId="0" fontId="6" fillId="0" borderId="1" xfId="3" quotePrefix="1" applyFont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 wrapText="1" shrinkToFit="1"/>
    </xf>
    <xf numFmtId="1" fontId="25" fillId="9" borderId="1" xfId="0" applyNumberFormat="1" applyFont="1" applyFill="1" applyBorder="1" applyAlignment="1">
      <alignment horizontal="center" vertical="center" shrinkToFit="1"/>
    </xf>
    <xf numFmtId="3" fontId="25" fillId="9" borderId="1" xfId="0" applyNumberFormat="1" applyFont="1" applyFill="1" applyBorder="1" applyAlignment="1">
      <alignment horizontal="center" vertical="center" wrapText="1" shrinkToFit="1"/>
    </xf>
    <xf numFmtId="0" fontId="25" fillId="9" borderId="1" xfId="0" applyFont="1" applyFill="1" applyBorder="1" applyAlignment="1">
      <alignment horizontal="center" vertical="center" wrapText="1"/>
    </xf>
    <xf numFmtId="1" fontId="20" fillId="3" borderId="1" xfId="2" applyNumberFormat="1" applyFont="1" applyFill="1" applyBorder="1" applyAlignment="1">
      <alignment vertical="center" wrapText="1"/>
    </xf>
    <xf numFmtId="0" fontId="20" fillId="3" borderId="1" xfId="6" applyFont="1" applyFill="1" applyBorder="1" applyAlignment="1">
      <alignment horizontal="center" vertical="center" wrapText="1"/>
    </xf>
    <xf numFmtId="49" fontId="20" fillId="3" borderId="1" xfId="6" applyNumberFormat="1" applyFont="1" applyFill="1" applyBorder="1" applyAlignment="1">
      <alignment vertical="center" wrapText="1"/>
    </xf>
    <xf numFmtId="0" fontId="26" fillId="3" borderId="1" xfId="6" applyFont="1" applyFill="1" applyBorder="1" applyAlignment="1">
      <alignment horizontal="center" vertical="center" wrapText="1"/>
    </xf>
    <xf numFmtId="1" fontId="20" fillId="3" borderId="1" xfId="7" applyNumberFormat="1" applyFont="1" applyFill="1" applyBorder="1" applyAlignment="1">
      <alignment horizontal="center" vertical="center" wrapText="1"/>
    </xf>
    <xf numFmtId="1" fontId="27" fillId="0" borderId="1" xfId="10" applyNumberFormat="1" applyFont="1" applyBorder="1" applyAlignment="1">
      <alignment horizontal="center" vertical="center" wrapText="1"/>
    </xf>
    <xf numFmtId="3" fontId="20" fillId="0" borderId="1" xfId="3" applyNumberFormat="1" applyFont="1" applyBorder="1" applyAlignment="1">
      <alignment horizontal="center" vertical="center"/>
    </xf>
    <xf numFmtId="168" fontId="28" fillId="3" borderId="1" xfId="11" applyNumberFormat="1" applyFont="1" applyFill="1" applyBorder="1" applyAlignment="1">
      <alignment horizontal="center" vertical="center"/>
    </xf>
    <xf numFmtId="168" fontId="20" fillId="3" borderId="1" xfId="11" applyNumberFormat="1" applyFont="1" applyFill="1" applyBorder="1" applyAlignment="1">
      <alignment horizontal="center" vertical="center" wrapText="1"/>
    </xf>
    <xf numFmtId="166" fontId="20" fillId="3" borderId="1" xfId="5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15" fontId="15" fillId="4" borderId="1" xfId="2" applyNumberFormat="1" applyFont="1" applyFill="1" applyBorder="1" applyAlignment="1">
      <alignment horizontal="center" vertical="center"/>
    </xf>
    <xf numFmtId="169" fontId="12" fillId="0" borderId="0" xfId="0" applyNumberFormat="1" applyFont="1" applyAlignment="1">
      <alignment horizontal="left"/>
    </xf>
    <xf numFmtId="44" fontId="12" fillId="0" borderId="0" xfId="9" applyFont="1" applyAlignment="1">
      <alignment horizontal="left"/>
    </xf>
    <xf numFmtId="0" fontId="0" fillId="0" borderId="1" xfId="0" applyBorder="1"/>
    <xf numFmtId="3" fontId="12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 shrinkToFit="1"/>
    </xf>
    <xf numFmtId="0" fontId="7" fillId="4" borderId="9" xfId="0" applyFont="1" applyFill="1" applyBorder="1" applyAlignment="1">
      <alignment horizontal="left" vertical="top"/>
    </xf>
    <xf numFmtId="0" fontId="9" fillId="4" borderId="1" xfId="6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15" fontId="9" fillId="4" borderId="1" xfId="6" applyNumberFormat="1" applyFont="1" applyFill="1" applyBorder="1" applyAlignment="1">
      <alignment horizontal="center" vertical="center"/>
    </xf>
    <xf numFmtId="16" fontId="9" fillId="4" borderId="1" xfId="6" applyNumberFormat="1" applyFont="1" applyFill="1" applyBorder="1" applyAlignment="1">
      <alignment horizontal="center" vertical="center"/>
    </xf>
    <xf numFmtId="1" fontId="24" fillId="3" borderId="11" xfId="2" applyNumberFormat="1" applyFont="1" applyFill="1" applyBorder="1" applyAlignment="1">
      <alignment horizontal="center" vertical="top" wrapText="1"/>
    </xf>
    <xf numFmtId="1" fontId="24" fillId="3" borderId="12" xfId="2" applyNumberFormat="1" applyFont="1" applyFill="1" applyBorder="1" applyAlignment="1">
      <alignment horizontal="center" vertical="top" wrapText="1"/>
    </xf>
    <xf numFmtId="1" fontId="24" fillId="3" borderId="13" xfId="2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</cellXfs>
  <cellStyles count="14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3" xr:uid="{F4029D5E-1610-4B41-8903-F80A1A62119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FFFFFF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11</xdr:row>
      <xdr:rowOff>414021</xdr:rowOff>
    </xdr:from>
    <xdr:to>
      <xdr:col>5</xdr:col>
      <xdr:colOff>34636</xdr:colOff>
      <xdr:row>11</xdr:row>
      <xdr:rowOff>4949773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80D84B-C657-DB4A-673C-50CF3FA1F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6" y="7514476"/>
          <a:ext cx="7117773" cy="4535752"/>
        </a:xfrm>
        <a:prstGeom prst="rect">
          <a:avLst/>
        </a:prstGeom>
      </xdr:spPr>
    </xdr:pic>
    <xdr:clientData/>
  </xdr:twoCellAnchor>
  <xdr:twoCellAnchor editAs="oneCell">
    <xdr:from>
      <xdr:col>5</xdr:col>
      <xdr:colOff>865907</xdr:colOff>
      <xdr:row>11</xdr:row>
      <xdr:rowOff>1385454</xdr:rowOff>
    </xdr:from>
    <xdr:to>
      <xdr:col>15</xdr:col>
      <xdr:colOff>890349</xdr:colOff>
      <xdr:row>11</xdr:row>
      <xdr:rowOff>4604502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E5758B-191A-D58C-DF40-8506D1E0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3680" y="8485909"/>
          <a:ext cx="12285714" cy="3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1"/>
  <sheetViews>
    <sheetView tabSelected="1" view="pageBreakPreview" topLeftCell="B11" zoomScale="55" zoomScaleNormal="70" zoomScaleSheetLayoutView="55" zoomScalePageLayoutView="55" workbookViewId="0">
      <selection activeCell="R13" sqref="R13"/>
    </sheetView>
  </sheetViews>
  <sheetFormatPr defaultColWidth="9.140625" defaultRowHeight="21.75"/>
  <cols>
    <col min="1" max="1" width="19.140625" style="1" bestFit="1" customWidth="1"/>
    <col min="2" max="2" width="12.85546875" style="1" customWidth="1"/>
    <col min="3" max="3" width="31" style="1" customWidth="1"/>
    <col min="4" max="4" width="25.7109375" style="1" customWidth="1"/>
    <col min="5" max="6" width="17.85546875" style="1" customWidth="1"/>
    <col min="7" max="7" width="18.28515625" style="1" customWidth="1"/>
    <col min="8" max="8" width="23.5703125" style="1" customWidth="1"/>
    <col min="9" max="9" width="14.140625" style="1" customWidth="1"/>
    <col min="10" max="10" width="13.5703125" style="43" customWidth="1"/>
    <col min="11" max="11" width="16.42578125" style="1" customWidth="1"/>
    <col min="12" max="12" width="15.140625" style="1" customWidth="1"/>
    <col min="13" max="13" width="14.140625" style="1" customWidth="1"/>
    <col min="14" max="14" width="21.28515625" style="37" bestFit="1" customWidth="1"/>
    <col min="15" max="15" width="29.85546875" style="37" bestFit="1" customWidth="1"/>
    <col min="16" max="16" width="30.7109375" style="1" customWidth="1"/>
    <col min="17" max="17" width="9.140625" style="1"/>
    <col min="18" max="18" width="25.85546875" style="1" bestFit="1" customWidth="1"/>
    <col min="19" max="19" width="16.85546875" style="1" customWidth="1"/>
    <col min="20" max="16384" width="9.140625" style="1"/>
  </cols>
  <sheetData>
    <row r="1" spans="1:19" ht="24.95" customHeight="1">
      <c r="A1" s="5"/>
      <c r="B1" s="5"/>
      <c r="C1" s="6"/>
      <c r="D1" s="6"/>
      <c r="E1" s="6"/>
      <c r="F1" s="6"/>
      <c r="G1" s="5"/>
      <c r="H1" s="5"/>
      <c r="I1" s="5"/>
      <c r="J1" s="7"/>
      <c r="K1" s="5"/>
      <c r="L1" s="5"/>
      <c r="M1" s="5"/>
      <c r="N1" s="8"/>
      <c r="O1" s="9" t="s">
        <v>0</v>
      </c>
      <c r="P1" s="10" t="s">
        <v>32</v>
      </c>
    </row>
    <row r="2" spans="1:19" ht="21.6" customHeight="1">
      <c r="A2" s="5"/>
      <c r="B2" s="5"/>
      <c r="C2" s="6"/>
      <c r="D2" s="6"/>
      <c r="E2" s="6"/>
      <c r="F2" s="6"/>
      <c r="G2" s="5"/>
      <c r="H2" s="5"/>
      <c r="I2" s="5"/>
      <c r="J2" s="7"/>
      <c r="K2" s="5"/>
      <c r="L2" s="5"/>
      <c r="M2" s="5"/>
      <c r="N2" s="8"/>
      <c r="O2" s="9" t="s">
        <v>1</v>
      </c>
      <c r="P2" s="11" t="s">
        <v>2</v>
      </c>
    </row>
    <row r="3" spans="1:19" ht="21.6" customHeight="1">
      <c r="A3" s="12"/>
      <c r="B3" s="12"/>
      <c r="C3" s="13"/>
      <c r="D3" s="13"/>
      <c r="E3" s="13"/>
      <c r="F3" s="13"/>
      <c r="G3" s="12"/>
      <c r="H3" s="12"/>
      <c r="I3" s="12"/>
      <c r="J3" s="14"/>
      <c r="K3" s="12"/>
      <c r="L3" s="12"/>
      <c r="M3" s="12"/>
      <c r="N3" s="15"/>
      <c r="O3" s="9" t="s">
        <v>4</v>
      </c>
      <c r="P3" s="16" t="s">
        <v>39</v>
      </c>
    </row>
    <row r="4" spans="1:19" ht="10.15" customHeight="1">
      <c r="A4" s="5"/>
      <c r="B4" s="5"/>
      <c r="C4" s="6"/>
      <c r="D4" s="6"/>
      <c r="E4" s="6"/>
      <c r="F4" s="6"/>
      <c r="G4" s="12"/>
      <c r="H4" s="12"/>
      <c r="I4" s="12"/>
      <c r="J4" s="14"/>
      <c r="K4" s="12"/>
      <c r="L4" s="5"/>
      <c r="M4" s="5"/>
      <c r="N4" s="17"/>
      <c r="O4" s="18"/>
      <c r="P4" s="19"/>
    </row>
    <row r="5" spans="1:19" ht="18" customHeight="1">
      <c r="A5" s="20" t="s">
        <v>5</v>
      </c>
      <c r="B5" s="1" t="s">
        <v>82</v>
      </c>
      <c r="C5" s="2"/>
      <c r="D5" s="75" t="s">
        <v>6</v>
      </c>
      <c r="E5" s="104" t="s">
        <v>33</v>
      </c>
      <c r="F5" s="104"/>
      <c r="G5" s="77"/>
      <c r="H5" s="76"/>
      <c r="I5" s="76"/>
      <c r="K5" s="76"/>
      <c r="L5" s="21"/>
      <c r="M5" s="21"/>
      <c r="N5" s="22"/>
      <c r="O5" s="23" t="s">
        <v>7</v>
      </c>
      <c r="P5" s="4">
        <v>45638</v>
      </c>
    </row>
    <row r="6" spans="1:19" ht="21.75" customHeight="1">
      <c r="A6" s="24" t="s">
        <v>8</v>
      </c>
      <c r="B6" s="25"/>
      <c r="D6" s="75" t="s">
        <v>9</v>
      </c>
      <c r="E6" s="104" t="s">
        <v>106</v>
      </c>
      <c r="F6" s="104"/>
      <c r="G6" s="77"/>
      <c r="H6" s="76"/>
      <c r="I6" s="76"/>
      <c r="K6" s="76"/>
      <c r="L6" s="21"/>
      <c r="M6" s="21"/>
      <c r="N6" s="22"/>
      <c r="O6" s="23" t="s">
        <v>10</v>
      </c>
      <c r="P6" s="97"/>
    </row>
    <row r="7" spans="1:19" ht="21.75" customHeight="1">
      <c r="A7" s="24" t="s">
        <v>11</v>
      </c>
      <c r="B7" s="105"/>
      <c r="C7" s="105"/>
      <c r="D7" s="75" t="s">
        <v>12</v>
      </c>
      <c r="E7" s="109">
        <f>P5+15</f>
        <v>45653</v>
      </c>
      <c r="F7" s="104"/>
      <c r="G7" s="78"/>
      <c r="H7" s="27"/>
      <c r="I7" s="27"/>
      <c r="K7" s="27"/>
      <c r="L7" s="21"/>
      <c r="M7" s="21"/>
      <c r="N7" s="22"/>
      <c r="O7" s="23" t="s">
        <v>13</v>
      </c>
      <c r="P7" s="81" t="s">
        <v>80</v>
      </c>
    </row>
    <row r="8" spans="1:19" ht="42" customHeight="1">
      <c r="A8" s="26" t="s">
        <v>14</v>
      </c>
      <c r="B8" s="103"/>
      <c r="C8" s="103"/>
      <c r="D8" s="75" t="s">
        <v>15</v>
      </c>
      <c r="E8" s="110">
        <v>45566</v>
      </c>
      <c r="F8" s="104"/>
      <c r="G8" s="78"/>
      <c r="H8" s="27"/>
      <c r="I8" s="27"/>
      <c r="K8" s="78"/>
      <c r="L8" s="27"/>
      <c r="M8" s="27"/>
      <c r="N8" s="22"/>
      <c r="O8" s="23" t="s">
        <v>16</v>
      </c>
      <c r="P8" s="96" t="s">
        <v>105</v>
      </c>
    </row>
    <row r="9" spans="1:19" ht="5.45" customHeight="1">
      <c r="A9" s="28"/>
      <c r="B9" s="28"/>
      <c r="C9" s="29"/>
      <c r="D9" s="29"/>
      <c r="E9" s="29"/>
      <c r="F9" s="29"/>
      <c r="G9" s="28"/>
      <c r="H9" s="28"/>
      <c r="I9" s="28"/>
      <c r="J9" s="30"/>
      <c r="K9" s="28"/>
      <c r="L9" s="12"/>
      <c r="M9" s="12"/>
      <c r="N9" s="31"/>
      <c r="O9" s="18"/>
      <c r="P9" s="19"/>
    </row>
    <row r="10" spans="1:19" s="3" customFormat="1" ht="96">
      <c r="A10" s="44" t="s">
        <v>17</v>
      </c>
      <c r="B10" s="44" t="s">
        <v>18</v>
      </c>
      <c r="C10" s="45" t="s">
        <v>19</v>
      </c>
      <c r="D10" s="45" t="s">
        <v>35</v>
      </c>
      <c r="E10" s="45" t="s">
        <v>37</v>
      </c>
      <c r="F10" s="45" t="s">
        <v>38</v>
      </c>
      <c r="G10" s="44" t="s">
        <v>20</v>
      </c>
      <c r="H10" s="44" t="s">
        <v>21</v>
      </c>
      <c r="I10" s="46" t="s">
        <v>22</v>
      </c>
      <c r="J10" s="44" t="s">
        <v>23</v>
      </c>
      <c r="K10" s="47" t="s">
        <v>24</v>
      </c>
      <c r="L10" s="47" t="s">
        <v>25</v>
      </c>
      <c r="M10" s="47" t="s">
        <v>26</v>
      </c>
      <c r="N10" s="48" t="s">
        <v>27</v>
      </c>
      <c r="O10" s="48" t="s">
        <v>28</v>
      </c>
      <c r="P10" s="46" t="s">
        <v>3</v>
      </c>
    </row>
    <row r="11" spans="1:19" s="3" customFormat="1" ht="294.75" customHeight="1">
      <c r="A11" s="86" t="s">
        <v>107</v>
      </c>
      <c r="B11" s="87"/>
      <c r="C11" s="70" t="s">
        <v>36</v>
      </c>
      <c r="D11" s="86" t="s">
        <v>83</v>
      </c>
      <c r="E11" s="70" t="s">
        <v>42</v>
      </c>
      <c r="F11" s="88" t="s">
        <v>43</v>
      </c>
      <c r="G11" s="70" t="s">
        <v>49</v>
      </c>
      <c r="H11" s="70" t="s">
        <v>104</v>
      </c>
      <c r="I11" s="89"/>
      <c r="J11" s="90" t="s">
        <v>34</v>
      </c>
      <c r="K11" s="91">
        <v>6958</v>
      </c>
      <c r="L11" s="92">
        <v>0</v>
      </c>
      <c r="M11" s="92">
        <f>K11</f>
        <v>6958</v>
      </c>
      <c r="N11" s="93">
        <v>300</v>
      </c>
      <c r="O11" s="94">
        <f>N11*M11</f>
        <v>2087400</v>
      </c>
      <c r="P11" s="95" t="s">
        <v>62</v>
      </c>
      <c r="R11" s="98">
        <v>21978</v>
      </c>
      <c r="S11" s="99">
        <f>O11/24000</f>
        <v>86.974999999999994</v>
      </c>
    </row>
    <row r="12" spans="1:19" s="3" customFormat="1" ht="408.75" customHeight="1">
      <c r="A12" s="111" t="s">
        <v>50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3"/>
      <c r="R12" s="101">
        <f>K11-15</f>
        <v>6943</v>
      </c>
    </row>
    <row r="13" spans="1:19" s="3" customFormat="1" ht="24">
      <c r="A13" s="49"/>
      <c r="B13" s="49"/>
      <c r="C13" s="50"/>
      <c r="D13" s="50"/>
      <c r="E13" s="50"/>
      <c r="F13" s="50"/>
      <c r="G13" s="51"/>
      <c r="H13" s="51"/>
      <c r="I13" s="52"/>
      <c r="J13" s="53"/>
      <c r="K13" s="54"/>
      <c r="L13" s="54"/>
      <c r="M13" s="54"/>
      <c r="N13" s="71"/>
      <c r="O13" s="72"/>
      <c r="P13" s="55"/>
    </row>
    <row r="14" spans="1:19" s="3" customFormat="1" ht="43.5" customHeight="1">
      <c r="A14" s="56"/>
      <c r="B14" s="56"/>
      <c r="C14" s="57"/>
      <c r="D14" s="57"/>
      <c r="E14" s="57"/>
      <c r="F14" s="57"/>
      <c r="G14" s="56"/>
      <c r="H14" s="56"/>
      <c r="I14" s="56"/>
      <c r="J14" s="58"/>
      <c r="K14" s="59">
        <f>SUM(K11:K11)</f>
        <v>6958</v>
      </c>
      <c r="L14" s="60"/>
      <c r="M14" s="59">
        <f>SUM(M11:M11)</f>
        <v>6958</v>
      </c>
      <c r="N14" s="73"/>
      <c r="O14" s="74">
        <f>SUM(O11:O11)</f>
        <v>2087400</v>
      </c>
      <c r="P14" s="61"/>
      <c r="R14" s="3">
        <v>653</v>
      </c>
    </row>
    <row r="15" spans="1:19" s="3" customFormat="1" ht="24">
      <c r="A15" s="62"/>
      <c r="B15" s="62"/>
      <c r="C15" s="63"/>
      <c r="D15" s="63"/>
      <c r="E15" s="63"/>
      <c r="F15" s="63"/>
      <c r="G15" s="64"/>
      <c r="H15" s="64"/>
      <c r="I15" s="64"/>
      <c r="J15" s="65"/>
      <c r="K15" s="61"/>
      <c r="L15" s="61"/>
      <c r="M15" s="61"/>
      <c r="N15" s="66"/>
      <c r="O15" s="66"/>
      <c r="P15" s="61"/>
    </row>
    <row r="16" spans="1:19" s="3" customFormat="1" ht="24">
      <c r="A16" s="107" t="s">
        <v>29</v>
      </c>
      <c r="B16" s="107"/>
      <c r="C16" s="67"/>
      <c r="D16" s="67"/>
      <c r="E16" s="67"/>
      <c r="F16" s="67"/>
      <c r="G16" s="68"/>
      <c r="H16" s="108" t="s">
        <v>30</v>
      </c>
      <c r="I16" s="108"/>
      <c r="J16" s="108"/>
      <c r="K16" s="69"/>
      <c r="L16" s="69"/>
      <c r="M16" s="69"/>
      <c r="N16" s="106" t="s">
        <v>31</v>
      </c>
      <c r="O16" s="106"/>
      <c r="P16" s="61"/>
    </row>
    <row r="17" spans="1:12" ht="21.75" customHeight="1">
      <c r="A17" s="32"/>
      <c r="B17" s="33"/>
      <c r="C17" s="34"/>
      <c r="D17" s="34"/>
      <c r="E17" s="34"/>
      <c r="F17" s="34"/>
      <c r="G17" s="32"/>
      <c r="H17" s="32"/>
      <c r="I17" s="32"/>
      <c r="J17" s="35"/>
      <c r="K17" s="36"/>
      <c r="L17" s="36"/>
    </row>
    <row r="18" spans="1:12" ht="21.75" customHeight="1">
      <c r="A18" s="32"/>
      <c r="B18" s="33"/>
      <c r="C18" s="34"/>
      <c r="D18" s="34"/>
      <c r="E18" s="34"/>
      <c r="F18" s="34"/>
      <c r="G18" s="32"/>
      <c r="H18" s="32"/>
      <c r="I18" s="32"/>
      <c r="J18" s="35"/>
      <c r="K18" s="36"/>
      <c r="L18" s="36"/>
    </row>
    <row r="19" spans="1:12" ht="21.75" customHeight="1">
      <c r="A19" s="38"/>
      <c r="B19" s="34"/>
      <c r="C19" s="34"/>
      <c r="D19" s="34"/>
      <c r="E19" s="34"/>
      <c r="F19" s="34"/>
      <c r="G19" s="32"/>
      <c r="H19" s="32"/>
      <c r="I19" s="32"/>
      <c r="J19" s="39"/>
      <c r="K19" s="32"/>
      <c r="L19" s="36"/>
    </row>
    <row r="20" spans="1:12" ht="21.75" customHeight="1">
      <c r="A20" s="36"/>
      <c r="B20" s="40"/>
      <c r="C20" s="33"/>
      <c r="D20" s="33"/>
      <c r="E20" s="33"/>
      <c r="F20" s="33"/>
      <c r="G20" s="36"/>
      <c r="H20" s="41"/>
      <c r="I20" s="41"/>
      <c r="J20" s="42"/>
      <c r="K20" s="79"/>
      <c r="L20" s="36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45" customHeight="1"/>
    <row r="59" ht="23.45" customHeight="1"/>
    <row r="60" ht="23.45" customHeight="1"/>
    <row r="61" ht="23.45" customHeight="1"/>
  </sheetData>
  <autoFilter ref="A10:P11" xr:uid="{00000000-0001-0000-0100-000000000000}"/>
  <mergeCells count="10">
    <mergeCell ref="B8:C8"/>
    <mergeCell ref="E5:F5"/>
    <mergeCell ref="E6:F6"/>
    <mergeCell ref="B7:C7"/>
    <mergeCell ref="N16:O16"/>
    <mergeCell ref="A16:B16"/>
    <mergeCell ref="H16:J16"/>
    <mergeCell ref="E7:F7"/>
    <mergeCell ref="E8:F8"/>
    <mergeCell ref="A12:P12"/>
  </mergeCells>
  <printOptions horizontalCentered="1"/>
  <pageMargins left="0.25" right="0.25" top="1.0416666666666701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2396-B21A-44DF-A1E8-CB13AF7979C2}">
  <sheetPr>
    <pageSetUpPr fitToPage="1"/>
  </sheetPr>
  <dimension ref="A1:K116"/>
  <sheetViews>
    <sheetView view="pageBreakPreview" topLeftCell="A99" zoomScale="86" zoomScaleNormal="100" zoomScaleSheetLayoutView="86" workbookViewId="0">
      <selection activeCell="I3" sqref="I3:I115"/>
    </sheetView>
  </sheetViews>
  <sheetFormatPr defaultColWidth="10.7109375" defaultRowHeight="15"/>
  <cols>
    <col min="1" max="1" width="16.7109375" customWidth="1"/>
    <col min="2" max="2" width="26.28515625" customWidth="1"/>
    <col min="3" max="3" width="36.140625" customWidth="1"/>
    <col min="4" max="4" width="35.7109375" customWidth="1"/>
    <col min="5" max="5" width="24.42578125" customWidth="1"/>
    <col min="6" max="6" width="18.7109375" customWidth="1"/>
    <col min="7" max="7" width="15.85546875" customWidth="1"/>
    <col min="8" max="8" width="10.7109375" customWidth="1"/>
    <col min="9" max="9" width="12.5703125" customWidth="1"/>
    <col min="10" max="10" width="14" customWidth="1"/>
    <col min="11" max="11" width="16.7109375" customWidth="1"/>
  </cols>
  <sheetData>
    <row r="1" spans="1:11" ht="26.25">
      <c r="A1" s="80"/>
      <c r="B1" s="114" t="s">
        <v>46</v>
      </c>
      <c r="C1" s="114"/>
      <c r="D1" s="114"/>
      <c r="E1" s="114"/>
      <c r="F1" s="114"/>
      <c r="G1" s="114"/>
      <c r="H1" s="114"/>
      <c r="I1" s="114"/>
      <c r="J1">
        <v>1.1000000000000001</v>
      </c>
      <c r="K1">
        <v>10</v>
      </c>
    </row>
    <row r="2" spans="1:11" ht="82.5" customHeight="1">
      <c r="A2" s="82" t="s">
        <v>81</v>
      </c>
      <c r="B2" s="82" t="s">
        <v>56</v>
      </c>
      <c r="C2" s="82" t="s">
        <v>57</v>
      </c>
      <c r="D2" s="82" t="s">
        <v>58</v>
      </c>
      <c r="E2" s="82" t="s">
        <v>59</v>
      </c>
      <c r="F2" s="82" t="s">
        <v>60</v>
      </c>
      <c r="G2" s="83" t="s">
        <v>61</v>
      </c>
      <c r="H2" s="84" t="s">
        <v>51</v>
      </c>
      <c r="I2" s="85" t="s">
        <v>41</v>
      </c>
    </row>
    <row r="3" spans="1:11" ht="21" customHeight="1">
      <c r="A3" s="102" t="s">
        <v>346</v>
      </c>
      <c r="B3" s="100" t="s">
        <v>108</v>
      </c>
      <c r="C3" s="100" t="s">
        <v>115</v>
      </c>
      <c r="D3" s="100" t="s">
        <v>122</v>
      </c>
      <c r="E3" s="100" t="s">
        <v>126</v>
      </c>
      <c r="F3" s="100" t="s">
        <v>130</v>
      </c>
      <c r="G3" s="100" t="s">
        <v>238</v>
      </c>
      <c r="H3" s="100">
        <v>18</v>
      </c>
      <c r="I3" s="100">
        <f>(ROUND(H3*$J$1,0)+$K$1)*2+ROUND((H3*$J$1)/20,0)*2</f>
        <v>62</v>
      </c>
      <c r="J3" t="s">
        <v>84</v>
      </c>
      <c r="K3" t="e">
        <f>VLOOKUP(J3,#REF!,2,FALSE)</f>
        <v>#REF!</v>
      </c>
    </row>
    <row r="4" spans="1:11" ht="21" customHeight="1">
      <c r="A4" s="102" t="s">
        <v>346</v>
      </c>
      <c r="B4" s="100" t="s">
        <v>108</v>
      </c>
      <c r="C4" s="100" t="s">
        <v>115</v>
      </c>
      <c r="D4" s="100" t="s">
        <v>122</v>
      </c>
      <c r="E4" s="100" t="s">
        <v>126</v>
      </c>
      <c r="F4" s="100" t="s">
        <v>131</v>
      </c>
      <c r="G4" s="100" t="s">
        <v>239</v>
      </c>
      <c r="H4" s="100">
        <v>26</v>
      </c>
      <c r="I4" s="100">
        <f t="shared" ref="I4:I66" si="0">(ROUND(H4*$J$1,0)+$K$1)*2+ROUND((H4*$J$1)/20,0)*2</f>
        <v>80</v>
      </c>
      <c r="J4" t="s">
        <v>84</v>
      </c>
      <c r="K4" t="e">
        <f>VLOOKUP(J4,#REF!,2,FALSE)</f>
        <v>#REF!</v>
      </c>
    </row>
    <row r="5" spans="1:11" ht="21" customHeight="1">
      <c r="A5" s="102" t="s">
        <v>346</v>
      </c>
      <c r="B5" s="100" t="s">
        <v>108</v>
      </c>
      <c r="C5" s="100" t="s">
        <v>115</v>
      </c>
      <c r="D5" s="100" t="s">
        <v>122</v>
      </c>
      <c r="E5" s="100" t="s">
        <v>126</v>
      </c>
      <c r="F5" s="100" t="s">
        <v>132</v>
      </c>
      <c r="G5" s="100" t="s">
        <v>240</v>
      </c>
      <c r="H5" s="100">
        <v>46</v>
      </c>
      <c r="I5" s="100">
        <f t="shared" si="0"/>
        <v>128</v>
      </c>
      <c r="J5" t="s">
        <v>84</v>
      </c>
      <c r="K5" t="e">
        <f>VLOOKUP(J5,#REF!,2,FALSE)</f>
        <v>#REF!</v>
      </c>
    </row>
    <row r="6" spans="1:11" ht="21" customHeight="1">
      <c r="A6" s="102" t="s">
        <v>346</v>
      </c>
      <c r="B6" s="100" t="s">
        <v>108</v>
      </c>
      <c r="C6" s="100" t="s">
        <v>115</v>
      </c>
      <c r="D6" s="100" t="s">
        <v>122</v>
      </c>
      <c r="E6" s="100" t="s">
        <v>126</v>
      </c>
      <c r="F6" s="100" t="s">
        <v>133</v>
      </c>
      <c r="G6" s="100" t="s">
        <v>241</v>
      </c>
      <c r="H6" s="100">
        <v>17</v>
      </c>
      <c r="I6" s="100">
        <f t="shared" si="0"/>
        <v>60</v>
      </c>
      <c r="J6" t="s">
        <v>84</v>
      </c>
      <c r="K6" t="e">
        <f>VLOOKUP(J6,#REF!,2,FALSE)</f>
        <v>#REF!</v>
      </c>
    </row>
    <row r="7" spans="1:11" ht="21" customHeight="1">
      <c r="A7" s="102" t="s">
        <v>346</v>
      </c>
      <c r="B7" s="100" t="s">
        <v>108</v>
      </c>
      <c r="C7" s="100" t="s">
        <v>115</v>
      </c>
      <c r="D7" s="100" t="s">
        <v>122</v>
      </c>
      <c r="E7" s="100" t="s">
        <v>126</v>
      </c>
      <c r="F7" s="100" t="s">
        <v>134</v>
      </c>
      <c r="G7" s="100" t="s">
        <v>242</v>
      </c>
      <c r="H7" s="100">
        <v>6</v>
      </c>
      <c r="I7" s="100">
        <f t="shared" si="0"/>
        <v>34</v>
      </c>
      <c r="J7" t="s">
        <v>84</v>
      </c>
      <c r="K7" t="e">
        <f>VLOOKUP(J7,#REF!,2,FALSE)</f>
        <v>#REF!</v>
      </c>
    </row>
    <row r="8" spans="1:11" ht="21" customHeight="1">
      <c r="A8" s="102" t="s">
        <v>346</v>
      </c>
      <c r="B8" s="100" t="s">
        <v>108</v>
      </c>
      <c r="C8" s="100" t="s">
        <v>115</v>
      </c>
      <c r="D8" s="100" t="s">
        <v>123</v>
      </c>
      <c r="E8" s="100" t="s">
        <v>127</v>
      </c>
      <c r="F8" s="100" t="s">
        <v>135</v>
      </c>
      <c r="G8" s="100" t="s">
        <v>243</v>
      </c>
      <c r="H8" s="100">
        <v>12</v>
      </c>
      <c r="I8" s="100">
        <f t="shared" si="0"/>
        <v>48</v>
      </c>
      <c r="J8" t="s">
        <v>85</v>
      </c>
      <c r="K8" t="e">
        <f>VLOOKUP(J8,#REF!,2,FALSE)</f>
        <v>#REF!</v>
      </c>
    </row>
    <row r="9" spans="1:11" ht="21" customHeight="1">
      <c r="A9" s="102" t="s">
        <v>346</v>
      </c>
      <c r="B9" s="100" t="s">
        <v>108</v>
      </c>
      <c r="C9" s="100" t="s">
        <v>115</v>
      </c>
      <c r="D9" s="100" t="s">
        <v>123</v>
      </c>
      <c r="E9" s="100" t="s">
        <v>127</v>
      </c>
      <c r="F9" s="100" t="s">
        <v>136</v>
      </c>
      <c r="G9" s="100" t="s">
        <v>244</v>
      </c>
      <c r="H9" s="100">
        <v>21</v>
      </c>
      <c r="I9" s="100">
        <f t="shared" si="0"/>
        <v>68</v>
      </c>
      <c r="J9" t="s">
        <v>85</v>
      </c>
      <c r="K9" t="e">
        <f>VLOOKUP(J9,#REF!,2,FALSE)</f>
        <v>#REF!</v>
      </c>
    </row>
    <row r="10" spans="1:11" ht="21" customHeight="1">
      <c r="A10" s="102" t="s">
        <v>346</v>
      </c>
      <c r="B10" s="100" t="s">
        <v>108</v>
      </c>
      <c r="C10" s="100" t="s">
        <v>115</v>
      </c>
      <c r="D10" s="100" t="s">
        <v>123</v>
      </c>
      <c r="E10" s="100" t="s">
        <v>127</v>
      </c>
      <c r="F10" s="100" t="s">
        <v>137</v>
      </c>
      <c r="G10" s="100" t="s">
        <v>245</v>
      </c>
      <c r="H10" s="100">
        <v>32</v>
      </c>
      <c r="I10" s="100">
        <f t="shared" si="0"/>
        <v>94</v>
      </c>
      <c r="J10" t="s">
        <v>85</v>
      </c>
      <c r="K10" t="e">
        <f>VLOOKUP(J10,#REF!,2,FALSE)</f>
        <v>#REF!</v>
      </c>
    </row>
    <row r="11" spans="1:11" ht="21" customHeight="1">
      <c r="A11" s="102" t="s">
        <v>346</v>
      </c>
      <c r="B11" s="100" t="s">
        <v>108</v>
      </c>
      <c r="C11" s="100" t="s">
        <v>115</v>
      </c>
      <c r="D11" s="100" t="s">
        <v>123</v>
      </c>
      <c r="E11" s="100" t="s">
        <v>127</v>
      </c>
      <c r="F11" s="100" t="s">
        <v>138</v>
      </c>
      <c r="G11" s="100" t="s">
        <v>246</v>
      </c>
      <c r="H11" s="100">
        <v>12</v>
      </c>
      <c r="I11" s="100">
        <f t="shared" si="0"/>
        <v>48</v>
      </c>
      <c r="J11" t="s">
        <v>85</v>
      </c>
      <c r="K11" t="e">
        <f>VLOOKUP(J11,#REF!,2,FALSE)</f>
        <v>#REF!</v>
      </c>
    </row>
    <row r="12" spans="1:11" ht="21" customHeight="1">
      <c r="A12" s="102" t="s">
        <v>346</v>
      </c>
      <c r="B12" s="100" t="s">
        <v>108</v>
      </c>
      <c r="C12" s="100" t="s">
        <v>115</v>
      </c>
      <c r="D12" s="100" t="s">
        <v>123</v>
      </c>
      <c r="E12" s="100" t="s">
        <v>127</v>
      </c>
      <c r="F12" s="100" t="s">
        <v>139</v>
      </c>
      <c r="G12" s="100" t="s">
        <v>247</v>
      </c>
      <c r="H12" s="100">
        <v>2</v>
      </c>
      <c r="I12" s="100">
        <f t="shared" si="0"/>
        <v>24</v>
      </c>
      <c r="J12" t="s">
        <v>85</v>
      </c>
      <c r="K12" t="e">
        <f>VLOOKUP(J12,#REF!,2,FALSE)</f>
        <v>#REF!</v>
      </c>
    </row>
    <row r="13" spans="1:11" ht="21" customHeight="1">
      <c r="A13" s="102" t="s">
        <v>347</v>
      </c>
      <c r="B13" s="100" t="s">
        <v>44</v>
      </c>
      <c r="C13" s="100" t="s">
        <v>65</v>
      </c>
      <c r="D13" s="100" t="s">
        <v>122</v>
      </c>
      <c r="E13" s="100" t="s">
        <v>126</v>
      </c>
      <c r="F13" s="100" t="s">
        <v>140</v>
      </c>
      <c r="G13" s="100" t="s">
        <v>248</v>
      </c>
      <c r="H13" s="100">
        <v>18</v>
      </c>
      <c r="I13" s="100">
        <f t="shared" si="0"/>
        <v>62</v>
      </c>
      <c r="J13" t="s">
        <v>86</v>
      </c>
      <c r="K13" t="e">
        <f>VLOOKUP(J13,#REF!,2,FALSE)</f>
        <v>#REF!</v>
      </c>
    </row>
    <row r="14" spans="1:11" ht="21" customHeight="1">
      <c r="A14" s="102" t="s">
        <v>347</v>
      </c>
      <c r="B14" s="100" t="s">
        <v>44</v>
      </c>
      <c r="C14" s="100" t="s">
        <v>65</v>
      </c>
      <c r="D14" s="100" t="s">
        <v>122</v>
      </c>
      <c r="E14" s="100" t="s">
        <v>126</v>
      </c>
      <c r="F14" s="100" t="s">
        <v>141</v>
      </c>
      <c r="G14" s="100" t="s">
        <v>249</v>
      </c>
      <c r="H14" s="100">
        <v>36</v>
      </c>
      <c r="I14" s="100">
        <f t="shared" si="0"/>
        <v>104</v>
      </c>
      <c r="J14" t="s">
        <v>86</v>
      </c>
      <c r="K14" t="e">
        <f>VLOOKUP(J14,#REF!,2,FALSE)</f>
        <v>#REF!</v>
      </c>
    </row>
    <row r="15" spans="1:11" ht="21" customHeight="1">
      <c r="A15" s="102" t="s">
        <v>347</v>
      </c>
      <c r="B15" s="100" t="s">
        <v>44</v>
      </c>
      <c r="C15" s="100" t="s">
        <v>65</v>
      </c>
      <c r="D15" s="100" t="s">
        <v>122</v>
      </c>
      <c r="E15" s="100" t="s">
        <v>126</v>
      </c>
      <c r="F15" s="100" t="s">
        <v>142</v>
      </c>
      <c r="G15" s="100" t="s">
        <v>250</v>
      </c>
      <c r="H15" s="100">
        <v>2</v>
      </c>
      <c r="I15" s="100">
        <f t="shared" si="0"/>
        <v>24</v>
      </c>
      <c r="J15" t="s">
        <v>86</v>
      </c>
      <c r="K15" t="e">
        <f>VLOOKUP(J15,#REF!,2,FALSE)</f>
        <v>#REF!</v>
      </c>
    </row>
    <row r="16" spans="1:11" ht="21" customHeight="1">
      <c r="A16" s="102" t="s">
        <v>348</v>
      </c>
      <c r="B16" s="100" t="s">
        <v>109</v>
      </c>
      <c r="C16" s="100" t="s">
        <v>116</v>
      </c>
      <c r="D16" s="100" t="s">
        <v>122</v>
      </c>
      <c r="E16" s="100" t="s">
        <v>126</v>
      </c>
      <c r="F16" s="100" t="s">
        <v>143</v>
      </c>
      <c r="G16" s="100" t="s">
        <v>251</v>
      </c>
      <c r="H16" s="100">
        <v>12</v>
      </c>
      <c r="I16" s="100">
        <f t="shared" si="0"/>
        <v>48</v>
      </c>
      <c r="J16" t="s">
        <v>86</v>
      </c>
      <c r="K16" t="e">
        <f>VLOOKUP(J16,#REF!,2,FALSE)</f>
        <v>#REF!</v>
      </c>
    </row>
    <row r="17" spans="1:11" ht="21" customHeight="1">
      <c r="A17" s="102" t="s">
        <v>348</v>
      </c>
      <c r="B17" s="100" t="s">
        <v>109</v>
      </c>
      <c r="C17" s="100" t="s">
        <v>116</v>
      </c>
      <c r="D17" s="100" t="s">
        <v>122</v>
      </c>
      <c r="E17" s="100" t="s">
        <v>126</v>
      </c>
      <c r="F17" s="100" t="s">
        <v>144</v>
      </c>
      <c r="G17" s="100" t="s">
        <v>252</v>
      </c>
      <c r="H17" s="100">
        <v>17</v>
      </c>
      <c r="I17" s="100">
        <f t="shared" si="0"/>
        <v>60</v>
      </c>
      <c r="J17" t="s">
        <v>86</v>
      </c>
      <c r="K17" t="e">
        <f>VLOOKUP(J17,#REF!,2,FALSE)</f>
        <v>#REF!</v>
      </c>
    </row>
    <row r="18" spans="1:11" ht="21" customHeight="1">
      <c r="A18" s="102" t="s">
        <v>348</v>
      </c>
      <c r="B18" s="100" t="s">
        <v>109</v>
      </c>
      <c r="C18" s="100" t="s">
        <v>116</v>
      </c>
      <c r="D18" s="100" t="s">
        <v>122</v>
      </c>
      <c r="E18" s="100" t="s">
        <v>126</v>
      </c>
      <c r="F18" s="100" t="s">
        <v>145</v>
      </c>
      <c r="G18" s="100" t="s">
        <v>253</v>
      </c>
      <c r="H18" s="100">
        <v>42</v>
      </c>
      <c r="I18" s="100">
        <f t="shared" si="0"/>
        <v>116</v>
      </c>
      <c r="J18" t="s">
        <v>87</v>
      </c>
      <c r="K18" t="e">
        <f>VLOOKUP(J18,#REF!,2,FALSE)</f>
        <v>#REF!</v>
      </c>
    </row>
    <row r="19" spans="1:11" ht="21" customHeight="1">
      <c r="A19" s="102" t="s">
        <v>348</v>
      </c>
      <c r="B19" s="100" t="s">
        <v>109</v>
      </c>
      <c r="C19" s="100" t="s">
        <v>116</v>
      </c>
      <c r="D19" s="100" t="s">
        <v>122</v>
      </c>
      <c r="E19" s="100" t="s">
        <v>126</v>
      </c>
      <c r="F19" s="100" t="s">
        <v>146</v>
      </c>
      <c r="G19" s="100" t="s">
        <v>254</v>
      </c>
      <c r="H19" s="100">
        <v>6</v>
      </c>
      <c r="I19" s="100">
        <f t="shared" si="0"/>
        <v>34</v>
      </c>
      <c r="J19" t="s">
        <v>87</v>
      </c>
      <c r="K19" t="e">
        <f>VLOOKUP(J19,#REF!,2,FALSE)</f>
        <v>#REF!</v>
      </c>
    </row>
    <row r="20" spans="1:11" ht="21" customHeight="1">
      <c r="A20" s="102" t="s">
        <v>348</v>
      </c>
      <c r="B20" s="100" t="s">
        <v>109</v>
      </c>
      <c r="C20" s="100" t="s">
        <v>116</v>
      </c>
      <c r="D20" s="100" t="s">
        <v>122</v>
      </c>
      <c r="E20" s="100" t="s">
        <v>126</v>
      </c>
      <c r="F20" s="100" t="s">
        <v>147</v>
      </c>
      <c r="G20" s="100" t="s">
        <v>255</v>
      </c>
      <c r="H20" s="100">
        <v>6</v>
      </c>
      <c r="I20" s="100">
        <f t="shared" si="0"/>
        <v>34</v>
      </c>
      <c r="J20" t="s">
        <v>87</v>
      </c>
      <c r="K20" t="e">
        <f>VLOOKUP(J20,#REF!,2,FALSE)</f>
        <v>#REF!</v>
      </c>
    </row>
    <row r="21" spans="1:11" ht="21" customHeight="1">
      <c r="A21" s="102" t="s">
        <v>348</v>
      </c>
      <c r="B21" s="100" t="s">
        <v>109</v>
      </c>
      <c r="C21" s="100" t="s">
        <v>116</v>
      </c>
      <c r="D21" s="100" t="s">
        <v>123</v>
      </c>
      <c r="E21" s="100" t="s">
        <v>127</v>
      </c>
      <c r="F21" s="100" t="s">
        <v>148</v>
      </c>
      <c r="G21" s="100" t="s">
        <v>256</v>
      </c>
      <c r="H21" s="100">
        <v>12</v>
      </c>
      <c r="I21" s="100">
        <f t="shared" si="0"/>
        <v>48</v>
      </c>
      <c r="J21" t="s">
        <v>87</v>
      </c>
      <c r="K21" t="e">
        <f>VLOOKUP(J21,#REF!,2,FALSE)</f>
        <v>#REF!</v>
      </c>
    </row>
    <row r="22" spans="1:11" ht="21" customHeight="1">
      <c r="A22" s="102" t="s">
        <v>348</v>
      </c>
      <c r="B22" s="100" t="s">
        <v>109</v>
      </c>
      <c r="C22" s="100" t="s">
        <v>116</v>
      </c>
      <c r="D22" s="100" t="s">
        <v>123</v>
      </c>
      <c r="E22" s="100" t="s">
        <v>127</v>
      </c>
      <c r="F22" s="100" t="s">
        <v>149</v>
      </c>
      <c r="G22" s="100" t="s">
        <v>257</v>
      </c>
      <c r="H22" s="100">
        <v>17</v>
      </c>
      <c r="I22" s="100">
        <f t="shared" si="0"/>
        <v>60</v>
      </c>
      <c r="J22" t="s">
        <v>87</v>
      </c>
      <c r="K22" t="e">
        <f>VLOOKUP(J22,#REF!,2,FALSE)</f>
        <v>#REF!</v>
      </c>
    </row>
    <row r="23" spans="1:11" ht="21" customHeight="1">
      <c r="A23" s="102" t="s">
        <v>348</v>
      </c>
      <c r="B23" s="100" t="s">
        <v>109</v>
      </c>
      <c r="C23" s="100" t="s">
        <v>116</v>
      </c>
      <c r="D23" s="100" t="s">
        <v>123</v>
      </c>
      <c r="E23" s="100" t="s">
        <v>127</v>
      </c>
      <c r="F23" s="100" t="s">
        <v>150</v>
      </c>
      <c r="G23" s="100" t="s">
        <v>258</v>
      </c>
      <c r="H23" s="100">
        <v>42</v>
      </c>
      <c r="I23" s="100">
        <f t="shared" si="0"/>
        <v>116</v>
      </c>
      <c r="J23" t="s">
        <v>88</v>
      </c>
      <c r="K23" t="e">
        <f>VLOOKUP(J23,#REF!,2,FALSE)</f>
        <v>#REF!</v>
      </c>
    </row>
    <row r="24" spans="1:11" ht="21" customHeight="1">
      <c r="A24" s="102" t="s">
        <v>348</v>
      </c>
      <c r="B24" s="100" t="s">
        <v>109</v>
      </c>
      <c r="C24" s="100" t="s">
        <v>116</v>
      </c>
      <c r="D24" s="100" t="s">
        <v>123</v>
      </c>
      <c r="E24" s="100" t="s">
        <v>127</v>
      </c>
      <c r="F24" s="100" t="s">
        <v>151</v>
      </c>
      <c r="G24" s="100" t="s">
        <v>259</v>
      </c>
      <c r="H24" s="100">
        <v>6</v>
      </c>
      <c r="I24" s="100">
        <f t="shared" si="0"/>
        <v>34</v>
      </c>
      <c r="J24" t="s">
        <v>88</v>
      </c>
      <c r="K24" t="e">
        <f>VLOOKUP(J24,#REF!,2,FALSE)</f>
        <v>#REF!</v>
      </c>
    </row>
    <row r="25" spans="1:11" ht="21" customHeight="1">
      <c r="A25" s="102" t="s">
        <v>348</v>
      </c>
      <c r="B25" s="100" t="s">
        <v>109</v>
      </c>
      <c r="C25" s="100" t="s">
        <v>116</v>
      </c>
      <c r="D25" s="100" t="s">
        <v>123</v>
      </c>
      <c r="E25" s="100" t="s">
        <v>127</v>
      </c>
      <c r="F25" s="100" t="s">
        <v>152</v>
      </c>
      <c r="G25" s="100" t="s">
        <v>260</v>
      </c>
      <c r="H25" s="100">
        <v>8</v>
      </c>
      <c r="I25" s="100">
        <f t="shared" si="0"/>
        <v>38</v>
      </c>
      <c r="J25" t="s">
        <v>88</v>
      </c>
      <c r="K25" t="e">
        <f>VLOOKUP(J25,#REF!,2,FALSE)</f>
        <v>#REF!</v>
      </c>
    </row>
    <row r="26" spans="1:11" ht="21" customHeight="1">
      <c r="A26" s="102" t="s">
        <v>349</v>
      </c>
      <c r="B26" s="100" t="s">
        <v>52</v>
      </c>
      <c r="C26" s="100" t="s">
        <v>66</v>
      </c>
      <c r="D26" s="100" t="s">
        <v>45</v>
      </c>
      <c r="E26" s="100" t="s">
        <v>53</v>
      </c>
      <c r="F26" s="100" t="s">
        <v>153</v>
      </c>
      <c r="G26" s="100" t="s">
        <v>261</v>
      </c>
      <c r="H26" s="100">
        <v>9</v>
      </c>
      <c r="I26" s="100">
        <f t="shared" si="0"/>
        <v>40</v>
      </c>
      <c r="J26" t="s">
        <v>88</v>
      </c>
      <c r="K26" t="e">
        <f>VLOOKUP(J26,#REF!,2,FALSE)</f>
        <v>#REF!</v>
      </c>
    </row>
    <row r="27" spans="1:11" ht="21" customHeight="1">
      <c r="A27" s="102" t="s">
        <v>349</v>
      </c>
      <c r="B27" s="100" t="s">
        <v>52</v>
      </c>
      <c r="C27" s="100" t="s">
        <v>66</v>
      </c>
      <c r="D27" s="100" t="s">
        <v>45</v>
      </c>
      <c r="E27" s="100" t="s">
        <v>53</v>
      </c>
      <c r="F27" s="100" t="s">
        <v>154</v>
      </c>
      <c r="G27" s="100" t="s">
        <v>262</v>
      </c>
      <c r="H27" s="100">
        <v>25</v>
      </c>
      <c r="I27" s="100">
        <f t="shared" si="0"/>
        <v>78</v>
      </c>
      <c r="J27" t="s">
        <v>88</v>
      </c>
      <c r="K27" t="e">
        <f>VLOOKUP(J27,#REF!,2,FALSE)</f>
        <v>#REF!</v>
      </c>
    </row>
    <row r="28" spans="1:11" ht="21" customHeight="1">
      <c r="A28" s="102" t="s">
        <v>349</v>
      </c>
      <c r="B28" s="100" t="s">
        <v>52</v>
      </c>
      <c r="C28" s="100" t="s">
        <v>66</v>
      </c>
      <c r="D28" s="100" t="s">
        <v>45</v>
      </c>
      <c r="E28" s="100" t="s">
        <v>53</v>
      </c>
      <c r="F28" s="100" t="s">
        <v>155</v>
      </c>
      <c r="G28" s="100" t="s">
        <v>263</v>
      </c>
      <c r="H28" s="100">
        <v>31</v>
      </c>
      <c r="I28" s="100">
        <f t="shared" si="0"/>
        <v>92</v>
      </c>
      <c r="J28" t="s">
        <v>89</v>
      </c>
      <c r="K28" t="e">
        <f>VLOOKUP(J28,#REF!,2,FALSE)</f>
        <v>#REF!</v>
      </c>
    </row>
    <row r="29" spans="1:11" ht="21" customHeight="1">
      <c r="A29" s="102" t="s">
        <v>349</v>
      </c>
      <c r="B29" s="100" t="s">
        <v>52</v>
      </c>
      <c r="C29" s="100" t="s">
        <v>66</v>
      </c>
      <c r="D29" s="100" t="s">
        <v>45</v>
      </c>
      <c r="E29" s="100" t="s">
        <v>53</v>
      </c>
      <c r="F29" s="100" t="s">
        <v>156</v>
      </c>
      <c r="G29" s="100" t="s">
        <v>264</v>
      </c>
      <c r="H29" s="100">
        <v>7</v>
      </c>
      <c r="I29" s="100">
        <f t="shared" si="0"/>
        <v>36</v>
      </c>
      <c r="J29" t="s">
        <v>89</v>
      </c>
      <c r="K29" t="e">
        <f>VLOOKUP(J29,#REF!,2,FALSE)</f>
        <v>#REF!</v>
      </c>
    </row>
    <row r="30" spans="1:11" ht="21" customHeight="1">
      <c r="A30" s="102" t="s">
        <v>349</v>
      </c>
      <c r="B30" s="100" t="s">
        <v>52</v>
      </c>
      <c r="C30" s="100" t="s">
        <v>66</v>
      </c>
      <c r="D30" s="100" t="s">
        <v>45</v>
      </c>
      <c r="E30" s="100" t="s">
        <v>53</v>
      </c>
      <c r="F30" s="100" t="s">
        <v>157</v>
      </c>
      <c r="G30" s="100" t="s">
        <v>265</v>
      </c>
      <c r="H30" s="100">
        <v>13</v>
      </c>
      <c r="I30" s="100">
        <f t="shared" si="0"/>
        <v>50</v>
      </c>
      <c r="J30" t="s">
        <v>89</v>
      </c>
      <c r="K30" t="e">
        <f>VLOOKUP(J30,#REF!,2,FALSE)</f>
        <v>#REF!</v>
      </c>
    </row>
    <row r="31" spans="1:11" ht="21" customHeight="1">
      <c r="A31" s="102" t="s">
        <v>349</v>
      </c>
      <c r="B31" s="100" t="s">
        <v>52</v>
      </c>
      <c r="C31" s="100" t="s">
        <v>66</v>
      </c>
      <c r="D31" s="100" t="s">
        <v>40</v>
      </c>
      <c r="E31" s="100" t="s">
        <v>54</v>
      </c>
      <c r="F31" s="100" t="s">
        <v>158</v>
      </c>
      <c r="G31" s="100" t="s">
        <v>266</v>
      </c>
      <c r="H31" s="100">
        <v>7</v>
      </c>
      <c r="I31" s="100">
        <f t="shared" si="0"/>
        <v>36</v>
      </c>
      <c r="J31" t="s">
        <v>89</v>
      </c>
      <c r="K31" t="e">
        <f>VLOOKUP(J31,#REF!,2,FALSE)</f>
        <v>#REF!</v>
      </c>
    </row>
    <row r="32" spans="1:11" ht="21" customHeight="1">
      <c r="A32" s="102" t="s">
        <v>349</v>
      </c>
      <c r="B32" s="100" t="s">
        <v>52</v>
      </c>
      <c r="C32" s="100" t="s">
        <v>66</v>
      </c>
      <c r="D32" s="100" t="s">
        <v>40</v>
      </c>
      <c r="E32" s="100" t="s">
        <v>54</v>
      </c>
      <c r="F32" s="100" t="s">
        <v>159</v>
      </c>
      <c r="G32" s="100" t="s">
        <v>267</v>
      </c>
      <c r="H32" s="100">
        <v>26</v>
      </c>
      <c r="I32" s="100">
        <f t="shared" si="0"/>
        <v>80</v>
      </c>
      <c r="J32" t="s">
        <v>89</v>
      </c>
      <c r="K32" t="e">
        <f>VLOOKUP(J32,#REF!,2,FALSE)</f>
        <v>#REF!</v>
      </c>
    </row>
    <row r="33" spans="1:11" ht="21" customHeight="1">
      <c r="A33" s="102" t="s">
        <v>349</v>
      </c>
      <c r="B33" s="100" t="s">
        <v>52</v>
      </c>
      <c r="C33" s="100" t="s">
        <v>66</v>
      </c>
      <c r="D33" s="100" t="s">
        <v>40</v>
      </c>
      <c r="E33" s="100" t="s">
        <v>54</v>
      </c>
      <c r="F33" s="100" t="s">
        <v>160</v>
      </c>
      <c r="G33" s="100" t="s">
        <v>268</v>
      </c>
      <c r="H33" s="100">
        <v>30</v>
      </c>
      <c r="I33" s="100">
        <f t="shared" si="0"/>
        <v>90</v>
      </c>
      <c r="J33" t="s">
        <v>90</v>
      </c>
      <c r="K33" t="e">
        <f>VLOOKUP(J33,#REF!,2,FALSE)</f>
        <v>#REF!</v>
      </c>
    </row>
    <row r="34" spans="1:11" ht="21" customHeight="1">
      <c r="A34" s="102" t="s">
        <v>349</v>
      </c>
      <c r="B34" s="100" t="s">
        <v>52</v>
      </c>
      <c r="C34" s="100" t="s">
        <v>66</v>
      </c>
      <c r="D34" s="100" t="s">
        <v>40</v>
      </c>
      <c r="E34" s="100" t="s">
        <v>54</v>
      </c>
      <c r="F34" s="100" t="s">
        <v>161</v>
      </c>
      <c r="G34" s="100" t="s">
        <v>269</v>
      </c>
      <c r="H34" s="100">
        <v>8</v>
      </c>
      <c r="I34" s="100">
        <f t="shared" si="0"/>
        <v>38</v>
      </c>
      <c r="J34" t="s">
        <v>90</v>
      </c>
      <c r="K34" t="e">
        <f>VLOOKUP(J34,#REF!,2,FALSE)</f>
        <v>#REF!</v>
      </c>
    </row>
    <row r="35" spans="1:11" ht="21" customHeight="1">
      <c r="A35" s="102" t="s">
        <v>349</v>
      </c>
      <c r="B35" s="100" t="s">
        <v>52</v>
      </c>
      <c r="C35" s="100" t="s">
        <v>66</v>
      </c>
      <c r="D35" s="100" t="s">
        <v>40</v>
      </c>
      <c r="E35" s="100" t="s">
        <v>54</v>
      </c>
      <c r="F35" s="100" t="s">
        <v>162</v>
      </c>
      <c r="G35" s="100" t="s">
        <v>270</v>
      </c>
      <c r="H35" s="100">
        <v>12</v>
      </c>
      <c r="I35" s="100">
        <f t="shared" si="0"/>
        <v>48</v>
      </c>
      <c r="J35" t="s">
        <v>90</v>
      </c>
      <c r="K35" t="e">
        <f>VLOOKUP(J35,#REF!,2,FALSE)</f>
        <v>#REF!</v>
      </c>
    </row>
    <row r="36" spans="1:11" ht="21" customHeight="1">
      <c r="A36" s="102" t="s">
        <v>350</v>
      </c>
      <c r="B36" s="100" t="s">
        <v>110</v>
      </c>
      <c r="C36" s="100" t="s">
        <v>117</v>
      </c>
      <c r="D36" s="100" t="s">
        <v>45</v>
      </c>
      <c r="E36" s="100" t="s">
        <v>53</v>
      </c>
      <c r="F36" s="100" t="s">
        <v>163</v>
      </c>
      <c r="G36" s="100" t="s">
        <v>271</v>
      </c>
      <c r="H36" s="100">
        <v>23</v>
      </c>
      <c r="I36" s="100">
        <f t="shared" si="0"/>
        <v>72</v>
      </c>
      <c r="J36" t="s">
        <v>90</v>
      </c>
      <c r="K36" t="e">
        <f>VLOOKUP(J36,#REF!,2,FALSE)</f>
        <v>#REF!</v>
      </c>
    </row>
    <row r="37" spans="1:11" ht="21" customHeight="1">
      <c r="A37" s="102" t="s">
        <v>350</v>
      </c>
      <c r="B37" s="100" t="s">
        <v>110</v>
      </c>
      <c r="C37" s="100" t="s">
        <v>117</v>
      </c>
      <c r="D37" s="100" t="s">
        <v>45</v>
      </c>
      <c r="E37" s="100" t="s">
        <v>53</v>
      </c>
      <c r="F37" s="100" t="s">
        <v>164</v>
      </c>
      <c r="G37" s="100" t="s">
        <v>272</v>
      </c>
      <c r="H37" s="100">
        <v>27</v>
      </c>
      <c r="I37" s="100">
        <f t="shared" si="0"/>
        <v>82</v>
      </c>
      <c r="J37" t="s">
        <v>90</v>
      </c>
      <c r="K37" t="e">
        <f>VLOOKUP(J37,#REF!,2,FALSE)</f>
        <v>#REF!</v>
      </c>
    </row>
    <row r="38" spans="1:11" ht="21" customHeight="1">
      <c r="A38" s="102" t="s">
        <v>350</v>
      </c>
      <c r="B38" s="100" t="s">
        <v>110</v>
      </c>
      <c r="C38" s="100" t="s">
        <v>117</v>
      </c>
      <c r="D38" s="100" t="s">
        <v>45</v>
      </c>
      <c r="E38" s="100" t="s">
        <v>53</v>
      </c>
      <c r="F38" s="100" t="s">
        <v>165</v>
      </c>
      <c r="G38" s="100" t="s">
        <v>273</v>
      </c>
      <c r="H38" s="100">
        <v>24</v>
      </c>
      <c r="I38" s="100">
        <f t="shared" si="0"/>
        <v>74</v>
      </c>
      <c r="J38" t="s">
        <v>91</v>
      </c>
      <c r="K38" t="e">
        <f>VLOOKUP(J38,#REF!,2,FALSE)</f>
        <v>#REF!</v>
      </c>
    </row>
    <row r="39" spans="1:11" ht="21" customHeight="1">
      <c r="A39" s="102" t="s">
        <v>350</v>
      </c>
      <c r="B39" s="100" t="s">
        <v>110</v>
      </c>
      <c r="C39" s="100" t="s">
        <v>117</v>
      </c>
      <c r="D39" s="100" t="s">
        <v>45</v>
      </c>
      <c r="E39" s="100" t="s">
        <v>53</v>
      </c>
      <c r="F39" s="100" t="s">
        <v>166</v>
      </c>
      <c r="G39" s="100" t="s">
        <v>274</v>
      </c>
      <c r="H39" s="100">
        <v>6</v>
      </c>
      <c r="I39" s="100">
        <f t="shared" si="0"/>
        <v>34</v>
      </c>
      <c r="J39" t="s">
        <v>91</v>
      </c>
      <c r="K39" t="e">
        <f>VLOOKUP(J39,#REF!,2,FALSE)</f>
        <v>#REF!</v>
      </c>
    </row>
    <row r="40" spans="1:11" ht="21" customHeight="1">
      <c r="A40" s="102" t="s">
        <v>350</v>
      </c>
      <c r="B40" s="100" t="s">
        <v>110</v>
      </c>
      <c r="C40" s="100" t="s">
        <v>117</v>
      </c>
      <c r="D40" s="100" t="s">
        <v>45</v>
      </c>
      <c r="E40" s="100" t="s">
        <v>53</v>
      </c>
      <c r="F40" s="100" t="s">
        <v>167</v>
      </c>
      <c r="G40" s="100" t="s">
        <v>275</v>
      </c>
      <c r="H40" s="100">
        <v>5</v>
      </c>
      <c r="I40" s="100">
        <f t="shared" si="0"/>
        <v>32</v>
      </c>
      <c r="J40" t="s">
        <v>91</v>
      </c>
      <c r="K40" t="e">
        <f>VLOOKUP(J40,#REF!,2,FALSE)</f>
        <v>#REF!</v>
      </c>
    </row>
    <row r="41" spans="1:11" ht="21" customHeight="1">
      <c r="A41" s="102" t="s">
        <v>350</v>
      </c>
      <c r="B41" s="100" t="s">
        <v>110</v>
      </c>
      <c r="C41" s="100" t="s">
        <v>117</v>
      </c>
      <c r="D41" s="100" t="s">
        <v>40</v>
      </c>
      <c r="E41" s="100" t="s">
        <v>54</v>
      </c>
      <c r="F41" s="100" t="s">
        <v>168</v>
      </c>
      <c r="G41" s="100" t="s">
        <v>276</v>
      </c>
      <c r="H41" s="100">
        <v>21</v>
      </c>
      <c r="I41" s="100">
        <f t="shared" si="0"/>
        <v>68</v>
      </c>
      <c r="J41" t="s">
        <v>91</v>
      </c>
      <c r="K41" t="e">
        <f>VLOOKUP(J41,#REF!,2,FALSE)</f>
        <v>#REF!</v>
      </c>
    </row>
    <row r="42" spans="1:11" ht="21" customHeight="1">
      <c r="A42" s="102" t="s">
        <v>350</v>
      </c>
      <c r="B42" s="100" t="s">
        <v>110</v>
      </c>
      <c r="C42" s="100" t="s">
        <v>117</v>
      </c>
      <c r="D42" s="100" t="s">
        <v>40</v>
      </c>
      <c r="E42" s="100" t="s">
        <v>54</v>
      </c>
      <c r="F42" s="100" t="s">
        <v>169</v>
      </c>
      <c r="G42" s="100" t="s">
        <v>277</v>
      </c>
      <c r="H42" s="100">
        <v>28</v>
      </c>
      <c r="I42" s="100">
        <f t="shared" si="0"/>
        <v>86</v>
      </c>
      <c r="J42" t="s">
        <v>91</v>
      </c>
      <c r="K42" t="e">
        <f>VLOOKUP(J42,#REF!,2,FALSE)</f>
        <v>#REF!</v>
      </c>
    </row>
    <row r="43" spans="1:11" ht="21" customHeight="1">
      <c r="A43" s="102" t="s">
        <v>350</v>
      </c>
      <c r="B43" s="100" t="s">
        <v>110</v>
      </c>
      <c r="C43" s="100" t="s">
        <v>117</v>
      </c>
      <c r="D43" s="100" t="s">
        <v>40</v>
      </c>
      <c r="E43" s="100" t="s">
        <v>54</v>
      </c>
      <c r="F43" s="100" t="s">
        <v>170</v>
      </c>
      <c r="G43" s="100" t="s">
        <v>278</v>
      </c>
      <c r="H43" s="100">
        <v>24</v>
      </c>
      <c r="I43" s="100">
        <f t="shared" si="0"/>
        <v>74</v>
      </c>
      <c r="J43" t="s">
        <v>92</v>
      </c>
      <c r="K43" t="e">
        <f>VLOOKUP(J43,#REF!,2,FALSE)</f>
        <v>#REF!</v>
      </c>
    </row>
    <row r="44" spans="1:11" ht="21" customHeight="1">
      <c r="A44" s="102" t="s">
        <v>350</v>
      </c>
      <c r="B44" s="100" t="s">
        <v>110</v>
      </c>
      <c r="C44" s="100" t="s">
        <v>117</v>
      </c>
      <c r="D44" s="100" t="s">
        <v>40</v>
      </c>
      <c r="E44" s="100" t="s">
        <v>54</v>
      </c>
      <c r="F44" s="100" t="s">
        <v>171</v>
      </c>
      <c r="G44" s="100" t="s">
        <v>279</v>
      </c>
      <c r="H44" s="100">
        <v>9</v>
      </c>
      <c r="I44" s="100">
        <f t="shared" si="0"/>
        <v>40</v>
      </c>
      <c r="J44" t="s">
        <v>92</v>
      </c>
      <c r="K44" t="e">
        <f>VLOOKUP(J44,#REF!,2,FALSE)</f>
        <v>#REF!</v>
      </c>
    </row>
    <row r="45" spans="1:11" ht="21" customHeight="1">
      <c r="A45" s="102" t="s">
        <v>350</v>
      </c>
      <c r="B45" s="100" t="s">
        <v>110</v>
      </c>
      <c r="C45" s="100" t="s">
        <v>117</v>
      </c>
      <c r="D45" s="100" t="s">
        <v>40</v>
      </c>
      <c r="E45" s="100" t="s">
        <v>54</v>
      </c>
      <c r="F45" s="100" t="s">
        <v>172</v>
      </c>
      <c r="G45" s="100" t="s">
        <v>280</v>
      </c>
      <c r="H45" s="100">
        <v>6</v>
      </c>
      <c r="I45" s="100">
        <f t="shared" si="0"/>
        <v>34</v>
      </c>
      <c r="J45" t="s">
        <v>92</v>
      </c>
      <c r="K45" t="e">
        <f>VLOOKUP(J45,#REF!,2,FALSE)</f>
        <v>#REF!</v>
      </c>
    </row>
    <row r="46" spans="1:11" ht="21" customHeight="1">
      <c r="A46" s="102" t="s">
        <v>351</v>
      </c>
      <c r="B46" s="100" t="s">
        <v>111</v>
      </c>
      <c r="C46" s="100" t="s">
        <v>118</v>
      </c>
      <c r="D46" s="100" t="s">
        <v>45</v>
      </c>
      <c r="E46" s="100" t="s">
        <v>53</v>
      </c>
      <c r="F46" s="100" t="s">
        <v>173</v>
      </c>
      <c r="G46" s="100" t="s">
        <v>281</v>
      </c>
      <c r="H46" s="100">
        <v>5</v>
      </c>
      <c r="I46" s="100">
        <f t="shared" si="0"/>
        <v>32</v>
      </c>
      <c r="J46" t="s">
        <v>92</v>
      </c>
      <c r="K46" t="e">
        <f>VLOOKUP(J46,#REF!,2,FALSE)</f>
        <v>#REF!</v>
      </c>
    </row>
    <row r="47" spans="1:11" ht="21" customHeight="1">
      <c r="A47" s="102" t="s">
        <v>351</v>
      </c>
      <c r="B47" s="100" t="s">
        <v>111</v>
      </c>
      <c r="C47" s="100" t="s">
        <v>118</v>
      </c>
      <c r="D47" s="100" t="s">
        <v>45</v>
      </c>
      <c r="E47" s="100" t="s">
        <v>53</v>
      </c>
      <c r="F47" s="100" t="s">
        <v>174</v>
      </c>
      <c r="G47" s="100" t="s">
        <v>282</v>
      </c>
      <c r="H47" s="100">
        <v>28</v>
      </c>
      <c r="I47" s="100">
        <f t="shared" si="0"/>
        <v>86</v>
      </c>
      <c r="J47" t="s">
        <v>92</v>
      </c>
      <c r="K47" t="e">
        <f>VLOOKUP(J47,#REF!,2,FALSE)</f>
        <v>#REF!</v>
      </c>
    </row>
    <row r="48" spans="1:11" ht="21" customHeight="1">
      <c r="A48" s="102" t="s">
        <v>351</v>
      </c>
      <c r="B48" s="100" t="s">
        <v>111</v>
      </c>
      <c r="C48" s="100" t="s">
        <v>118</v>
      </c>
      <c r="D48" s="100" t="s">
        <v>45</v>
      </c>
      <c r="E48" s="100" t="s">
        <v>53</v>
      </c>
      <c r="F48" s="100" t="s">
        <v>175</v>
      </c>
      <c r="G48" s="100" t="s">
        <v>283</v>
      </c>
      <c r="H48" s="100">
        <v>31</v>
      </c>
      <c r="I48" s="100">
        <f t="shared" si="0"/>
        <v>92</v>
      </c>
      <c r="J48" t="s">
        <v>93</v>
      </c>
      <c r="K48" t="e">
        <f>VLOOKUP(J48,#REF!,2,FALSE)</f>
        <v>#REF!</v>
      </c>
    </row>
    <row r="49" spans="1:11" ht="21" customHeight="1">
      <c r="A49" s="102" t="s">
        <v>351</v>
      </c>
      <c r="B49" s="100" t="s">
        <v>111</v>
      </c>
      <c r="C49" s="100" t="s">
        <v>118</v>
      </c>
      <c r="D49" s="100" t="s">
        <v>45</v>
      </c>
      <c r="E49" s="100" t="s">
        <v>53</v>
      </c>
      <c r="F49" s="100" t="s">
        <v>176</v>
      </c>
      <c r="G49" s="100" t="s">
        <v>284</v>
      </c>
      <c r="H49" s="100">
        <v>7</v>
      </c>
      <c r="I49" s="100">
        <f t="shared" si="0"/>
        <v>36</v>
      </c>
      <c r="J49" t="s">
        <v>93</v>
      </c>
      <c r="K49" t="e">
        <f>VLOOKUP(J49,#REF!,2,FALSE)</f>
        <v>#REF!</v>
      </c>
    </row>
    <row r="50" spans="1:11" ht="21" customHeight="1">
      <c r="A50" s="102" t="s">
        <v>351</v>
      </c>
      <c r="B50" s="100" t="s">
        <v>111</v>
      </c>
      <c r="C50" s="100" t="s">
        <v>118</v>
      </c>
      <c r="D50" s="100" t="s">
        <v>45</v>
      </c>
      <c r="E50" s="100" t="s">
        <v>53</v>
      </c>
      <c r="F50" s="100" t="s">
        <v>177</v>
      </c>
      <c r="G50" s="100" t="s">
        <v>285</v>
      </c>
      <c r="H50" s="100">
        <v>5</v>
      </c>
      <c r="I50" s="100">
        <f t="shared" si="0"/>
        <v>32</v>
      </c>
      <c r="J50" t="s">
        <v>93</v>
      </c>
      <c r="K50" t="e">
        <f>VLOOKUP(J50,#REF!,2,FALSE)</f>
        <v>#REF!</v>
      </c>
    </row>
    <row r="51" spans="1:11" ht="21" customHeight="1">
      <c r="A51" s="102" t="s">
        <v>351</v>
      </c>
      <c r="B51" s="100" t="s">
        <v>111</v>
      </c>
      <c r="C51" s="100" t="s">
        <v>118</v>
      </c>
      <c r="D51" s="100" t="s">
        <v>40</v>
      </c>
      <c r="E51" s="100" t="s">
        <v>54</v>
      </c>
      <c r="F51" s="100" t="s">
        <v>178</v>
      </c>
      <c r="G51" s="100" t="s">
        <v>286</v>
      </c>
      <c r="H51" s="100">
        <v>6</v>
      </c>
      <c r="I51" s="100">
        <f t="shared" si="0"/>
        <v>34</v>
      </c>
      <c r="J51" t="s">
        <v>93</v>
      </c>
      <c r="K51" t="e">
        <f>VLOOKUP(J51,#REF!,2,FALSE)</f>
        <v>#REF!</v>
      </c>
    </row>
    <row r="52" spans="1:11" ht="21" customHeight="1">
      <c r="A52" s="102" t="s">
        <v>351</v>
      </c>
      <c r="B52" s="100" t="s">
        <v>111</v>
      </c>
      <c r="C52" s="100" t="s">
        <v>118</v>
      </c>
      <c r="D52" s="100" t="s">
        <v>40</v>
      </c>
      <c r="E52" s="100" t="s">
        <v>54</v>
      </c>
      <c r="F52" s="100" t="s">
        <v>179</v>
      </c>
      <c r="G52" s="100" t="s">
        <v>287</v>
      </c>
      <c r="H52" s="100">
        <v>30</v>
      </c>
      <c r="I52" s="100">
        <f t="shared" si="0"/>
        <v>90</v>
      </c>
      <c r="J52" t="s">
        <v>93</v>
      </c>
      <c r="K52" t="e">
        <f>VLOOKUP(J52,#REF!,2,FALSE)</f>
        <v>#REF!</v>
      </c>
    </row>
    <row r="53" spans="1:11" ht="21" customHeight="1">
      <c r="A53" s="102" t="s">
        <v>351</v>
      </c>
      <c r="B53" s="100" t="s">
        <v>111</v>
      </c>
      <c r="C53" s="100" t="s">
        <v>118</v>
      </c>
      <c r="D53" s="100" t="s">
        <v>40</v>
      </c>
      <c r="E53" s="100" t="s">
        <v>54</v>
      </c>
      <c r="F53" s="100" t="s">
        <v>180</v>
      </c>
      <c r="G53" s="100" t="s">
        <v>288</v>
      </c>
      <c r="H53" s="100">
        <v>34</v>
      </c>
      <c r="I53" s="100">
        <f t="shared" si="0"/>
        <v>98</v>
      </c>
      <c r="J53" t="s">
        <v>94</v>
      </c>
      <c r="K53" t="e">
        <f>VLOOKUP(J53,#REF!,2,FALSE)</f>
        <v>#REF!</v>
      </c>
    </row>
    <row r="54" spans="1:11" ht="21" customHeight="1">
      <c r="A54" s="102" t="s">
        <v>351</v>
      </c>
      <c r="B54" s="100" t="s">
        <v>111</v>
      </c>
      <c r="C54" s="100" t="s">
        <v>118</v>
      </c>
      <c r="D54" s="100" t="s">
        <v>40</v>
      </c>
      <c r="E54" s="100" t="s">
        <v>54</v>
      </c>
      <c r="F54" s="100" t="s">
        <v>181</v>
      </c>
      <c r="G54" s="100" t="s">
        <v>289</v>
      </c>
      <c r="H54" s="100">
        <v>9</v>
      </c>
      <c r="I54" s="100">
        <f t="shared" si="0"/>
        <v>40</v>
      </c>
      <c r="J54" t="s">
        <v>94</v>
      </c>
      <c r="K54" t="e">
        <f>VLOOKUP(J54,#REF!,2,FALSE)</f>
        <v>#REF!</v>
      </c>
    </row>
    <row r="55" spans="1:11" ht="21" customHeight="1">
      <c r="A55" s="102" t="s">
        <v>351</v>
      </c>
      <c r="B55" s="100" t="s">
        <v>111</v>
      </c>
      <c r="C55" s="100" t="s">
        <v>118</v>
      </c>
      <c r="D55" s="100" t="s">
        <v>40</v>
      </c>
      <c r="E55" s="100" t="s">
        <v>54</v>
      </c>
      <c r="F55" s="100" t="s">
        <v>182</v>
      </c>
      <c r="G55" s="100" t="s">
        <v>290</v>
      </c>
      <c r="H55" s="100">
        <v>6</v>
      </c>
      <c r="I55" s="100">
        <f t="shared" si="0"/>
        <v>34</v>
      </c>
      <c r="J55" t="s">
        <v>94</v>
      </c>
      <c r="K55" t="e">
        <f>VLOOKUP(J55,#REF!,2,FALSE)</f>
        <v>#REF!</v>
      </c>
    </row>
    <row r="56" spans="1:11" ht="21" customHeight="1">
      <c r="A56" s="102" t="s">
        <v>352</v>
      </c>
      <c r="B56" s="100" t="s">
        <v>112</v>
      </c>
      <c r="C56" s="100" t="s">
        <v>119</v>
      </c>
      <c r="D56" s="100" t="s">
        <v>45</v>
      </c>
      <c r="E56" s="100" t="s">
        <v>53</v>
      </c>
      <c r="F56" s="100" t="s">
        <v>183</v>
      </c>
      <c r="G56" s="100" t="s">
        <v>291</v>
      </c>
      <c r="H56" s="100">
        <v>14</v>
      </c>
      <c r="I56" s="100">
        <f t="shared" si="0"/>
        <v>52</v>
      </c>
      <c r="J56" t="s">
        <v>94</v>
      </c>
      <c r="K56" t="e">
        <f>VLOOKUP(J56,#REF!,2,FALSE)</f>
        <v>#REF!</v>
      </c>
    </row>
    <row r="57" spans="1:11" ht="21" customHeight="1">
      <c r="A57" s="102" t="s">
        <v>352</v>
      </c>
      <c r="B57" s="100" t="s">
        <v>112</v>
      </c>
      <c r="C57" s="100" t="s">
        <v>119</v>
      </c>
      <c r="D57" s="100" t="s">
        <v>45</v>
      </c>
      <c r="E57" s="100" t="s">
        <v>53</v>
      </c>
      <c r="F57" s="100" t="s">
        <v>184</v>
      </c>
      <c r="G57" s="100" t="s">
        <v>292</v>
      </c>
      <c r="H57" s="100">
        <v>22</v>
      </c>
      <c r="I57" s="100">
        <f t="shared" si="0"/>
        <v>70</v>
      </c>
      <c r="J57" t="s">
        <v>94</v>
      </c>
      <c r="K57" t="e">
        <f>VLOOKUP(J57,#REF!,2,FALSE)</f>
        <v>#REF!</v>
      </c>
    </row>
    <row r="58" spans="1:11" ht="21" customHeight="1">
      <c r="A58" s="102" t="s">
        <v>352</v>
      </c>
      <c r="B58" s="100" t="s">
        <v>112</v>
      </c>
      <c r="C58" s="100" t="s">
        <v>119</v>
      </c>
      <c r="D58" s="100" t="s">
        <v>45</v>
      </c>
      <c r="E58" s="100" t="s">
        <v>53</v>
      </c>
      <c r="F58" s="100" t="s">
        <v>185</v>
      </c>
      <c r="G58" s="100" t="s">
        <v>293</v>
      </c>
      <c r="H58" s="100">
        <v>31</v>
      </c>
      <c r="I58" s="100">
        <f t="shared" si="0"/>
        <v>92</v>
      </c>
      <c r="J58" t="s">
        <v>95</v>
      </c>
      <c r="K58" t="e">
        <f>VLOOKUP(J58,#REF!,2,FALSE)</f>
        <v>#REF!</v>
      </c>
    </row>
    <row r="59" spans="1:11" ht="21" customHeight="1">
      <c r="A59" s="102" t="s">
        <v>352</v>
      </c>
      <c r="B59" s="100" t="s">
        <v>112</v>
      </c>
      <c r="C59" s="100" t="s">
        <v>119</v>
      </c>
      <c r="D59" s="100" t="s">
        <v>45</v>
      </c>
      <c r="E59" s="100" t="s">
        <v>53</v>
      </c>
      <c r="F59" s="100" t="s">
        <v>186</v>
      </c>
      <c r="G59" s="100" t="s">
        <v>294</v>
      </c>
      <c r="H59" s="100">
        <v>9</v>
      </c>
      <c r="I59" s="100">
        <f t="shared" si="0"/>
        <v>40</v>
      </c>
      <c r="J59" t="s">
        <v>95</v>
      </c>
      <c r="K59" t="e">
        <f>VLOOKUP(J59,#REF!,2,FALSE)</f>
        <v>#REF!</v>
      </c>
    </row>
    <row r="60" spans="1:11" ht="21" customHeight="1">
      <c r="A60" s="102" t="s">
        <v>352</v>
      </c>
      <c r="B60" s="100" t="s">
        <v>112</v>
      </c>
      <c r="C60" s="100" t="s">
        <v>119</v>
      </c>
      <c r="D60" s="100" t="s">
        <v>45</v>
      </c>
      <c r="E60" s="100" t="s">
        <v>53</v>
      </c>
      <c r="F60" s="100" t="s">
        <v>187</v>
      </c>
      <c r="G60" s="100" t="s">
        <v>295</v>
      </c>
      <c r="H60" s="100">
        <v>10</v>
      </c>
      <c r="I60" s="100">
        <f t="shared" si="0"/>
        <v>44</v>
      </c>
      <c r="J60" t="s">
        <v>95</v>
      </c>
      <c r="K60" t="e">
        <f>VLOOKUP(J60,#REF!,2,FALSE)</f>
        <v>#REF!</v>
      </c>
    </row>
    <row r="61" spans="1:11" ht="21" customHeight="1">
      <c r="A61" s="102" t="s">
        <v>352</v>
      </c>
      <c r="B61" s="100" t="s">
        <v>112</v>
      </c>
      <c r="C61" s="100" t="s">
        <v>119</v>
      </c>
      <c r="D61" s="100" t="s">
        <v>40</v>
      </c>
      <c r="E61" s="100" t="s">
        <v>54</v>
      </c>
      <c r="F61" s="100" t="s">
        <v>188</v>
      </c>
      <c r="G61" s="100" t="s">
        <v>296</v>
      </c>
      <c r="H61" s="100">
        <v>14</v>
      </c>
      <c r="I61" s="100">
        <f t="shared" si="0"/>
        <v>52</v>
      </c>
      <c r="J61" t="s">
        <v>95</v>
      </c>
      <c r="K61" t="e">
        <f>VLOOKUP(J61,#REF!,2,FALSE)</f>
        <v>#REF!</v>
      </c>
    </row>
    <row r="62" spans="1:11" ht="21" customHeight="1">
      <c r="A62" s="102" t="s">
        <v>352</v>
      </c>
      <c r="B62" s="100" t="s">
        <v>112</v>
      </c>
      <c r="C62" s="100" t="s">
        <v>119</v>
      </c>
      <c r="D62" s="100" t="s">
        <v>40</v>
      </c>
      <c r="E62" s="100" t="s">
        <v>54</v>
      </c>
      <c r="F62" s="100" t="s">
        <v>189</v>
      </c>
      <c r="G62" s="100" t="s">
        <v>297</v>
      </c>
      <c r="H62" s="100">
        <v>22</v>
      </c>
      <c r="I62" s="100">
        <f t="shared" si="0"/>
        <v>70</v>
      </c>
      <c r="J62" t="s">
        <v>95</v>
      </c>
      <c r="K62" t="e">
        <f>VLOOKUP(J62,#REF!,2,FALSE)</f>
        <v>#REF!</v>
      </c>
    </row>
    <row r="63" spans="1:11" ht="21" customHeight="1">
      <c r="A63" s="102" t="s">
        <v>352</v>
      </c>
      <c r="B63" s="100" t="s">
        <v>112</v>
      </c>
      <c r="C63" s="100" t="s">
        <v>119</v>
      </c>
      <c r="D63" s="100" t="s">
        <v>40</v>
      </c>
      <c r="E63" s="100" t="s">
        <v>54</v>
      </c>
      <c r="F63" s="100" t="s">
        <v>190</v>
      </c>
      <c r="G63" s="100" t="s">
        <v>298</v>
      </c>
      <c r="H63" s="100">
        <v>31</v>
      </c>
      <c r="I63" s="100">
        <f t="shared" si="0"/>
        <v>92</v>
      </c>
      <c r="J63" t="s">
        <v>96</v>
      </c>
      <c r="K63" t="e">
        <f>VLOOKUP(J63,#REF!,2,FALSE)</f>
        <v>#REF!</v>
      </c>
    </row>
    <row r="64" spans="1:11" ht="21" customHeight="1">
      <c r="A64" s="102" t="s">
        <v>352</v>
      </c>
      <c r="B64" s="100" t="s">
        <v>112</v>
      </c>
      <c r="C64" s="100" t="s">
        <v>119</v>
      </c>
      <c r="D64" s="100" t="s">
        <v>40</v>
      </c>
      <c r="E64" s="100" t="s">
        <v>54</v>
      </c>
      <c r="F64" s="100" t="s">
        <v>191</v>
      </c>
      <c r="G64" s="100" t="s">
        <v>299</v>
      </c>
      <c r="H64" s="100">
        <v>8</v>
      </c>
      <c r="I64" s="100">
        <f t="shared" si="0"/>
        <v>38</v>
      </c>
      <c r="J64" t="s">
        <v>96</v>
      </c>
      <c r="K64" t="e">
        <f>VLOOKUP(J64,#REF!,2,FALSE)</f>
        <v>#REF!</v>
      </c>
    </row>
    <row r="65" spans="1:11" ht="21" customHeight="1">
      <c r="A65" s="102" t="s">
        <v>352</v>
      </c>
      <c r="B65" s="100" t="s">
        <v>112</v>
      </c>
      <c r="C65" s="100" t="s">
        <v>119</v>
      </c>
      <c r="D65" s="100" t="s">
        <v>40</v>
      </c>
      <c r="E65" s="100" t="s">
        <v>54</v>
      </c>
      <c r="F65" s="100" t="s">
        <v>192</v>
      </c>
      <c r="G65" s="100" t="s">
        <v>300</v>
      </c>
      <c r="H65" s="100">
        <v>9</v>
      </c>
      <c r="I65" s="100">
        <f t="shared" si="0"/>
        <v>40</v>
      </c>
      <c r="J65" t="s">
        <v>96</v>
      </c>
      <c r="K65" t="e">
        <f>VLOOKUP(J65,#REF!,2,FALSE)</f>
        <v>#REF!</v>
      </c>
    </row>
    <row r="66" spans="1:11" ht="21" customHeight="1">
      <c r="A66" s="102" t="s">
        <v>353</v>
      </c>
      <c r="B66" s="100" t="s">
        <v>113</v>
      </c>
      <c r="C66" s="100" t="s">
        <v>120</v>
      </c>
      <c r="D66" s="100" t="s">
        <v>45</v>
      </c>
      <c r="E66" s="100" t="s">
        <v>53</v>
      </c>
      <c r="F66" s="100" t="s">
        <v>193</v>
      </c>
      <c r="G66" s="100" t="s">
        <v>301</v>
      </c>
      <c r="H66" s="100">
        <v>18</v>
      </c>
      <c r="I66" s="100">
        <f t="shared" si="0"/>
        <v>62</v>
      </c>
      <c r="J66" t="s">
        <v>96</v>
      </c>
      <c r="K66" t="e">
        <f>VLOOKUP(J66,#REF!,2,FALSE)</f>
        <v>#REF!</v>
      </c>
    </row>
    <row r="67" spans="1:11" ht="21" customHeight="1">
      <c r="A67" s="102" t="s">
        <v>353</v>
      </c>
      <c r="B67" s="100" t="s">
        <v>113</v>
      </c>
      <c r="C67" s="100" t="s">
        <v>120</v>
      </c>
      <c r="D67" s="100" t="s">
        <v>45</v>
      </c>
      <c r="E67" s="100" t="s">
        <v>53</v>
      </c>
      <c r="F67" s="100" t="s">
        <v>194</v>
      </c>
      <c r="G67" s="100" t="s">
        <v>302</v>
      </c>
      <c r="H67" s="100">
        <v>41</v>
      </c>
      <c r="I67" s="100">
        <f t="shared" ref="I67:I98" si="1">(ROUND(H67*$J$1,0)+$K$1)*2+ROUND((H67*$J$1)/20,0)*2</f>
        <v>114</v>
      </c>
      <c r="J67" t="s">
        <v>96</v>
      </c>
      <c r="K67" t="e">
        <f>VLOOKUP(J67,#REF!,2,FALSE)</f>
        <v>#REF!</v>
      </c>
    </row>
    <row r="68" spans="1:11" ht="21" customHeight="1">
      <c r="A68" s="102" t="s">
        <v>353</v>
      </c>
      <c r="B68" s="100" t="s">
        <v>113</v>
      </c>
      <c r="C68" s="100" t="s">
        <v>120</v>
      </c>
      <c r="D68" s="100" t="s">
        <v>45</v>
      </c>
      <c r="E68" s="100" t="s">
        <v>53</v>
      </c>
      <c r="F68" s="100" t="s">
        <v>195</v>
      </c>
      <c r="G68" s="100" t="s">
        <v>303</v>
      </c>
      <c r="H68" s="100">
        <v>44</v>
      </c>
      <c r="I68" s="100">
        <f t="shared" si="1"/>
        <v>120</v>
      </c>
      <c r="J68" t="s">
        <v>97</v>
      </c>
      <c r="K68" t="e">
        <f>VLOOKUP(J68,#REF!,2,FALSE)</f>
        <v>#REF!</v>
      </c>
    </row>
    <row r="69" spans="1:11" ht="21" customHeight="1">
      <c r="A69" s="102" t="s">
        <v>353</v>
      </c>
      <c r="B69" s="100" t="s">
        <v>113</v>
      </c>
      <c r="C69" s="100" t="s">
        <v>120</v>
      </c>
      <c r="D69" s="100" t="s">
        <v>45</v>
      </c>
      <c r="E69" s="100" t="s">
        <v>53</v>
      </c>
      <c r="F69" s="100" t="s">
        <v>196</v>
      </c>
      <c r="G69" s="100" t="s">
        <v>304</v>
      </c>
      <c r="H69" s="100">
        <v>20</v>
      </c>
      <c r="I69" s="100">
        <f t="shared" si="1"/>
        <v>66</v>
      </c>
      <c r="J69" t="s">
        <v>97</v>
      </c>
      <c r="K69" t="e">
        <f>VLOOKUP(J69,#REF!,2,FALSE)</f>
        <v>#REF!</v>
      </c>
    </row>
    <row r="70" spans="1:11" ht="21" customHeight="1">
      <c r="A70" s="102" t="s">
        <v>353</v>
      </c>
      <c r="B70" s="100" t="s">
        <v>113</v>
      </c>
      <c r="C70" s="100" t="s">
        <v>120</v>
      </c>
      <c r="D70" s="100" t="s">
        <v>45</v>
      </c>
      <c r="E70" s="100" t="s">
        <v>53</v>
      </c>
      <c r="F70" s="100" t="s">
        <v>197</v>
      </c>
      <c r="G70" s="100" t="s">
        <v>305</v>
      </c>
      <c r="H70" s="100">
        <v>18</v>
      </c>
      <c r="I70" s="100">
        <f t="shared" si="1"/>
        <v>62</v>
      </c>
      <c r="J70" t="s">
        <v>97</v>
      </c>
      <c r="K70" t="e">
        <f>VLOOKUP(J70,#REF!,2,FALSE)</f>
        <v>#REF!</v>
      </c>
    </row>
    <row r="71" spans="1:11" ht="21" customHeight="1">
      <c r="A71" s="102" t="s">
        <v>353</v>
      </c>
      <c r="B71" s="100" t="s">
        <v>113</v>
      </c>
      <c r="C71" s="100" t="s">
        <v>120</v>
      </c>
      <c r="D71" s="100" t="s">
        <v>40</v>
      </c>
      <c r="E71" s="100" t="s">
        <v>54</v>
      </c>
      <c r="F71" s="100" t="s">
        <v>198</v>
      </c>
      <c r="G71" s="100" t="s">
        <v>306</v>
      </c>
      <c r="H71" s="100">
        <v>17</v>
      </c>
      <c r="I71" s="100">
        <f t="shared" si="1"/>
        <v>60</v>
      </c>
      <c r="J71" t="s">
        <v>97</v>
      </c>
      <c r="K71" t="e">
        <f>VLOOKUP(J71,#REF!,2,FALSE)</f>
        <v>#REF!</v>
      </c>
    </row>
    <row r="72" spans="1:11" ht="21" customHeight="1">
      <c r="A72" s="102" t="s">
        <v>353</v>
      </c>
      <c r="B72" s="100" t="s">
        <v>113</v>
      </c>
      <c r="C72" s="100" t="s">
        <v>120</v>
      </c>
      <c r="D72" s="100" t="s">
        <v>40</v>
      </c>
      <c r="E72" s="100" t="s">
        <v>54</v>
      </c>
      <c r="F72" s="100" t="s">
        <v>199</v>
      </c>
      <c r="G72" s="100" t="s">
        <v>307</v>
      </c>
      <c r="H72" s="100">
        <v>40</v>
      </c>
      <c r="I72" s="100">
        <f t="shared" si="1"/>
        <v>112</v>
      </c>
      <c r="J72" t="s">
        <v>97</v>
      </c>
      <c r="K72" t="e">
        <f>VLOOKUP(J72,#REF!,2,FALSE)</f>
        <v>#REF!</v>
      </c>
    </row>
    <row r="73" spans="1:11" ht="21" customHeight="1">
      <c r="A73" s="102" t="s">
        <v>353</v>
      </c>
      <c r="B73" s="100" t="s">
        <v>113</v>
      </c>
      <c r="C73" s="100" t="s">
        <v>120</v>
      </c>
      <c r="D73" s="100" t="s">
        <v>40</v>
      </c>
      <c r="E73" s="100" t="s">
        <v>54</v>
      </c>
      <c r="F73" s="100" t="s">
        <v>200</v>
      </c>
      <c r="G73" s="100" t="s">
        <v>308</v>
      </c>
      <c r="H73" s="100">
        <v>44</v>
      </c>
      <c r="I73" s="100">
        <f t="shared" si="1"/>
        <v>120</v>
      </c>
      <c r="J73" t="s">
        <v>98</v>
      </c>
      <c r="K73" t="e">
        <f>VLOOKUP(J73,#REF!,2,FALSE)</f>
        <v>#REF!</v>
      </c>
    </row>
    <row r="74" spans="1:11" ht="21" customHeight="1">
      <c r="A74" s="102" t="s">
        <v>353</v>
      </c>
      <c r="B74" s="100" t="s">
        <v>113</v>
      </c>
      <c r="C74" s="100" t="s">
        <v>120</v>
      </c>
      <c r="D74" s="100" t="s">
        <v>40</v>
      </c>
      <c r="E74" s="100" t="s">
        <v>54</v>
      </c>
      <c r="F74" s="100" t="s">
        <v>201</v>
      </c>
      <c r="G74" s="100" t="s">
        <v>309</v>
      </c>
      <c r="H74" s="100">
        <v>20</v>
      </c>
      <c r="I74" s="100">
        <f t="shared" si="1"/>
        <v>66</v>
      </c>
      <c r="J74" t="s">
        <v>98</v>
      </c>
      <c r="K74" t="e">
        <f>VLOOKUP(J74,#REF!,2,FALSE)</f>
        <v>#REF!</v>
      </c>
    </row>
    <row r="75" spans="1:11" ht="21" customHeight="1">
      <c r="A75" s="102" t="s">
        <v>353</v>
      </c>
      <c r="B75" s="100" t="s">
        <v>113</v>
      </c>
      <c r="C75" s="100" t="s">
        <v>120</v>
      </c>
      <c r="D75" s="100" t="s">
        <v>40</v>
      </c>
      <c r="E75" s="100" t="s">
        <v>54</v>
      </c>
      <c r="F75" s="100" t="s">
        <v>202</v>
      </c>
      <c r="G75" s="100" t="s">
        <v>310</v>
      </c>
      <c r="H75" s="100">
        <v>18</v>
      </c>
      <c r="I75" s="100">
        <f t="shared" si="1"/>
        <v>62</v>
      </c>
      <c r="J75" t="s">
        <v>98</v>
      </c>
      <c r="K75" t="e">
        <f>VLOOKUP(J75,#REF!,2,FALSE)</f>
        <v>#REF!</v>
      </c>
    </row>
    <row r="76" spans="1:11" ht="21" customHeight="1">
      <c r="A76" s="102" t="s">
        <v>354</v>
      </c>
      <c r="B76" s="100" t="s">
        <v>114</v>
      </c>
      <c r="C76" s="100" t="s">
        <v>121</v>
      </c>
      <c r="D76" s="100" t="s">
        <v>124</v>
      </c>
      <c r="E76" s="100" t="s">
        <v>128</v>
      </c>
      <c r="F76" s="100" t="s">
        <v>203</v>
      </c>
      <c r="G76" s="100" t="s">
        <v>311</v>
      </c>
      <c r="H76" s="100">
        <v>21</v>
      </c>
      <c r="I76" s="100">
        <f t="shared" si="1"/>
        <v>68</v>
      </c>
      <c r="J76" t="s">
        <v>98</v>
      </c>
      <c r="K76" t="e">
        <f>VLOOKUP(J76,#REF!,2,FALSE)</f>
        <v>#REF!</v>
      </c>
    </row>
    <row r="77" spans="1:11" ht="21" customHeight="1">
      <c r="A77" s="102" t="s">
        <v>354</v>
      </c>
      <c r="B77" s="100" t="s">
        <v>114</v>
      </c>
      <c r="C77" s="100" t="s">
        <v>121</v>
      </c>
      <c r="D77" s="100" t="s">
        <v>124</v>
      </c>
      <c r="E77" s="100" t="s">
        <v>128</v>
      </c>
      <c r="F77" s="100" t="s">
        <v>204</v>
      </c>
      <c r="G77" s="100" t="s">
        <v>312</v>
      </c>
      <c r="H77" s="100">
        <v>38</v>
      </c>
      <c r="I77" s="100">
        <f t="shared" si="1"/>
        <v>108</v>
      </c>
      <c r="J77" t="s">
        <v>98</v>
      </c>
      <c r="K77" t="e">
        <f>VLOOKUP(J77,#REF!,2,FALSE)</f>
        <v>#REF!</v>
      </c>
    </row>
    <row r="78" spans="1:11" ht="21" customHeight="1">
      <c r="A78" s="102" t="s">
        <v>354</v>
      </c>
      <c r="B78" s="100" t="s">
        <v>114</v>
      </c>
      <c r="C78" s="100" t="s">
        <v>121</v>
      </c>
      <c r="D78" s="100" t="s">
        <v>124</v>
      </c>
      <c r="E78" s="100" t="s">
        <v>128</v>
      </c>
      <c r="F78" s="100" t="s">
        <v>205</v>
      </c>
      <c r="G78" s="100" t="s">
        <v>313</v>
      </c>
      <c r="H78" s="100">
        <v>38</v>
      </c>
      <c r="I78" s="100">
        <f t="shared" si="1"/>
        <v>108</v>
      </c>
      <c r="J78" t="s">
        <v>99</v>
      </c>
      <c r="K78" t="e">
        <f>VLOOKUP(J78,#REF!,2,FALSE)</f>
        <v>#REF!</v>
      </c>
    </row>
    <row r="79" spans="1:11" ht="21" customHeight="1">
      <c r="A79" s="102" t="s">
        <v>354</v>
      </c>
      <c r="B79" s="100" t="s">
        <v>114</v>
      </c>
      <c r="C79" s="100" t="s">
        <v>121</v>
      </c>
      <c r="D79" s="100" t="s">
        <v>124</v>
      </c>
      <c r="E79" s="100" t="s">
        <v>128</v>
      </c>
      <c r="F79" s="100" t="s">
        <v>206</v>
      </c>
      <c r="G79" s="100" t="s">
        <v>314</v>
      </c>
      <c r="H79" s="100">
        <v>21</v>
      </c>
      <c r="I79" s="100">
        <f t="shared" si="1"/>
        <v>68</v>
      </c>
      <c r="J79" t="s">
        <v>99</v>
      </c>
      <c r="K79" t="e">
        <f>VLOOKUP(J79,#REF!,2,FALSE)</f>
        <v>#REF!</v>
      </c>
    </row>
    <row r="80" spans="1:11" ht="21" customHeight="1">
      <c r="A80" s="102" t="s">
        <v>354</v>
      </c>
      <c r="B80" s="100" t="s">
        <v>114</v>
      </c>
      <c r="C80" s="100" t="s">
        <v>121</v>
      </c>
      <c r="D80" s="100" t="s">
        <v>124</v>
      </c>
      <c r="E80" s="100" t="s">
        <v>128</v>
      </c>
      <c r="F80" s="100" t="s">
        <v>207</v>
      </c>
      <c r="G80" s="100" t="s">
        <v>315</v>
      </c>
      <c r="H80" s="100">
        <v>22</v>
      </c>
      <c r="I80" s="100">
        <f t="shared" si="1"/>
        <v>70</v>
      </c>
      <c r="J80" t="s">
        <v>99</v>
      </c>
      <c r="K80" t="e">
        <f>VLOOKUP(J80,#REF!,2,FALSE)</f>
        <v>#REF!</v>
      </c>
    </row>
    <row r="81" spans="1:11" ht="21" customHeight="1">
      <c r="A81" s="102" t="s">
        <v>352</v>
      </c>
      <c r="B81" s="100" t="s">
        <v>112</v>
      </c>
      <c r="C81" s="100" t="s">
        <v>119</v>
      </c>
      <c r="D81" s="100" t="s">
        <v>64</v>
      </c>
      <c r="E81" s="100" t="s">
        <v>69</v>
      </c>
      <c r="F81" s="100" t="s">
        <v>208</v>
      </c>
      <c r="G81" s="100" t="s">
        <v>316</v>
      </c>
      <c r="H81" s="100">
        <v>14</v>
      </c>
      <c r="I81" s="100">
        <f t="shared" si="1"/>
        <v>52</v>
      </c>
      <c r="J81" t="s">
        <v>99</v>
      </c>
      <c r="K81" t="e">
        <f>VLOOKUP(J81,#REF!,2,FALSE)</f>
        <v>#REF!</v>
      </c>
    </row>
    <row r="82" spans="1:11" ht="21" customHeight="1">
      <c r="A82" s="102" t="s">
        <v>352</v>
      </c>
      <c r="B82" s="100" t="s">
        <v>112</v>
      </c>
      <c r="C82" s="100" t="s">
        <v>119</v>
      </c>
      <c r="D82" s="100" t="s">
        <v>64</v>
      </c>
      <c r="E82" s="100" t="s">
        <v>69</v>
      </c>
      <c r="F82" s="100" t="s">
        <v>209</v>
      </c>
      <c r="G82" s="100" t="s">
        <v>317</v>
      </c>
      <c r="H82" s="100">
        <v>20</v>
      </c>
      <c r="I82" s="100">
        <f t="shared" si="1"/>
        <v>66</v>
      </c>
      <c r="J82" t="s">
        <v>99</v>
      </c>
      <c r="K82" t="e">
        <f>VLOOKUP(J82,#REF!,2,FALSE)</f>
        <v>#REF!</v>
      </c>
    </row>
    <row r="83" spans="1:11" ht="21" customHeight="1">
      <c r="A83" s="102" t="s">
        <v>352</v>
      </c>
      <c r="B83" s="100" t="s">
        <v>112</v>
      </c>
      <c r="C83" s="100" t="s">
        <v>119</v>
      </c>
      <c r="D83" s="100" t="s">
        <v>64</v>
      </c>
      <c r="E83" s="100" t="s">
        <v>69</v>
      </c>
      <c r="F83" s="100" t="s">
        <v>210</v>
      </c>
      <c r="G83" s="100" t="s">
        <v>318</v>
      </c>
      <c r="H83" s="100">
        <v>29</v>
      </c>
      <c r="I83" s="100">
        <f t="shared" si="1"/>
        <v>88</v>
      </c>
      <c r="J83" t="s">
        <v>100</v>
      </c>
      <c r="K83" t="e">
        <f>VLOOKUP(J83,#REF!,2,FALSE)</f>
        <v>#REF!</v>
      </c>
    </row>
    <row r="84" spans="1:11" ht="21" customHeight="1">
      <c r="A84" s="102" t="s">
        <v>352</v>
      </c>
      <c r="B84" s="100" t="s">
        <v>112</v>
      </c>
      <c r="C84" s="100" t="s">
        <v>119</v>
      </c>
      <c r="D84" s="100" t="s">
        <v>64</v>
      </c>
      <c r="E84" s="100" t="s">
        <v>69</v>
      </c>
      <c r="F84" s="100" t="s">
        <v>211</v>
      </c>
      <c r="G84" s="100" t="s">
        <v>319</v>
      </c>
      <c r="H84" s="100">
        <v>7</v>
      </c>
      <c r="I84" s="100">
        <f t="shared" si="1"/>
        <v>36</v>
      </c>
      <c r="J84" t="s">
        <v>100</v>
      </c>
      <c r="K84" t="e">
        <f>VLOOKUP(J84,#REF!,2,FALSE)</f>
        <v>#REF!</v>
      </c>
    </row>
    <row r="85" spans="1:11" ht="21" customHeight="1">
      <c r="A85" s="102" t="s">
        <v>352</v>
      </c>
      <c r="B85" s="100" t="s">
        <v>112</v>
      </c>
      <c r="C85" s="100" t="s">
        <v>119</v>
      </c>
      <c r="D85" s="100" t="s">
        <v>64</v>
      </c>
      <c r="E85" s="100" t="s">
        <v>69</v>
      </c>
      <c r="F85" s="100" t="s">
        <v>212</v>
      </c>
      <c r="G85" s="100" t="s">
        <v>320</v>
      </c>
      <c r="H85" s="100">
        <v>8</v>
      </c>
      <c r="I85" s="100">
        <f t="shared" si="1"/>
        <v>38</v>
      </c>
      <c r="J85" t="s">
        <v>100</v>
      </c>
      <c r="K85" t="e">
        <f>VLOOKUP(J85,#REF!,2,FALSE)</f>
        <v>#REF!</v>
      </c>
    </row>
    <row r="86" spans="1:11" ht="21" customHeight="1">
      <c r="A86" s="102" t="s">
        <v>349</v>
      </c>
      <c r="B86" s="100" t="s">
        <v>52</v>
      </c>
      <c r="C86" s="100" t="s">
        <v>66</v>
      </c>
      <c r="D86" s="100" t="s">
        <v>64</v>
      </c>
      <c r="E86" s="100" t="s">
        <v>69</v>
      </c>
      <c r="F86" s="100" t="s">
        <v>70</v>
      </c>
      <c r="G86" s="100" t="s">
        <v>75</v>
      </c>
      <c r="H86" s="100">
        <v>12</v>
      </c>
      <c r="I86" s="100">
        <f t="shared" si="1"/>
        <v>48</v>
      </c>
      <c r="J86" t="s">
        <v>100</v>
      </c>
      <c r="K86" t="e">
        <f>VLOOKUP(J86,#REF!,2,FALSE)</f>
        <v>#REF!</v>
      </c>
    </row>
    <row r="87" spans="1:11" ht="21" customHeight="1">
      <c r="A87" s="102" t="s">
        <v>349</v>
      </c>
      <c r="B87" s="100" t="s">
        <v>52</v>
      </c>
      <c r="C87" s="100" t="s">
        <v>66</v>
      </c>
      <c r="D87" s="100" t="s">
        <v>64</v>
      </c>
      <c r="E87" s="100" t="s">
        <v>69</v>
      </c>
      <c r="F87" s="100" t="s">
        <v>71</v>
      </c>
      <c r="G87" s="100" t="s">
        <v>76</v>
      </c>
      <c r="H87" s="100">
        <v>35</v>
      </c>
      <c r="I87" s="100">
        <f t="shared" si="1"/>
        <v>102</v>
      </c>
      <c r="J87" t="s">
        <v>100</v>
      </c>
      <c r="K87" t="e">
        <f>VLOOKUP(J87,#REF!,2,FALSE)</f>
        <v>#REF!</v>
      </c>
    </row>
    <row r="88" spans="1:11" ht="21" customHeight="1">
      <c r="A88" s="102" t="s">
        <v>349</v>
      </c>
      <c r="B88" s="100" t="s">
        <v>52</v>
      </c>
      <c r="C88" s="100" t="s">
        <v>66</v>
      </c>
      <c r="D88" s="100" t="s">
        <v>64</v>
      </c>
      <c r="E88" s="100" t="s">
        <v>69</v>
      </c>
      <c r="F88" s="100" t="s">
        <v>72</v>
      </c>
      <c r="G88" s="100" t="s">
        <v>77</v>
      </c>
      <c r="H88" s="100">
        <v>43</v>
      </c>
      <c r="I88" s="100">
        <f t="shared" si="1"/>
        <v>118</v>
      </c>
      <c r="J88" t="s">
        <v>101</v>
      </c>
      <c r="K88" t="e">
        <f>VLOOKUP(J88,#REF!,2,FALSE)</f>
        <v>#REF!</v>
      </c>
    </row>
    <row r="89" spans="1:11" ht="21" customHeight="1">
      <c r="A89" s="102" t="s">
        <v>349</v>
      </c>
      <c r="B89" s="100" t="s">
        <v>52</v>
      </c>
      <c r="C89" s="100" t="s">
        <v>66</v>
      </c>
      <c r="D89" s="100" t="s">
        <v>64</v>
      </c>
      <c r="E89" s="100" t="s">
        <v>69</v>
      </c>
      <c r="F89" s="100" t="s">
        <v>73</v>
      </c>
      <c r="G89" s="100" t="s">
        <v>78</v>
      </c>
      <c r="H89" s="100">
        <v>13</v>
      </c>
      <c r="I89" s="100">
        <f t="shared" si="1"/>
        <v>50</v>
      </c>
      <c r="J89" t="s">
        <v>101</v>
      </c>
      <c r="K89" t="e">
        <f>VLOOKUP(J89,#REF!,2,FALSE)</f>
        <v>#REF!</v>
      </c>
    </row>
    <row r="90" spans="1:11" ht="21" customHeight="1">
      <c r="A90" s="102" t="s">
        <v>349</v>
      </c>
      <c r="B90" s="100" t="s">
        <v>52</v>
      </c>
      <c r="C90" s="100" t="s">
        <v>66</v>
      </c>
      <c r="D90" s="100" t="s">
        <v>64</v>
      </c>
      <c r="E90" s="100" t="s">
        <v>69</v>
      </c>
      <c r="F90" s="100" t="s">
        <v>74</v>
      </c>
      <c r="G90" s="100" t="s">
        <v>79</v>
      </c>
      <c r="H90" s="100">
        <v>17</v>
      </c>
      <c r="I90" s="100">
        <f t="shared" si="1"/>
        <v>60</v>
      </c>
      <c r="J90" t="s">
        <v>101</v>
      </c>
      <c r="K90" t="e">
        <f>VLOOKUP(J90,#REF!,2,FALSE)</f>
        <v>#REF!</v>
      </c>
    </row>
    <row r="91" spans="1:11" ht="21" customHeight="1">
      <c r="A91" s="102" t="s">
        <v>355</v>
      </c>
      <c r="B91" s="100" t="s">
        <v>63</v>
      </c>
      <c r="C91" s="100" t="s">
        <v>68</v>
      </c>
      <c r="D91" s="100" t="s">
        <v>122</v>
      </c>
      <c r="E91" s="100" t="s">
        <v>126</v>
      </c>
      <c r="F91" s="100" t="s">
        <v>213</v>
      </c>
      <c r="G91" s="100" t="s">
        <v>321</v>
      </c>
      <c r="H91" s="100">
        <v>11</v>
      </c>
      <c r="I91" s="100">
        <f t="shared" si="1"/>
        <v>46</v>
      </c>
      <c r="J91" t="s">
        <v>101</v>
      </c>
      <c r="K91" t="e">
        <f>VLOOKUP(J91,#REF!,2,FALSE)</f>
        <v>#REF!</v>
      </c>
    </row>
    <row r="92" spans="1:11" ht="21" customHeight="1">
      <c r="A92" s="102" t="s">
        <v>355</v>
      </c>
      <c r="B92" s="100" t="s">
        <v>63</v>
      </c>
      <c r="C92" s="100" t="s">
        <v>68</v>
      </c>
      <c r="D92" s="100" t="s">
        <v>122</v>
      </c>
      <c r="E92" s="100" t="s">
        <v>126</v>
      </c>
      <c r="F92" s="100" t="s">
        <v>214</v>
      </c>
      <c r="G92" s="100" t="s">
        <v>322</v>
      </c>
      <c r="H92" s="100">
        <v>24</v>
      </c>
      <c r="I92" s="100">
        <f t="shared" si="1"/>
        <v>74</v>
      </c>
      <c r="J92" t="s">
        <v>101</v>
      </c>
      <c r="K92" t="e">
        <f>VLOOKUP(J92,#REF!,2,FALSE)</f>
        <v>#REF!</v>
      </c>
    </row>
    <row r="93" spans="1:11" ht="21" customHeight="1">
      <c r="A93" s="102" t="s">
        <v>355</v>
      </c>
      <c r="B93" s="100" t="s">
        <v>63</v>
      </c>
      <c r="C93" s="100" t="s">
        <v>68</v>
      </c>
      <c r="D93" s="100" t="s">
        <v>122</v>
      </c>
      <c r="E93" s="100" t="s">
        <v>126</v>
      </c>
      <c r="F93" s="100" t="s">
        <v>215</v>
      </c>
      <c r="G93" s="100" t="s">
        <v>323</v>
      </c>
      <c r="H93" s="100">
        <v>25</v>
      </c>
      <c r="I93" s="100">
        <f t="shared" si="1"/>
        <v>78</v>
      </c>
      <c r="J93" t="s">
        <v>102</v>
      </c>
      <c r="K93" t="e">
        <f>VLOOKUP(J93,#REF!,2,FALSE)</f>
        <v>#REF!</v>
      </c>
    </row>
    <row r="94" spans="1:11" ht="21" customHeight="1">
      <c r="A94" s="102" t="s">
        <v>355</v>
      </c>
      <c r="B94" s="100" t="s">
        <v>63</v>
      </c>
      <c r="C94" s="100" t="s">
        <v>68</v>
      </c>
      <c r="D94" s="100" t="s">
        <v>122</v>
      </c>
      <c r="E94" s="100" t="s">
        <v>126</v>
      </c>
      <c r="F94" s="100" t="s">
        <v>216</v>
      </c>
      <c r="G94" s="100" t="s">
        <v>324</v>
      </c>
      <c r="H94" s="100">
        <v>15</v>
      </c>
      <c r="I94" s="100">
        <f t="shared" si="1"/>
        <v>56</v>
      </c>
      <c r="J94" t="s">
        <v>102</v>
      </c>
      <c r="K94" t="e">
        <f>VLOOKUP(J94,#REF!,2,FALSE)</f>
        <v>#REF!</v>
      </c>
    </row>
    <row r="95" spans="1:11" ht="21" customHeight="1">
      <c r="A95" s="102" t="s">
        <v>355</v>
      </c>
      <c r="B95" s="100" t="s">
        <v>63</v>
      </c>
      <c r="C95" s="100" t="s">
        <v>68</v>
      </c>
      <c r="D95" s="100" t="s">
        <v>122</v>
      </c>
      <c r="E95" s="100" t="s">
        <v>126</v>
      </c>
      <c r="F95" s="100" t="s">
        <v>217</v>
      </c>
      <c r="G95" s="100" t="s">
        <v>325</v>
      </c>
      <c r="H95" s="100">
        <v>8</v>
      </c>
      <c r="I95" s="100">
        <f t="shared" si="1"/>
        <v>38</v>
      </c>
      <c r="J95" t="s">
        <v>102</v>
      </c>
      <c r="K95" t="e">
        <f>VLOOKUP(J95,#REF!,2,FALSE)</f>
        <v>#REF!</v>
      </c>
    </row>
    <row r="96" spans="1:11" ht="21" customHeight="1">
      <c r="A96" s="102" t="s">
        <v>355</v>
      </c>
      <c r="B96" s="100" t="s">
        <v>63</v>
      </c>
      <c r="C96" s="100" t="s">
        <v>68</v>
      </c>
      <c r="D96" s="100" t="s">
        <v>125</v>
      </c>
      <c r="E96" s="100" t="s">
        <v>129</v>
      </c>
      <c r="F96" s="100" t="s">
        <v>218</v>
      </c>
      <c r="G96" s="100" t="s">
        <v>326</v>
      </c>
      <c r="H96" s="100">
        <v>8</v>
      </c>
      <c r="I96" s="100">
        <f t="shared" si="1"/>
        <v>38</v>
      </c>
      <c r="J96" t="s">
        <v>102</v>
      </c>
      <c r="K96" t="e">
        <f>VLOOKUP(J96,#REF!,2,FALSE)</f>
        <v>#REF!</v>
      </c>
    </row>
    <row r="97" spans="1:11" ht="21" customHeight="1">
      <c r="A97" s="102" t="s">
        <v>355</v>
      </c>
      <c r="B97" s="100" t="s">
        <v>63</v>
      </c>
      <c r="C97" s="100" t="s">
        <v>68</v>
      </c>
      <c r="D97" s="100" t="s">
        <v>125</v>
      </c>
      <c r="E97" s="100" t="s">
        <v>129</v>
      </c>
      <c r="F97" s="100" t="s">
        <v>219</v>
      </c>
      <c r="G97" s="100" t="s">
        <v>327</v>
      </c>
      <c r="H97" s="100">
        <v>17</v>
      </c>
      <c r="I97" s="100">
        <f t="shared" si="1"/>
        <v>60</v>
      </c>
      <c r="J97" t="s">
        <v>102</v>
      </c>
      <c r="K97" t="e">
        <f>VLOOKUP(J97,#REF!,2,FALSE)</f>
        <v>#REF!</v>
      </c>
    </row>
    <row r="98" spans="1:11" ht="21" customHeight="1">
      <c r="A98" s="102" t="s">
        <v>355</v>
      </c>
      <c r="B98" s="100" t="s">
        <v>63</v>
      </c>
      <c r="C98" s="100" t="s">
        <v>68</v>
      </c>
      <c r="D98" s="100" t="s">
        <v>125</v>
      </c>
      <c r="E98" s="100" t="s">
        <v>129</v>
      </c>
      <c r="F98" s="100" t="s">
        <v>220</v>
      </c>
      <c r="G98" s="100" t="s">
        <v>328</v>
      </c>
      <c r="H98" s="100">
        <v>18</v>
      </c>
      <c r="I98" s="100">
        <f t="shared" si="1"/>
        <v>62</v>
      </c>
      <c r="J98" t="s">
        <v>103</v>
      </c>
      <c r="K98" t="e">
        <f>VLOOKUP(J98,#REF!,2,FALSE)</f>
        <v>#REF!</v>
      </c>
    </row>
    <row r="99" spans="1:11" ht="21" customHeight="1">
      <c r="A99" s="102" t="s">
        <v>355</v>
      </c>
      <c r="B99" s="100" t="s">
        <v>63</v>
      </c>
      <c r="C99" s="100" t="s">
        <v>68</v>
      </c>
      <c r="D99" s="100" t="s">
        <v>125</v>
      </c>
      <c r="E99" s="100" t="s">
        <v>129</v>
      </c>
      <c r="F99" s="100" t="s">
        <v>221</v>
      </c>
      <c r="G99" s="100" t="s">
        <v>329</v>
      </c>
      <c r="H99" s="100">
        <v>5</v>
      </c>
      <c r="I99" s="100">
        <f t="shared" ref="I99:I130" si="2">(ROUND(H99*$J$1,0)+$K$1)*2+ROUND((H99*$J$1)/20,0)*2</f>
        <v>32</v>
      </c>
      <c r="J99" t="s">
        <v>103</v>
      </c>
      <c r="K99" t="e">
        <f>VLOOKUP(J99,#REF!,2,FALSE)</f>
        <v>#REF!</v>
      </c>
    </row>
    <row r="100" spans="1:11" ht="21" customHeight="1">
      <c r="A100" s="102" t="s">
        <v>355</v>
      </c>
      <c r="B100" s="100" t="s">
        <v>63</v>
      </c>
      <c r="C100" s="100" t="s">
        <v>68</v>
      </c>
      <c r="D100" s="100" t="s">
        <v>125</v>
      </c>
      <c r="E100" s="100" t="s">
        <v>129</v>
      </c>
      <c r="F100" s="100" t="s">
        <v>222</v>
      </c>
      <c r="G100" s="100" t="s">
        <v>330</v>
      </c>
      <c r="H100" s="100">
        <v>7</v>
      </c>
      <c r="I100" s="100">
        <f t="shared" si="2"/>
        <v>36</v>
      </c>
      <c r="J100" t="s">
        <v>103</v>
      </c>
      <c r="K100" t="e">
        <f>VLOOKUP(J100,#REF!,2,FALSE)</f>
        <v>#REF!</v>
      </c>
    </row>
    <row r="101" spans="1:11" ht="21" customHeight="1">
      <c r="A101" s="102" t="s">
        <v>356</v>
      </c>
      <c r="B101" s="100" t="s">
        <v>47</v>
      </c>
      <c r="C101" s="100" t="s">
        <v>67</v>
      </c>
      <c r="D101" s="100" t="s">
        <v>45</v>
      </c>
      <c r="E101" s="100" t="s">
        <v>53</v>
      </c>
      <c r="F101" s="100" t="s">
        <v>223</v>
      </c>
      <c r="G101" s="100" t="s">
        <v>331</v>
      </c>
      <c r="H101" s="100">
        <v>4</v>
      </c>
      <c r="I101" s="100">
        <f t="shared" si="2"/>
        <v>28</v>
      </c>
      <c r="J101" t="s">
        <v>103</v>
      </c>
      <c r="K101" t="e">
        <f>VLOOKUP(J101,#REF!,2,FALSE)</f>
        <v>#REF!</v>
      </c>
    </row>
    <row r="102" spans="1:11" ht="21" customHeight="1">
      <c r="A102" s="102" t="s">
        <v>356</v>
      </c>
      <c r="B102" s="100" t="s">
        <v>47</v>
      </c>
      <c r="C102" s="100" t="s">
        <v>67</v>
      </c>
      <c r="D102" s="100" t="s">
        <v>45</v>
      </c>
      <c r="E102" s="100" t="s">
        <v>53</v>
      </c>
      <c r="F102" s="100" t="s">
        <v>224</v>
      </c>
      <c r="G102" s="100" t="s">
        <v>332</v>
      </c>
      <c r="H102" s="100">
        <v>10</v>
      </c>
      <c r="I102" s="100">
        <f t="shared" si="2"/>
        <v>44</v>
      </c>
      <c r="J102" t="s">
        <v>103</v>
      </c>
      <c r="K102" t="e">
        <f>VLOOKUP(J102,#REF!,2,FALSE)</f>
        <v>#REF!</v>
      </c>
    </row>
    <row r="103" spans="1:11" ht="21" customHeight="1">
      <c r="A103" s="102" t="s">
        <v>356</v>
      </c>
      <c r="B103" s="100" t="s">
        <v>47</v>
      </c>
      <c r="C103" s="100" t="s">
        <v>67</v>
      </c>
      <c r="D103" s="100" t="s">
        <v>45</v>
      </c>
      <c r="E103" s="100" t="s">
        <v>53</v>
      </c>
      <c r="F103" s="100" t="s">
        <v>225</v>
      </c>
      <c r="G103" s="100" t="s">
        <v>333</v>
      </c>
      <c r="H103" s="100">
        <v>23</v>
      </c>
      <c r="I103" s="100">
        <f t="shared" si="2"/>
        <v>72</v>
      </c>
    </row>
    <row r="104" spans="1:11" ht="21" customHeight="1">
      <c r="A104" s="102" t="s">
        <v>356</v>
      </c>
      <c r="B104" s="100" t="s">
        <v>47</v>
      </c>
      <c r="C104" s="100" t="s">
        <v>67</v>
      </c>
      <c r="D104" s="100" t="s">
        <v>45</v>
      </c>
      <c r="E104" s="100" t="s">
        <v>53</v>
      </c>
      <c r="F104" s="100" t="s">
        <v>226</v>
      </c>
      <c r="G104" s="100" t="s">
        <v>334</v>
      </c>
      <c r="H104" s="100">
        <v>11</v>
      </c>
      <c r="I104" s="100">
        <f t="shared" si="2"/>
        <v>46</v>
      </c>
    </row>
    <row r="105" spans="1:11" ht="21" customHeight="1">
      <c r="A105" s="102" t="s">
        <v>356</v>
      </c>
      <c r="B105" s="100" t="s">
        <v>47</v>
      </c>
      <c r="C105" s="100" t="s">
        <v>67</v>
      </c>
      <c r="D105" s="100" t="s">
        <v>45</v>
      </c>
      <c r="E105" s="100" t="s">
        <v>53</v>
      </c>
      <c r="F105" s="100" t="s">
        <v>227</v>
      </c>
      <c r="G105" s="100" t="s">
        <v>335</v>
      </c>
      <c r="H105" s="100">
        <v>2</v>
      </c>
      <c r="I105" s="100">
        <f t="shared" si="2"/>
        <v>24</v>
      </c>
    </row>
    <row r="106" spans="1:11" ht="21" customHeight="1">
      <c r="A106" s="102" t="s">
        <v>356</v>
      </c>
      <c r="B106" s="100" t="s">
        <v>47</v>
      </c>
      <c r="C106" s="100" t="s">
        <v>67</v>
      </c>
      <c r="D106" s="100" t="s">
        <v>48</v>
      </c>
      <c r="E106" s="100" t="s">
        <v>55</v>
      </c>
      <c r="F106" s="100" t="s">
        <v>228</v>
      </c>
      <c r="G106" s="100" t="s">
        <v>336</v>
      </c>
      <c r="H106" s="100">
        <v>8</v>
      </c>
      <c r="I106" s="100">
        <f t="shared" si="2"/>
        <v>38</v>
      </c>
    </row>
    <row r="107" spans="1:11" ht="21" customHeight="1">
      <c r="A107" s="102" t="s">
        <v>356</v>
      </c>
      <c r="B107" s="100" t="s">
        <v>47</v>
      </c>
      <c r="C107" s="100" t="s">
        <v>67</v>
      </c>
      <c r="D107" s="100" t="s">
        <v>48</v>
      </c>
      <c r="E107" s="100" t="s">
        <v>55</v>
      </c>
      <c r="F107" s="100" t="s">
        <v>229</v>
      </c>
      <c r="G107" s="100" t="s">
        <v>337</v>
      </c>
      <c r="H107" s="100">
        <v>17</v>
      </c>
      <c r="I107" s="100">
        <f t="shared" si="2"/>
        <v>60</v>
      </c>
    </row>
    <row r="108" spans="1:11" ht="21" customHeight="1">
      <c r="A108" s="102" t="s">
        <v>356</v>
      </c>
      <c r="B108" s="100" t="s">
        <v>47</v>
      </c>
      <c r="C108" s="100" t="s">
        <v>67</v>
      </c>
      <c r="D108" s="100" t="s">
        <v>48</v>
      </c>
      <c r="E108" s="100" t="s">
        <v>55</v>
      </c>
      <c r="F108" s="100" t="s">
        <v>230</v>
      </c>
      <c r="G108" s="100" t="s">
        <v>338</v>
      </c>
      <c r="H108" s="100">
        <v>30</v>
      </c>
      <c r="I108" s="100">
        <f t="shared" si="2"/>
        <v>90</v>
      </c>
    </row>
    <row r="109" spans="1:11" ht="21" customHeight="1">
      <c r="A109" s="102" t="s">
        <v>356</v>
      </c>
      <c r="B109" s="100" t="s">
        <v>47</v>
      </c>
      <c r="C109" s="100" t="s">
        <v>67</v>
      </c>
      <c r="D109" s="100" t="s">
        <v>48</v>
      </c>
      <c r="E109" s="100" t="s">
        <v>55</v>
      </c>
      <c r="F109" s="100" t="s">
        <v>231</v>
      </c>
      <c r="G109" s="100" t="s">
        <v>339</v>
      </c>
      <c r="H109" s="100">
        <v>19</v>
      </c>
      <c r="I109" s="100">
        <f t="shared" si="2"/>
        <v>64</v>
      </c>
    </row>
    <row r="110" spans="1:11" ht="21" customHeight="1">
      <c r="A110" s="102" t="s">
        <v>356</v>
      </c>
      <c r="B110" s="100" t="s">
        <v>47</v>
      </c>
      <c r="C110" s="100" t="s">
        <v>67</v>
      </c>
      <c r="D110" s="100" t="s">
        <v>48</v>
      </c>
      <c r="E110" s="100" t="s">
        <v>55</v>
      </c>
      <c r="F110" s="100" t="s">
        <v>232</v>
      </c>
      <c r="G110" s="100" t="s">
        <v>340</v>
      </c>
      <c r="H110" s="100">
        <v>6</v>
      </c>
      <c r="I110" s="100">
        <f t="shared" si="2"/>
        <v>34</v>
      </c>
    </row>
    <row r="111" spans="1:11" ht="21" customHeight="1">
      <c r="A111" s="102" t="s">
        <v>356</v>
      </c>
      <c r="B111" s="100" t="s">
        <v>47</v>
      </c>
      <c r="C111" s="100" t="s">
        <v>67</v>
      </c>
      <c r="D111" s="100" t="s">
        <v>40</v>
      </c>
      <c r="E111" s="100" t="s">
        <v>54</v>
      </c>
      <c r="F111" s="100" t="s">
        <v>233</v>
      </c>
      <c r="G111" s="100" t="s">
        <v>341</v>
      </c>
      <c r="H111" s="100">
        <v>6</v>
      </c>
      <c r="I111" s="100">
        <f t="shared" si="2"/>
        <v>34</v>
      </c>
    </row>
    <row r="112" spans="1:11" ht="21" customHeight="1">
      <c r="A112" s="102" t="s">
        <v>356</v>
      </c>
      <c r="B112" s="100" t="s">
        <v>47</v>
      </c>
      <c r="C112" s="100" t="s">
        <v>67</v>
      </c>
      <c r="D112" s="100" t="s">
        <v>40</v>
      </c>
      <c r="E112" s="100" t="s">
        <v>54</v>
      </c>
      <c r="F112" s="100" t="s">
        <v>234</v>
      </c>
      <c r="G112" s="100" t="s">
        <v>342</v>
      </c>
      <c r="H112" s="100">
        <v>14</v>
      </c>
      <c r="I112" s="100">
        <f t="shared" si="2"/>
        <v>52</v>
      </c>
    </row>
    <row r="113" spans="1:9" ht="21" customHeight="1">
      <c r="A113" s="102" t="s">
        <v>356</v>
      </c>
      <c r="B113" s="100" t="s">
        <v>47</v>
      </c>
      <c r="C113" s="100" t="s">
        <v>67</v>
      </c>
      <c r="D113" s="100" t="s">
        <v>40</v>
      </c>
      <c r="E113" s="100" t="s">
        <v>54</v>
      </c>
      <c r="F113" s="100" t="s">
        <v>235</v>
      </c>
      <c r="G113" s="100" t="s">
        <v>343</v>
      </c>
      <c r="H113" s="100">
        <v>27</v>
      </c>
      <c r="I113" s="100">
        <f t="shared" si="2"/>
        <v>82</v>
      </c>
    </row>
    <row r="114" spans="1:9" ht="21" customHeight="1">
      <c r="A114" s="102" t="s">
        <v>356</v>
      </c>
      <c r="B114" s="100" t="s">
        <v>47</v>
      </c>
      <c r="C114" s="100" t="s">
        <v>67</v>
      </c>
      <c r="D114" s="100" t="s">
        <v>40</v>
      </c>
      <c r="E114" s="100" t="s">
        <v>54</v>
      </c>
      <c r="F114" s="100" t="s">
        <v>236</v>
      </c>
      <c r="G114" s="100" t="s">
        <v>344</v>
      </c>
      <c r="H114" s="100">
        <v>13</v>
      </c>
      <c r="I114" s="100">
        <f t="shared" si="2"/>
        <v>50</v>
      </c>
    </row>
    <row r="115" spans="1:9" ht="21" customHeight="1">
      <c r="A115" s="102" t="s">
        <v>356</v>
      </c>
      <c r="B115" s="100" t="s">
        <v>47</v>
      </c>
      <c r="C115" s="100" t="s">
        <v>67</v>
      </c>
      <c r="D115" s="100" t="s">
        <v>40</v>
      </c>
      <c r="E115" s="100" t="s">
        <v>54</v>
      </c>
      <c r="F115" s="100" t="s">
        <v>237</v>
      </c>
      <c r="G115" s="100" t="s">
        <v>345</v>
      </c>
      <c r="H115" s="100">
        <v>2</v>
      </c>
      <c r="I115" s="100">
        <f t="shared" si="2"/>
        <v>24</v>
      </c>
    </row>
    <row r="116" spans="1:9">
      <c r="I116" s="100"/>
    </row>
  </sheetData>
  <autoFilter ref="A2:L102" xr:uid="{5ABFFB87-38E4-415D-8D74-9BB84ED55FC8}"/>
  <mergeCells count="1">
    <mergeCell ref="B1:I1"/>
  </mergeCells>
  <pageMargins left="0.2" right="0.2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843F7B-9FDB-4F00-A398-0DB6F09125D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DF19F095-15F0-4EB1-842D-583B4A905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1CF8F8-55C9-46DC-8743-D94A5B679B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UPDATE</vt:lpstr>
      <vt:lpstr>DETAIL (SS25-S3)</vt:lpstr>
      <vt:lpstr>'DETAIL (SS25-S3)'!Print_Area</vt:lpstr>
      <vt:lpstr>UPDATE!Print_Area</vt:lpstr>
      <vt:lpstr>'DETAIL (SS25-S3)'!Print_Titles</vt:lpstr>
      <vt:lpstr>UPDATE!Print_Titles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2024-12-09T09:27:38Z</cp:lastPrinted>
  <dcterms:created xsi:type="dcterms:W3CDTF">2020-11-11T02:21:38Z</dcterms:created>
  <dcterms:modified xsi:type="dcterms:W3CDTF">2025-01-22T07:37:55Z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