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quy.to\Downloads\"/>
    </mc:Choice>
  </mc:AlternateContent>
  <xr:revisionPtr revIDLastSave="0" documentId="13_ncr:1_{49AE78F0-747E-4F42-AE6A-590900D9DF1C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UPDATE" sheetId="2" state="hidden" r:id="rId1"/>
    <sheet name="UPDATE (2)" sheetId="14" r:id="rId2"/>
    <sheet name="DETAIL (SS25-S1-CITY PACK)" sheetId="13" r:id="rId3"/>
  </sheets>
  <definedNames>
    <definedName name="_xlnm._FilterDatabase" localSheetId="2" hidden="1">'DETAIL (SS25-S1-CITY PACK)'!$A$2:$K$8</definedName>
    <definedName name="_xlnm._FilterDatabase" localSheetId="0" hidden="1">UPDATE!$A$10:$P$11</definedName>
    <definedName name="_xlnm._FilterDatabase" localSheetId="1" hidden="1">'UPDATE (2)'!$A$10:$P$11</definedName>
    <definedName name="_xlnm.Print_Area" localSheetId="2">'DETAIL (SS25-S1-CITY PACK)'!$A$1:$I$8</definedName>
    <definedName name="_xlnm.Print_Area" localSheetId="0">UPDATE!$A$1:$P$21</definedName>
    <definedName name="_xlnm.Print_Area" localSheetId="1">'UPDATE (2)'!$A$1:$P$21</definedName>
    <definedName name="_xlnm.Print_Titles" localSheetId="2">'DETAIL (SS25-S1-CITY PACK)'!$1:$2</definedName>
    <definedName name="_xlnm.Print_Titles" localSheetId="0">UPDATE!$4:$10</definedName>
    <definedName name="_xlnm.Print_Titles" localSheetId="1">'UPDATE (2)'!$4:$10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3" l="1"/>
  <c r="I5" i="13"/>
  <c r="I6" i="13"/>
  <c r="I7" i="13"/>
  <c r="I3" i="13"/>
  <c r="R11" i="14"/>
  <c r="K14" i="14"/>
  <c r="M11" i="14"/>
  <c r="M14" i="14" s="1"/>
  <c r="E7" i="14"/>
  <c r="O11" i="14" l="1"/>
  <c r="O14" i="14" s="1"/>
  <c r="J3" i="13"/>
  <c r="J4" i="13"/>
  <c r="J5" i="13"/>
  <c r="J6" i="13"/>
  <c r="J7" i="13"/>
  <c r="H8" i="13" l="1"/>
  <c r="I8" i="13" l="1"/>
  <c r="K14" i="2"/>
  <c r="E7" i="2"/>
  <c r="M11" i="2" l="1"/>
  <c r="M14" i="2" s="1"/>
  <c r="O11" i="2" l="1"/>
  <c r="O14" i="2" s="1"/>
</calcChain>
</file>

<file path=xl/sharedStrings.xml><?xml version="1.0" encoding="utf-8"?>
<sst xmlns="http://schemas.openxmlformats.org/spreadsheetml/2006/main" count="150" uniqueCount="78">
  <si>
    <t>Mã số:</t>
  </si>
  <si>
    <t>PUR.QT-2.BM1</t>
  </si>
  <si>
    <t>Lần ban hành:</t>
  </si>
  <si>
    <t>01</t>
  </si>
  <si>
    <t>Số trang:</t>
  </si>
  <si>
    <t>01/01</t>
  </si>
  <si>
    <t>SUPPLIER:</t>
  </si>
  <si>
    <t>SH TRIMS</t>
  </si>
  <si>
    <t xml:space="preserve">CUSTOMER : </t>
  </si>
  <si>
    <t>HERSCHEL</t>
  </si>
  <si>
    <t xml:space="preserve">ORDER DATE: </t>
  </si>
  <si>
    <t>ADDRESS:</t>
  </si>
  <si>
    <t xml:space="preserve">SEASON : </t>
  </si>
  <si>
    <t>SS25-S1</t>
  </si>
  <si>
    <t>ORDER NO#</t>
  </si>
  <si>
    <t>H06-0593</t>
  </si>
  <si>
    <t xml:space="preserve">ATTN : </t>
  </si>
  <si>
    <t>ETA REQUEST:</t>
  </si>
  <si>
    <t xml:space="preserve">JOB NUMBER : </t>
  </si>
  <si>
    <t>H06  SS25   G2635</t>
  </si>
  <si>
    <t xml:space="preserve">TEL / FAX : </t>
  </si>
  <si>
    <t>GARMENT EXIT DATE :</t>
  </si>
  <si>
    <t>ORDERED BY :</t>
  </si>
  <si>
    <t>DAO GIANG</t>
  </si>
  <si>
    <t>STYLE NO</t>
  </si>
  <si>
    <t>CODE TRIMS</t>
  </si>
  <si>
    <t>DESCRIPTION</t>
  </si>
  <si>
    <t>STYLE NAME</t>
  </si>
  <si>
    <t>COLOR (GARMENT)</t>
  </si>
  <si>
    <t>SIZE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</si>
  <si>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</si>
  <si>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</si>
  <si>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</si>
  <si>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</si>
  <si>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</si>
  <si>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</si>
  <si>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</si>
  <si>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</si>
  <si>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</si>
  <si>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</si>
  <si>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</si>
  <si>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UPC STCIKER FOR HANGTAG, POLY BAG, CARTON</t>
  </si>
  <si>
    <t>ALL COLOR</t>
  </si>
  <si>
    <t>ALL SIZE</t>
  </si>
  <si>
    <t>34 x 24mm</t>
  </si>
  <si>
    <t>APPROVED QUALITY AS PO#H06-0471</t>
  </si>
  <si>
    <t>WHITE/BLACK</t>
  </si>
  <si>
    <t>1 PC ON HANGTAG
1 PC ON POLYBAG
2PCS ON CARTON BOX</t>
  </si>
  <si>
    <t>ALL TYPE ON THIS STICKER IS ARIAL 4 PT</t>
  </si>
  <si>
    <t xml:space="preserve">RECEIVED BY </t>
  </si>
  <si>
    <t>APPROVED BY</t>
  </si>
  <si>
    <t>PREPARED BY</t>
  </si>
  <si>
    <t>THANH QUÝ</t>
  </si>
  <si>
    <t>STICKER DÁN HANG TAG+BAO+THÙNG</t>
  </si>
  <si>
    <t>UA STYLE
(KHÔNG THỂ HIỆN TRÊN STICKER)</t>
  </si>
  <si>
    <t>STYLE NAME (ENGLISH PRODUCT NAME)-LINE 1</t>
  </si>
  <si>
    <t>FRENCH PRODUCT NAME-LINE 2 &amp; 3</t>
  </si>
  <si>
    <t>ENGLISH COLOUR NAME-LINE 4</t>
  </si>
  <si>
    <t>FRENCH COLOUR NAME-LINE 5</t>
  </si>
  <si>
    <t>SKU NAME (PRODUCT ID)-LINE 6</t>
  </si>
  <si>
    <t>UPC CODE</t>
  </si>
  <si>
    <t>PO</t>
  </si>
  <si>
    <t>ORDER Q'TY (PCS)</t>
  </si>
  <si>
    <t>H06-HD34M-DYE</t>
  </si>
  <si>
    <t>Pigment Dye Classic Hoodie Men's</t>
  </si>
  <si>
    <t>Kangourous Classiques Pigmentés Hommes</t>
  </si>
  <si>
    <t>Black</t>
  </si>
  <si>
    <t>Noir</t>
  </si>
  <si>
    <t>50326-00001-S</t>
  </si>
  <si>
    <t>828432660100</t>
  </si>
  <si>
    <t>50326-00001-M</t>
  </si>
  <si>
    <t>828432660117</t>
  </si>
  <si>
    <t>50326-00001-L</t>
  </si>
  <si>
    <t>828432660124</t>
  </si>
  <si>
    <t>50326-00001-XL</t>
  </si>
  <si>
    <t>828432660131</t>
  </si>
  <si>
    <t>50326-00001-2X</t>
  </si>
  <si>
    <t>828432660148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</si>
</sst>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</numFmts>
  <fonts count="3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62"/>
      <name val="Muli"/>
    </font>
    <font>
      <b/>
      <sz val="14"/>
      <name val="Muli"/>
    </font>
    <font>
      <i/>
      <sz val="14"/>
      <name val="Muli"/>
    </font>
    <font>
      <b/>
      <i/>
      <sz val="14"/>
      <name val="Muli"/>
    </font>
    <font>
      <sz val="16"/>
      <color theme="1"/>
      <name val="Muli"/>
    </font>
    <font>
      <b/>
      <sz val="16"/>
      <color rgb="FFFF0000"/>
      <name val="Muli"/>
    </font>
    <font>
      <sz val="16"/>
      <name val="Muli"/>
    </font>
    <font>
      <b/>
      <sz val="16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Muli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Muli"/>
    </font>
    <font>
      <b/>
      <sz val="18"/>
      <color theme="1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1" fillId="0" borderId="0"/>
    <xf numFmtId="0" fontId="22" fillId="0" borderId="0"/>
  </cellStyleXfs>
  <cellXfs count="116">
    <xf numFmtId="0" fontId="0" fillId="0" borderId="0" xfId="0"/>
    <xf numFmtId="0" fontId="5" fillId="0" borderId="0" xfId="0" applyFont="1" applyAlignment="1">
      <alignment horizontal="left"/>
    </xf>
    <xf numFmtId="0" fontId="8" fillId="4" borderId="2" xfId="0" applyFont="1" applyFill="1" applyBorder="1" applyAlignment="1">
      <alignment horizontal="left" vertical="top"/>
    </xf>
    <xf numFmtId="0" fontId="12" fillId="0" borderId="0" xfId="0" applyFont="1" applyAlignment="1">
      <alignment horizontal="left"/>
    </xf>
    <xf numFmtId="15" fontId="7" fillId="4" borderId="1" xfId="2" applyNumberFormat="1" applyFont="1" applyFill="1" applyBorder="1" applyAlignment="1">
      <alignment horizontal="center" vertical="center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167" fontId="7" fillId="0" borderId="7" xfId="9" applyNumberFormat="1" applyFont="1" applyBorder="1" applyAlignment="1" applyProtection="1">
      <alignment vertical="center"/>
      <protection locked="0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167" fontId="7" fillId="0" borderId="10" xfId="9" applyNumberFormat="1" applyFont="1" applyBorder="1" applyAlignment="1" applyProtection="1">
      <alignment vertical="center"/>
      <protection locked="0"/>
    </xf>
    <xf numFmtId="16" fontId="5" fillId="0" borderId="1" xfId="0" quotePrefix="1" applyNumberFormat="1" applyFont="1" applyBorder="1" applyAlignment="1">
      <alignment horizontal="center"/>
    </xf>
    <xf numFmtId="167" fontId="7" fillId="0" borderId="5" xfId="9" applyNumberFormat="1" applyFont="1" applyBorder="1" applyAlignment="1" applyProtection="1">
      <alignment vertical="center"/>
      <protection locked="0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4" borderId="2" xfId="6" applyFont="1" applyFill="1" applyBorder="1" applyAlignment="1">
      <alignment horizontal="left" vertical="center"/>
    </xf>
    <xf numFmtId="0" fontId="7" fillId="4" borderId="0" xfId="6" applyFont="1" applyFill="1" applyAlignment="1">
      <alignment horizontal="center" vertical="center"/>
    </xf>
    <xf numFmtId="167" fontId="7" fillId="4" borderId="7" xfId="9" quotePrefix="1" applyNumberFormat="1" applyFont="1" applyFill="1" applyBorder="1" applyAlignment="1">
      <alignment horizontal="center" vertical="center"/>
    </xf>
    <xf numFmtId="167" fontId="9" fillId="4" borderId="1" xfId="9" quotePrefix="1" applyNumberFormat="1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top"/>
    </xf>
    <xf numFmtId="0" fontId="9" fillId="4" borderId="9" xfId="6" applyFont="1" applyFill="1" applyBorder="1" applyAlignment="1">
      <alignment horizontal="left" vertical="center"/>
    </xf>
    <xf numFmtId="164" fontId="7" fillId="4" borderId="0" xfId="6" applyNumberFormat="1" applyFont="1" applyFill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9" fillId="0" borderId="8" xfId="1" applyFont="1" applyBorder="1" applyAlignment="1" applyProtection="1">
      <alignment vertical="center" wrapText="1"/>
      <protection locked="0"/>
    </xf>
    <xf numFmtId="167" fontId="7" fillId="0" borderId="6" xfId="9" applyNumberFormat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167" fontId="5" fillId="0" borderId="0" xfId="9" applyNumberFormat="1" applyFont="1" applyAlignment="1">
      <alignment horizontal="left"/>
    </xf>
    <xf numFmtId="0" fontId="10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>
      <alignment vertical="center" wrapText="1"/>
    </xf>
    <xf numFmtId="15" fontId="7" fillId="0" borderId="0" xfId="1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6" fillId="0" borderId="0" xfId="0" applyFont="1" applyAlignment="1">
      <alignment horizontal="left" wrapText="1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6" fontId="14" fillId="7" borderId="1" xfId="5" applyNumberFormat="1" applyFont="1" applyFill="1" applyBorder="1" applyAlignment="1">
      <alignment horizontal="center" vertical="center"/>
    </xf>
    <xf numFmtId="0" fontId="1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5" fillId="5" borderId="1" xfId="2" applyNumberFormat="1" applyFont="1" applyFill="1" applyBorder="1" applyAlignment="1">
      <alignment horizontal="center" vertical="center" wrapText="1"/>
    </xf>
    <xf numFmtId="3" fontId="15" fillId="0" borderId="1" xfId="2" applyNumberFormat="1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0" fillId="3" borderId="1" xfId="6" applyFont="1" applyFill="1" applyBorder="1" applyAlignment="1">
      <alignment vertical="center" wrapText="1"/>
    </xf>
    <xf numFmtId="168" fontId="14" fillId="7" borderId="1" xfId="9" applyNumberFormat="1" applyFont="1" applyFill="1" applyBorder="1" applyAlignment="1">
      <alignment horizontal="center" vertical="center"/>
    </xf>
    <xf numFmtId="168" fontId="14" fillId="7" borderId="1" xfId="9" applyNumberFormat="1" applyFont="1" applyFill="1" applyBorder="1" applyAlignment="1">
      <alignment horizontal="center" vertical="center" wrapText="1"/>
    </xf>
    <xf numFmtId="168" fontId="14" fillId="4" borderId="0" xfId="9" applyNumberFormat="1" applyFont="1" applyFill="1" applyAlignment="1">
      <alignment horizontal="center" vertical="center" wrapText="1"/>
    </xf>
    <xf numFmtId="168" fontId="15" fillId="5" borderId="1" xfId="9" applyNumberFormat="1" applyFont="1" applyFill="1" applyBorder="1" applyAlignment="1">
      <alignment vertical="center" wrapText="1"/>
    </xf>
    <xf numFmtId="0" fontId="9" fillId="4" borderId="4" xfId="6" applyFont="1" applyFill="1" applyBorder="1" applyAlignment="1">
      <alignment horizontal="left" vertical="center" wrapText="1"/>
    </xf>
    <xf numFmtId="0" fontId="9" fillId="4" borderId="0" xfId="6" applyFont="1" applyFill="1" applyAlignment="1">
      <alignment horizontal="center" vertical="center"/>
    </xf>
    <xf numFmtId="0" fontId="9" fillId="4" borderId="0" xfId="6" applyFont="1" applyFill="1" applyAlignment="1">
      <alignment vertical="center"/>
    </xf>
    <xf numFmtId="164" fontId="7" fillId="4" borderId="0" xfId="6" applyNumberFormat="1" applyFont="1" applyFill="1" applyAlignment="1">
      <alignment vertical="center"/>
    </xf>
    <xf numFmtId="0" fontId="0" fillId="0" borderId="1" xfId="0" applyBorder="1"/>
    <xf numFmtId="2" fontId="7" fillId="0" borderId="0" xfId="1" applyNumberFormat="1" applyFont="1" applyAlignment="1" applyProtection="1">
      <alignment vertical="center"/>
      <protection locked="0"/>
    </xf>
    <xf numFmtId="0" fontId="23" fillId="0" borderId="0" xfId="0" applyFont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25" fillId="0" borderId="1" xfId="0" applyFont="1" applyBorder="1" applyAlignment="1">
      <alignment horizontal="center"/>
    </xf>
    <xf numFmtId="0" fontId="26" fillId="0" borderId="1" xfId="0" applyFont="1" applyBorder="1"/>
    <xf numFmtId="166" fontId="26" fillId="0" borderId="1" xfId="11" applyNumberFormat="1" applyFont="1" applyBorder="1"/>
    <xf numFmtId="0" fontId="26" fillId="0" borderId="0" xfId="0" applyFont="1"/>
    <xf numFmtId="0" fontId="6" fillId="0" borderId="1" xfId="3" quotePrefix="1" applyFont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 shrinkToFit="1"/>
    </xf>
    <xf numFmtId="1" fontId="27" fillId="9" borderId="1" xfId="0" applyNumberFormat="1" applyFont="1" applyFill="1" applyBorder="1" applyAlignment="1">
      <alignment horizontal="center" vertical="center" shrinkToFit="1"/>
    </xf>
    <xf numFmtId="3" fontId="27" fillId="9" borderId="1" xfId="0" applyNumberFormat="1" applyFont="1" applyFill="1" applyBorder="1" applyAlignment="1">
      <alignment horizontal="center" vertical="center" wrapText="1" shrinkToFit="1"/>
    </xf>
    <xf numFmtId="0" fontId="27" fillId="9" borderId="1" xfId="0" applyFont="1" applyFill="1" applyBorder="1" applyAlignment="1">
      <alignment horizontal="center" vertical="center" wrapText="1"/>
    </xf>
    <xf numFmtId="166" fontId="0" fillId="0" borderId="0" xfId="0" applyNumberFormat="1"/>
    <xf numFmtId="1" fontId="20" fillId="3" borderId="1" xfId="2" applyNumberFormat="1" applyFont="1" applyFill="1" applyBorder="1" applyAlignment="1">
      <alignment vertical="center" wrapText="1"/>
    </xf>
    <xf numFmtId="0" fontId="20" fillId="3" borderId="1" xfId="6" applyFont="1" applyFill="1" applyBorder="1" applyAlignment="1">
      <alignment horizontal="center" vertical="center" wrapText="1"/>
    </xf>
    <xf numFmtId="49" fontId="20" fillId="3" borderId="1" xfId="6" applyNumberFormat="1" applyFont="1" applyFill="1" applyBorder="1" applyAlignment="1">
      <alignment vertical="center" wrapText="1"/>
    </xf>
    <xf numFmtId="0" fontId="28" fillId="3" borderId="1" xfId="6" applyFont="1" applyFill="1" applyBorder="1" applyAlignment="1">
      <alignment horizontal="center" vertical="center" wrapText="1"/>
    </xf>
    <xf numFmtId="1" fontId="20" fillId="3" borderId="1" xfId="7" applyNumberFormat="1" applyFont="1" applyFill="1" applyBorder="1" applyAlignment="1">
      <alignment horizontal="center" vertical="center" wrapText="1"/>
    </xf>
    <xf numFmtId="1" fontId="29" fillId="0" borderId="1" xfId="10" applyNumberFormat="1" applyFont="1" applyBorder="1" applyAlignment="1">
      <alignment horizontal="center" vertical="center" wrapText="1"/>
    </xf>
    <xf numFmtId="3" fontId="20" fillId="0" borderId="1" xfId="3" applyNumberFormat="1" applyFont="1" applyBorder="1" applyAlignment="1">
      <alignment horizontal="center" vertical="center"/>
    </xf>
    <xf numFmtId="168" fontId="30" fillId="3" borderId="1" xfId="11" applyNumberFormat="1" applyFont="1" applyFill="1" applyBorder="1" applyAlignment="1">
      <alignment horizontal="center" vertical="center"/>
    </xf>
    <xf numFmtId="168" fontId="20" fillId="3" borderId="1" xfId="11" applyNumberFormat="1" applyFont="1" applyFill="1" applyBorder="1" applyAlignment="1">
      <alignment horizontal="center" vertical="center" wrapText="1"/>
    </xf>
    <xf numFmtId="166" fontId="20" fillId="3" borderId="1" xfId="5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top"/>
    </xf>
    <xf numFmtId="0" fontId="9" fillId="4" borderId="1" xfId="6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15" fontId="9" fillId="4" borderId="1" xfId="6" applyNumberFormat="1" applyFont="1" applyFill="1" applyBorder="1" applyAlignment="1">
      <alignment horizontal="center" vertical="center"/>
    </xf>
    <xf numFmtId="16" fontId="9" fillId="4" borderId="1" xfId="6" applyNumberFormat="1" applyFont="1" applyFill="1" applyBorder="1" applyAlignment="1">
      <alignment horizontal="center" vertical="center"/>
    </xf>
    <xf numFmtId="1" fontId="24" fillId="3" borderId="11" xfId="2" applyNumberFormat="1" applyFont="1" applyFill="1" applyBorder="1" applyAlignment="1">
      <alignment horizontal="center" vertical="top" wrapText="1"/>
    </xf>
    <xf numFmtId="1" fontId="24" fillId="3" borderId="12" xfId="2" applyNumberFormat="1" applyFont="1" applyFill="1" applyBorder="1" applyAlignment="1">
      <alignment horizontal="center" vertical="top" wrapText="1"/>
    </xf>
    <xf numFmtId="1" fontId="24" fillId="3" borderId="13" xfId="2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346364</xdr:colOff>
      <xdr:row>11</xdr:row>
      <xdr:rowOff>779318</xdr:rowOff>
    </xdr:from>
    <xdr:to>
      <xdr:col>24</xdr:col>
      <xdr:colOff>86591</xdr:colOff>
      <xdr:row>11</xdr:row>
      <xdr:rowOff>3334542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EDC316-7244-AB5A-7C5E-3654DDDF5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87955" y="6078682"/>
          <a:ext cx="4589318" cy="2555224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11</xdr:row>
      <xdr:rowOff>414021</xdr:rowOff>
    </xdr:from>
    <xdr:to>
      <xdr:col>5</xdr:col>
      <xdr:colOff>34636</xdr:colOff>
      <xdr:row>11</xdr:row>
      <xdr:rowOff>4949773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80D84B-C657-DB4A-673C-50CF3FA1F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36" y="7514476"/>
          <a:ext cx="7117773" cy="4535752"/>
        </a:xfrm>
        <a:prstGeom prst="rect">
          <a:avLst/>
        </a:prstGeom>
      </xdr:spPr>
    </xdr:pic>
    <xdr:clientData/>
  </xdr:twoCellAnchor>
  <xdr:twoCellAnchor editAs="oneCell">
    <xdr:from>
      <xdr:col>5</xdr:col>
      <xdr:colOff>865907</xdr:colOff>
      <xdr:row>11</xdr:row>
      <xdr:rowOff>1385454</xdr:rowOff>
    </xdr:from>
    <xdr:to>
      <xdr:col>15</xdr:col>
      <xdr:colOff>890349</xdr:colOff>
      <xdr:row>11</xdr:row>
      <xdr:rowOff>4604502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E5758B-191A-D58C-DF40-8506D1E08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83680" y="8485909"/>
          <a:ext cx="12285714" cy="32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346364</xdr:colOff>
      <xdr:row>11</xdr:row>
      <xdr:rowOff>779318</xdr:rowOff>
    </xdr:from>
    <xdr:to>
      <xdr:col>24</xdr:col>
      <xdr:colOff>86591</xdr:colOff>
      <xdr:row>11</xdr:row>
      <xdr:rowOff>3334542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B3204C-ED81-4FE8-9EB6-3A74003CF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87139" y="8094518"/>
          <a:ext cx="4617027" cy="2555224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</xdr:colOff>
      <xdr:row>11</xdr:row>
      <xdr:rowOff>414021</xdr:rowOff>
    </xdr:from>
    <xdr:to>
      <xdr:col>5</xdr:col>
      <xdr:colOff>34636</xdr:colOff>
      <xdr:row>11</xdr:row>
      <xdr:rowOff>4949773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1E6F9B-1DA9-4AF3-9E51-D8D08739B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36" y="7729221"/>
          <a:ext cx="7105650" cy="4535752"/>
        </a:xfrm>
        <a:prstGeom prst="rect">
          <a:avLst/>
        </a:prstGeom>
      </xdr:spPr>
    </xdr:pic>
    <xdr:clientData/>
  </xdr:twoCellAnchor>
  <xdr:twoCellAnchor editAs="oneCell">
    <xdr:from>
      <xdr:col>5</xdr:col>
      <xdr:colOff>865907</xdr:colOff>
      <xdr:row>11</xdr:row>
      <xdr:rowOff>1385454</xdr:rowOff>
    </xdr:from>
    <xdr:to>
      <xdr:col>15</xdr:col>
      <xdr:colOff>890349</xdr:colOff>
      <xdr:row>11</xdr:row>
      <xdr:rowOff>4604502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5FA53F-D2D1-4547-B159-A31E07DF1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1557" y="8700654"/>
          <a:ext cx="12311692" cy="3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61"/>
  <sheetViews>
    <sheetView view="pageBreakPreview" topLeftCell="D7" zoomScale="55" zoomScaleNormal="70" zoomScaleSheetLayoutView="55" zoomScalePageLayoutView="55" workbookViewId="0">
      <selection activeCell="N11" sqref="N11"/>
    </sheetView>
  </sheetViews>
  <sheetFormatPr defaultColWidth="9.140625" defaultRowHeight="21.75"/>
  <cols>
    <col min="1" max="1" width="19.140625" style="1" bestFit="1" customWidth="1"/>
    <col min="2" max="2" width="12.85546875" style="1" customWidth="1"/>
    <col min="3" max="3" width="31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23.5703125" style="1" customWidth="1"/>
    <col min="9" max="9" width="14.140625" style="1" customWidth="1"/>
    <col min="10" max="10" width="13.5703125" style="44" customWidth="1"/>
    <col min="11" max="11" width="16.42578125" style="1" customWidth="1"/>
    <col min="12" max="12" width="15.140625" style="1" customWidth="1"/>
    <col min="13" max="13" width="14.140625" style="1" customWidth="1"/>
    <col min="14" max="14" width="21.28515625" style="38" bestFit="1" customWidth="1"/>
    <col min="15" max="15" width="29.85546875" style="38" bestFit="1" customWidth="1"/>
    <col min="16" max="16" width="30.7109375" style="1" customWidth="1"/>
    <col min="17" max="16384" width="9.140625" style="1"/>
  </cols>
  <sheetData>
    <row r="1" spans="1:16" ht="24.95" customHeight="1">
      <c r="A1" s="5"/>
      <c r="B1" s="5"/>
      <c r="C1" s="6"/>
      <c r="D1" s="6"/>
      <c r="E1" s="6"/>
      <c r="F1" s="6"/>
      <c r="G1" s="5"/>
      <c r="H1" s="5"/>
      <c r="I1" s="5"/>
      <c r="J1" s="7"/>
      <c r="K1" s="5"/>
      <c r="L1" s="5"/>
      <c r="M1" s="5"/>
      <c r="N1" s="8"/>
      <c r="O1" s="9" t="s">
        <v>0</v>
      </c>
      <c r="P1" s="10" t="s">
        <v>1</v>
      </c>
    </row>
    <row r="2" spans="1:16" ht="21.6" customHeight="1">
      <c r="A2" s="5"/>
      <c r="B2" s="5"/>
      <c r="C2" s="6"/>
      <c r="D2" s="6"/>
      <c r="E2" s="6"/>
      <c r="F2" s="6"/>
      <c r="G2" s="5"/>
      <c r="H2" s="5"/>
      <c r="I2" s="5"/>
      <c r="J2" s="7"/>
      <c r="K2" s="5"/>
      <c r="L2" s="5"/>
      <c r="M2" s="5"/>
      <c r="N2" s="8"/>
      <c r="O2" s="9" t="s">
        <v>2</v>
      </c>
      <c r="P2" s="11" t="s">
        <v>3</v>
      </c>
    </row>
    <row r="3" spans="1:16" ht="21.6" customHeight="1">
      <c r="A3" s="12"/>
      <c r="B3" s="12"/>
      <c r="C3" s="13"/>
      <c r="D3" s="13"/>
      <c r="E3" s="13"/>
      <c r="F3" s="13"/>
      <c r="G3" s="12"/>
      <c r="H3" s="12"/>
      <c r="I3" s="12"/>
      <c r="J3" s="14"/>
      <c r="K3" s="12"/>
      <c r="L3" s="12"/>
      <c r="M3" s="12"/>
      <c r="N3" s="15"/>
      <c r="O3" s="9" t="s">
        <v>4</v>
      </c>
      <c r="P3" s="16" t="s">
        <v>5</v>
      </c>
    </row>
    <row r="4" spans="1:16" ht="10.15" customHeight="1">
      <c r="A4" s="5"/>
      <c r="B4" s="5"/>
      <c r="C4" s="6"/>
      <c r="D4" s="6"/>
      <c r="E4" s="6"/>
      <c r="F4" s="6"/>
      <c r="G4" s="12"/>
      <c r="H4" s="12"/>
      <c r="I4" s="12"/>
      <c r="J4" s="14"/>
      <c r="K4" s="12"/>
      <c r="L4" s="5"/>
      <c r="M4" s="5"/>
      <c r="N4" s="17"/>
      <c r="O4" s="18"/>
      <c r="P4" s="19"/>
    </row>
    <row r="5" spans="1:16" ht="18" customHeight="1">
      <c r="A5" s="20" t="s">
        <v>6</v>
      </c>
      <c r="B5" s="1" t="s">
        <v>7</v>
      </c>
      <c r="C5" s="2"/>
      <c r="D5" s="76" t="s">
        <v>8</v>
      </c>
      <c r="E5" s="105" t="s">
        <v>9</v>
      </c>
      <c r="F5" s="105"/>
      <c r="G5" s="78"/>
      <c r="H5" s="77"/>
      <c r="I5" s="77"/>
      <c r="K5" s="77"/>
      <c r="L5" s="21"/>
      <c r="M5" s="21"/>
      <c r="N5" s="22"/>
      <c r="O5" s="23" t="s">
        <v>10</v>
      </c>
      <c r="P5" s="4">
        <v>45518</v>
      </c>
    </row>
    <row r="6" spans="1:16" ht="21.75" customHeight="1">
      <c r="A6" s="24" t="s">
        <v>11</v>
      </c>
      <c r="B6" s="25"/>
      <c r="D6" s="76" t="s">
        <v>12</v>
      </c>
      <c r="E6" s="105" t="s">
        <v>13</v>
      </c>
      <c r="F6" s="105"/>
      <c r="G6" s="78"/>
      <c r="H6" s="77"/>
      <c r="I6" s="77"/>
      <c r="K6" s="77"/>
      <c r="L6" s="21"/>
      <c r="M6" s="21"/>
      <c r="N6" s="22"/>
      <c r="O6" s="23" t="s">
        <v>14</v>
      </c>
      <c r="P6" s="4" t="s">
        <v>15</v>
      </c>
    </row>
    <row r="7" spans="1:16" ht="21.75" customHeight="1">
      <c r="A7" s="24" t="s">
        <v>16</v>
      </c>
      <c r="B7" s="106"/>
      <c r="C7" s="106"/>
      <c r="D7" s="76" t="s">
        <v>17</v>
      </c>
      <c r="E7" s="110">
        <f>P5+15</f>
        <v>45533</v>
      </c>
      <c r="F7" s="105"/>
      <c r="G7" s="79"/>
      <c r="H7" s="27"/>
      <c r="I7" s="27"/>
      <c r="K7" s="27"/>
      <c r="L7" s="21"/>
      <c r="M7" s="21"/>
      <c r="N7" s="22"/>
      <c r="O7" s="23" t="s">
        <v>18</v>
      </c>
      <c r="P7" s="88" t="s">
        <v>19</v>
      </c>
    </row>
    <row r="8" spans="1:16" ht="42" customHeight="1">
      <c r="A8" s="26" t="s">
        <v>20</v>
      </c>
      <c r="B8" s="104"/>
      <c r="C8" s="104"/>
      <c r="D8" s="76" t="s">
        <v>21</v>
      </c>
      <c r="E8" s="111">
        <v>45566</v>
      </c>
      <c r="F8" s="105"/>
      <c r="G8" s="79"/>
      <c r="H8" s="27"/>
      <c r="I8" s="27"/>
      <c r="K8" s="79"/>
      <c r="L8" s="27"/>
      <c r="M8" s="27"/>
      <c r="N8" s="22"/>
      <c r="O8" s="23" t="s">
        <v>22</v>
      </c>
      <c r="P8" s="28" t="s">
        <v>23</v>
      </c>
    </row>
    <row r="9" spans="1:16" ht="5.45" customHeight="1">
      <c r="A9" s="29"/>
      <c r="B9" s="29"/>
      <c r="C9" s="30"/>
      <c r="D9" s="30"/>
      <c r="E9" s="30"/>
      <c r="F9" s="30"/>
      <c r="G9" s="29"/>
      <c r="H9" s="29"/>
      <c r="I9" s="29"/>
      <c r="J9" s="31"/>
      <c r="K9" s="29"/>
      <c r="L9" s="12"/>
      <c r="M9" s="12"/>
      <c r="N9" s="32"/>
      <c r="O9" s="18"/>
      <c r="P9" s="19"/>
    </row>
    <row r="10" spans="1:16" s="3" customFormat="1" ht="96">
      <c r="A10" s="45" t="s">
        <v>24</v>
      </c>
      <c r="B10" s="45" t="s">
        <v>25</v>
      </c>
      <c r="C10" s="46" t="s">
        <v>26</v>
      </c>
      <c r="D10" s="46" t="s">
        <v>27</v>
      </c>
      <c r="E10" s="46" t="s">
        <v>28</v>
      </c>
      <c r="F10" s="46" t="s">
        <v>29</v>
      </c>
      <c r="G10" s="45" t="s">
        <v>30</v>
      </c>
      <c r="H10" s="45" t="s">
        <v>31</v>
      </c>
      <c r="I10" s="47" t="s">
        <v>32</v>
      </c>
      <c r="J10" s="45" t="s">
        <v>33</v>
      </c>
      <c r="K10" s="48" t="s">
        <v>34</v>
      </c>
      <c r="L10" s="48" t="s">
        <v>35</v>
      </c>
      <c r="M10" s="48" t="s">
        <v>36</v>
      </c>
      <c r="N10" s="49" t="s">
        <v>37</v>
      </c>
      <c r="O10" s="49" t="s">
        <v>38</v>
      </c>
      <c r="P10" s="47" t="s">
        <v>39</v>
      </c>
    </row>
    <row r="11" spans="1:16" s="3" customFormat="1" ht="294.75" customHeight="1">
      <c r="A11" s="94" t="s">
        <v>40</v>
      </c>
      <c r="B11" s="95"/>
      <c r="C11" s="71" t="s">
        <v>41</v>
      </c>
      <c r="D11" s="94" t="s">
        <v>40</v>
      </c>
      <c r="E11" s="71" t="s">
        <v>42</v>
      </c>
      <c r="F11" s="96" t="s">
        <v>43</v>
      </c>
      <c r="G11" s="71" t="s">
        <v>44</v>
      </c>
      <c r="H11" s="71" t="s">
        <v>45</v>
      </c>
      <c r="I11" s="97"/>
      <c r="J11" s="98" t="s">
        <v>46</v>
      </c>
      <c r="K11" s="99">
        <v>38804</v>
      </c>
      <c r="L11" s="100">
        <v>0</v>
      </c>
      <c r="M11" s="100">
        <f>K11</f>
        <v>38804</v>
      </c>
      <c r="N11" s="101">
        <v>300</v>
      </c>
      <c r="O11" s="102">
        <f>N11*M11</f>
        <v>11641200</v>
      </c>
      <c r="P11" s="103" t="s">
        <v>47</v>
      </c>
    </row>
    <row r="12" spans="1:16" s="3" customFormat="1" ht="408.75" customHeight="1">
      <c r="A12" s="112" t="s">
        <v>48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4"/>
    </row>
    <row r="13" spans="1:16" s="3" customFormat="1" ht="24">
      <c r="A13" s="50"/>
      <c r="B13" s="50"/>
      <c r="C13" s="51"/>
      <c r="D13" s="51"/>
      <c r="E13" s="51"/>
      <c r="F13" s="51"/>
      <c r="G13" s="52"/>
      <c r="H13" s="52"/>
      <c r="I13" s="53"/>
      <c r="J13" s="54"/>
      <c r="K13" s="55"/>
      <c r="L13" s="55"/>
      <c r="M13" s="55"/>
      <c r="N13" s="72"/>
      <c r="O13" s="73"/>
      <c r="P13" s="56"/>
    </row>
    <row r="14" spans="1:16" s="3" customFormat="1" ht="43.5" customHeight="1">
      <c r="A14" s="57"/>
      <c r="B14" s="57"/>
      <c r="C14" s="58"/>
      <c r="D14" s="58"/>
      <c r="E14" s="58"/>
      <c r="F14" s="58"/>
      <c r="G14" s="57"/>
      <c r="H14" s="57"/>
      <c r="I14" s="57"/>
      <c r="J14" s="59"/>
      <c r="K14" s="60">
        <f>SUM(K11:K11)</f>
        <v>38804</v>
      </c>
      <c r="L14" s="61"/>
      <c r="M14" s="60">
        <f>SUM(M11:M11)</f>
        <v>38804</v>
      </c>
      <c r="N14" s="74"/>
      <c r="O14" s="75">
        <f>SUM(O11:O11)</f>
        <v>11641200</v>
      </c>
      <c r="P14" s="62"/>
    </row>
    <row r="15" spans="1:16" s="3" customFormat="1" ht="24">
      <c r="A15" s="63"/>
      <c r="B15" s="63"/>
      <c r="C15" s="64"/>
      <c r="D15" s="64"/>
      <c r="E15" s="64"/>
      <c r="F15" s="64"/>
      <c r="G15" s="65"/>
      <c r="H15" s="65"/>
      <c r="I15" s="65"/>
      <c r="J15" s="66"/>
      <c r="K15" s="62"/>
      <c r="L15" s="62"/>
      <c r="M15" s="62"/>
      <c r="N15" s="67"/>
      <c r="O15" s="67"/>
      <c r="P15" s="62"/>
    </row>
    <row r="16" spans="1:16" s="3" customFormat="1" ht="24">
      <c r="A16" s="108" t="s">
        <v>49</v>
      </c>
      <c r="B16" s="108"/>
      <c r="C16" s="68"/>
      <c r="D16" s="68"/>
      <c r="E16" s="68"/>
      <c r="F16" s="68"/>
      <c r="G16" s="69"/>
      <c r="H16" s="109" t="s">
        <v>50</v>
      </c>
      <c r="I16" s="109"/>
      <c r="J16" s="109"/>
      <c r="K16" s="70"/>
      <c r="L16" s="70"/>
      <c r="M16" s="70"/>
      <c r="N16" s="107" t="s">
        <v>51</v>
      </c>
      <c r="O16" s="107"/>
      <c r="P16" s="62"/>
    </row>
    <row r="17" spans="1:12" ht="21.75" customHeight="1">
      <c r="A17" s="33"/>
      <c r="B17" s="34"/>
      <c r="C17" s="35"/>
      <c r="D17" s="35"/>
      <c r="E17" s="35"/>
      <c r="F17" s="35"/>
      <c r="G17" s="33"/>
      <c r="H17" s="33"/>
      <c r="I17" s="33"/>
      <c r="J17" s="36"/>
      <c r="K17" s="37"/>
      <c r="L17" s="37"/>
    </row>
    <row r="18" spans="1:12" ht="21.75" customHeight="1">
      <c r="A18" s="33"/>
      <c r="B18" s="34"/>
      <c r="C18" s="35"/>
      <c r="D18" s="35"/>
      <c r="E18" s="35"/>
      <c r="F18" s="35"/>
      <c r="G18" s="33"/>
      <c r="H18" s="33"/>
      <c r="I18" s="33"/>
      <c r="J18" s="36"/>
      <c r="K18" s="37"/>
      <c r="L18" s="37"/>
    </row>
    <row r="19" spans="1:12" ht="21.75" customHeight="1">
      <c r="A19" s="39"/>
      <c r="B19" s="35"/>
      <c r="C19" s="35"/>
      <c r="D19" s="35"/>
      <c r="E19" s="35"/>
      <c r="F19" s="35"/>
      <c r="G19" s="33"/>
      <c r="H19" s="33"/>
      <c r="I19" s="33"/>
      <c r="J19" s="40"/>
      <c r="K19" s="33"/>
      <c r="L19" s="37"/>
    </row>
    <row r="20" spans="1:12" ht="21.75" customHeight="1">
      <c r="A20" s="37"/>
      <c r="B20" s="41"/>
      <c r="C20" s="34"/>
      <c r="D20" s="34"/>
      <c r="E20" s="34"/>
      <c r="F20" s="34"/>
      <c r="G20" s="37"/>
      <c r="H20" s="42"/>
      <c r="I20" s="42"/>
      <c r="J20" s="43"/>
      <c r="K20" s="81"/>
      <c r="L20" s="37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10">
    <mergeCell ref="B8:C8"/>
    <mergeCell ref="E5:F5"/>
    <mergeCell ref="E6:F6"/>
    <mergeCell ref="B7:C7"/>
    <mergeCell ref="N16:O16"/>
    <mergeCell ref="A16:B16"/>
    <mergeCell ref="H16:J16"/>
    <mergeCell ref="E7:F7"/>
    <mergeCell ref="E8:F8"/>
    <mergeCell ref="A12:P12"/>
  </mergeCells>
  <printOptions horizontalCentered="1"/>
  <pageMargins left="0.25" right="0.25" top="1.0416666666666701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5951E-711E-401B-A07C-9E58F1E16524}">
  <sheetPr>
    <pageSetUpPr fitToPage="1"/>
  </sheetPr>
  <dimension ref="A1:R61"/>
  <sheetViews>
    <sheetView tabSelected="1" view="pageBreakPreview" zoomScale="55" zoomScaleNormal="70" zoomScaleSheetLayoutView="55" zoomScalePageLayoutView="55" workbookViewId="0">
      <selection activeCell="G8" sqref="G8"/>
    </sheetView>
  </sheetViews>
  <sheetFormatPr defaultColWidth="9.140625" defaultRowHeight="21.75"/>
  <cols>
    <col min="1" max="1" width="19.140625" style="1" bestFit="1" customWidth="1"/>
    <col min="2" max="2" width="12.85546875" style="1" customWidth="1"/>
    <col min="3" max="3" width="31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23.5703125" style="1" customWidth="1"/>
    <col min="9" max="9" width="14.140625" style="1" customWidth="1"/>
    <col min="10" max="10" width="13.5703125" style="44" customWidth="1"/>
    <col min="11" max="11" width="16.42578125" style="1" customWidth="1"/>
    <col min="12" max="12" width="15.140625" style="1" customWidth="1"/>
    <col min="13" max="13" width="14.140625" style="1" customWidth="1"/>
    <col min="14" max="14" width="21.28515625" style="38" bestFit="1" customWidth="1"/>
    <col min="15" max="15" width="29.85546875" style="38" bestFit="1" customWidth="1"/>
    <col min="16" max="16" width="30.7109375" style="1" customWidth="1"/>
    <col min="17" max="16384" width="9.140625" style="1"/>
  </cols>
  <sheetData>
    <row r="1" spans="1:18" ht="24.95" customHeight="1">
      <c r="A1" s="5"/>
      <c r="B1" s="5"/>
      <c r="C1" s="6"/>
      <c r="D1" s="6"/>
      <c r="E1" s="6"/>
      <c r="F1" s="6"/>
      <c r="G1" s="5"/>
      <c r="H1" s="5"/>
      <c r="I1" s="5"/>
      <c r="J1" s="7"/>
      <c r="K1" s="5"/>
      <c r="L1" s="5"/>
      <c r="M1" s="5"/>
      <c r="N1" s="8"/>
      <c r="O1" s="9" t="s">
        <v>0</v>
      </c>
      <c r="P1" s="10" t="s">
        <v>1</v>
      </c>
    </row>
    <row r="2" spans="1:18" ht="21.6" customHeight="1">
      <c r="A2" s="5"/>
      <c r="B2" s="5"/>
      <c r="C2" s="6"/>
      <c r="D2" s="6"/>
      <c r="E2" s="6"/>
      <c r="F2" s="6"/>
      <c r="G2" s="5"/>
      <c r="H2" s="5"/>
      <c r="I2" s="5"/>
      <c r="J2" s="7"/>
      <c r="K2" s="5"/>
      <c r="L2" s="5"/>
      <c r="M2" s="5"/>
      <c r="N2" s="8"/>
      <c r="O2" s="9" t="s">
        <v>2</v>
      </c>
      <c r="P2" s="11" t="s">
        <v>3</v>
      </c>
    </row>
    <row r="3" spans="1:18" ht="21.6" customHeight="1">
      <c r="A3" s="12"/>
      <c r="B3" s="12"/>
      <c r="C3" s="13"/>
      <c r="D3" s="13"/>
      <c r="E3" s="13"/>
      <c r="F3" s="13"/>
      <c r="G3" s="12"/>
      <c r="H3" s="12"/>
      <c r="I3" s="12"/>
      <c r="J3" s="14"/>
      <c r="K3" s="12"/>
      <c r="L3" s="12"/>
      <c r="M3" s="12"/>
      <c r="N3" s="15"/>
      <c r="O3" s="9" t="s">
        <v>4</v>
      </c>
      <c r="P3" s="16" t="s">
        <v>5</v>
      </c>
    </row>
    <row r="4" spans="1:18" ht="10.15" customHeight="1">
      <c r="A4" s="5"/>
      <c r="B4" s="5"/>
      <c r="C4" s="6"/>
      <c r="D4" s="6"/>
      <c r="E4" s="6"/>
      <c r="F4" s="6"/>
      <c r="G4" s="12"/>
      <c r="H4" s="12"/>
      <c r="I4" s="12"/>
      <c r="J4" s="14"/>
      <c r="K4" s="12"/>
      <c r="L4" s="5"/>
      <c r="M4" s="5"/>
      <c r="N4" s="17"/>
      <c r="O4" s="18"/>
      <c r="P4" s="19"/>
    </row>
    <row r="5" spans="1:18" ht="18" customHeight="1">
      <c r="A5" s="20" t="s">
        <v>6</v>
      </c>
      <c r="B5" s="1" t="s">
        <v>7</v>
      </c>
      <c r="C5" s="2"/>
      <c r="D5" s="76" t="s">
        <v>8</v>
      </c>
      <c r="E5" s="105" t="s">
        <v>9</v>
      </c>
      <c r="F5" s="105"/>
      <c r="G5" s="78"/>
      <c r="H5" s="77"/>
      <c r="I5" s="77"/>
      <c r="K5" s="77"/>
      <c r="L5" s="21"/>
      <c r="M5" s="21"/>
      <c r="N5" s="22"/>
      <c r="O5" s="23" t="s">
        <v>10</v>
      </c>
      <c r="P5" s="4">
        <v>45518</v>
      </c>
    </row>
    <row r="6" spans="1:18" ht="21.75" customHeight="1">
      <c r="A6" s="24" t="s">
        <v>11</v>
      </c>
      <c r="B6" s="25"/>
      <c r="D6" s="76" t="s">
        <v>12</v>
      </c>
      <c r="E6" s="105" t="s">
        <v>13</v>
      </c>
      <c r="F6" s="105"/>
      <c r="G6" s="78"/>
      <c r="H6" s="77"/>
      <c r="I6" s="77"/>
      <c r="K6" s="77"/>
      <c r="L6" s="21"/>
      <c r="M6" s="21"/>
      <c r="N6" s="22"/>
      <c r="O6" s="23" t="s">
        <v>14</v>
      </c>
      <c r="P6" s="4"/>
    </row>
    <row r="7" spans="1:18" ht="21.75" customHeight="1">
      <c r="A7" s="24" t="s">
        <v>16</v>
      </c>
      <c r="B7" s="106"/>
      <c r="C7" s="106"/>
      <c r="D7" s="76" t="s">
        <v>17</v>
      </c>
      <c r="E7" s="110">
        <f>P5+15</f>
        <v>45533</v>
      </c>
      <c r="F7" s="105"/>
      <c r="G7" s="79"/>
      <c r="H7" s="27"/>
      <c r="I7" s="27"/>
      <c r="K7" s="27"/>
      <c r="L7" s="21"/>
      <c r="M7" s="21"/>
      <c r="N7" s="22"/>
      <c r="O7" s="23" t="s">
        <v>18</v>
      </c>
      <c r="P7" s="88" t="s">
        <v>19</v>
      </c>
    </row>
    <row r="8" spans="1:18" ht="42" customHeight="1">
      <c r="A8" s="26" t="s">
        <v>20</v>
      </c>
      <c r="B8" s="104"/>
      <c r="C8" s="104"/>
      <c r="D8" s="76" t="s">
        <v>21</v>
      </c>
      <c r="E8" s="111">
        <v>45566</v>
      </c>
      <c r="F8" s="105"/>
      <c r="G8" s="79"/>
      <c r="H8" s="27"/>
      <c r="I8" s="27"/>
      <c r="K8" s="79"/>
      <c r="L8" s="27"/>
      <c r="M8" s="27"/>
      <c r="N8" s="22"/>
      <c r="O8" s="23" t="s">
        <v>22</v>
      </c>
      <c r="P8" s="28" t="s">
        <v>52</v>
      </c>
    </row>
    <row r="9" spans="1:18" ht="5.45" customHeight="1">
      <c r="A9" s="29"/>
      <c r="B9" s="29"/>
      <c r="C9" s="30"/>
      <c r="D9" s="30"/>
      <c r="E9" s="30"/>
      <c r="F9" s="30"/>
      <c r="G9" s="29"/>
      <c r="H9" s="29"/>
      <c r="I9" s="29"/>
      <c r="J9" s="31"/>
      <c r="K9" s="29"/>
      <c r="L9" s="12"/>
      <c r="M9" s="12"/>
      <c r="N9" s="32"/>
      <c r="O9" s="18"/>
      <c r="P9" s="19"/>
    </row>
    <row r="10" spans="1:18" s="3" customFormat="1" ht="96">
      <c r="A10" s="45" t="s">
        <v>24</v>
      </c>
      <c r="B10" s="45" t="s">
        <v>25</v>
      </c>
      <c r="C10" s="46" t="s">
        <v>26</v>
      </c>
      <c r="D10" s="46" t="s">
        <v>27</v>
      </c>
      <c r="E10" s="46" t="s">
        <v>28</v>
      </c>
      <c r="F10" s="46" t="s">
        <v>29</v>
      </c>
      <c r="G10" s="45" t="s">
        <v>30</v>
      </c>
      <c r="H10" s="45" t="s">
        <v>31</v>
      </c>
      <c r="I10" s="47" t="s">
        <v>32</v>
      </c>
      <c r="J10" s="45" t="s">
        <v>33</v>
      </c>
      <c r="K10" s="48" t="s">
        <v>34</v>
      </c>
      <c r="L10" s="48" t="s">
        <v>35</v>
      </c>
      <c r="M10" s="48" t="s">
        <v>36</v>
      </c>
      <c r="N10" s="49" t="s">
        <v>37</v>
      </c>
      <c r="O10" s="49" t="s">
        <v>38</v>
      </c>
      <c r="P10" s="47" t="s">
        <v>39</v>
      </c>
    </row>
    <row r="11" spans="1:18" s="3" customFormat="1" ht="294.75" customHeight="1">
      <c r="A11" s="94" t="s">
        <v>40</v>
      </c>
      <c r="B11" s="95"/>
      <c r="C11" s="71" t="s">
        <v>41</v>
      </c>
      <c r="D11" s="94" t="s">
        <v>40</v>
      </c>
      <c r="E11" s="71" t="s">
        <v>42</v>
      </c>
      <c r="F11" s="96" t="s">
        <v>43</v>
      </c>
      <c r="G11" s="71" t="s">
        <v>44</v>
      </c>
      <c r="H11" s="71" t="s">
        <v>45</v>
      </c>
      <c r="I11" s="97"/>
      <c r="J11" s="98" t="s">
        <v>46</v>
      </c>
      <c r="K11" s="99">
        <v>507</v>
      </c>
      <c r="L11" s="100">
        <v>0</v>
      </c>
      <c r="M11" s="100">
        <f>K11</f>
        <v>507</v>
      </c>
      <c r="N11" s="101">
        <v>300</v>
      </c>
      <c r="O11" s="102">
        <f>N11*M11</f>
        <v>152100</v>
      </c>
      <c r="P11" s="103" t="s">
        <v>47</v>
      </c>
      <c r="R11" s="3">
        <f>502-26</f>
        <v>476</v>
      </c>
    </row>
    <row r="12" spans="1:18" s="3" customFormat="1" ht="408.75" customHeight="1">
      <c r="A12" s="112" t="s">
        <v>48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4"/>
    </row>
    <row r="13" spans="1:18" s="3" customFormat="1" ht="24">
      <c r="A13" s="50"/>
      <c r="B13" s="50"/>
      <c r="C13" s="51"/>
      <c r="D13" s="51"/>
      <c r="E13" s="51"/>
      <c r="F13" s="51"/>
      <c r="G13" s="52"/>
      <c r="H13" s="52"/>
      <c r="I13" s="53"/>
      <c r="J13" s="54"/>
      <c r="K13" s="55"/>
      <c r="L13" s="55"/>
      <c r="M13" s="55"/>
      <c r="N13" s="72"/>
      <c r="O13" s="73"/>
      <c r="P13" s="56"/>
    </row>
    <row r="14" spans="1:18" s="3" customFormat="1" ht="43.5" customHeight="1">
      <c r="A14" s="57"/>
      <c r="B14" s="57"/>
      <c r="C14" s="58"/>
      <c r="D14" s="58"/>
      <c r="E14" s="58"/>
      <c r="F14" s="58"/>
      <c r="G14" s="57"/>
      <c r="H14" s="57"/>
      <c r="I14" s="57"/>
      <c r="J14" s="59"/>
      <c r="K14" s="60">
        <f>SUM(K11:K11)</f>
        <v>507</v>
      </c>
      <c r="L14" s="61"/>
      <c r="M14" s="60">
        <f>SUM(M11:M11)</f>
        <v>507</v>
      </c>
      <c r="N14" s="74"/>
      <c r="O14" s="75">
        <f>SUM(O11:O11)</f>
        <v>152100</v>
      </c>
      <c r="P14" s="62"/>
    </row>
    <row r="15" spans="1:18" s="3" customFormat="1" ht="24">
      <c r="A15" s="63"/>
      <c r="B15" s="63"/>
      <c r="C15" s="64"/>
      <c r="D15" s="64"/>
      <c r="E15" s="64"/>
      <c r="F15" s="64"/>
      <c r="G15" s="65"/>
      <c r="H15" s="65"/>
      <c r="I15" s="65"/>
      <c r="J15" s="66"/>
      <c r="K15" s="62"/>
      <c r="L15" s="62"/>
      <c r="M15" s="62"/>
      <c r="N15" s="67"/>
      <c r="O15" s="67"/>
      <c r="P15" s="62"/>
    </row>
    <row r="16" spans="1:18" s="3" customFormat="1" ht="24">
      <c r="A16" s="108" t="s">
        <v>49</v>
      </c>
      <c r="B16" s="108"/>
      <c r="C16" s="68"/>
      <c r="D16" s="68"/>
      <c r="E16" s="68"/>
      <c r="F16" s="68"/>
      <c r="G16" s="69"/>
      <c r="H16" s="109" t="s">
        <v>50</v>
      </c>
      <c r="I16" s="109"/>
      <c r="J16" s="109"/>
      <c r="K16" s="70"/>
      <c r="L16" s="70"/>
      <c r="M16" s="70"/>
      <c r="N16" s="107" t="s">
        <v>51</v>
      </c>
      <c r="O16" s="107"/>
      <c r="P16" s="62"/>
    </row>
    <row r="17" spans="1:12" ht="21.75" customHeight="1">
      <c r="A17" s="33"/>
      <c r="B17" s="34"/>
      <c r="C17" s="35"/>
      <c r="D17" s="35"/>
      <c r="E17" s="35"/>
      <c r="F17" s="35"/>
      <c r="G17" s="33"/>
      <c r="H17" s="33"/>
      <c r="I17" s="33"/>
      <c r="J17" s="36"/>
      <c r="K17" s="37"/>
      <c r="L17" s="37"/>
    </row>
    <row r="18" spans="1:12" ht="21.75" customHeight="1">
      <c r="A18" s="33"/>
      <c r="B18" s="34"/>
      <c r="C18" s="35"/>
      <c r="D18" s="35"/>
      <c r="E18" s="35"/>
      <c r="F18" s="35"/>
      <c r="G18" s="33"/>
      <c r="H18" s="33"/>
      <c r="I18" s="33"/>
      <c r="J18" s="36"/>
      <c r="K18" s="37"/>
      <c r="L18" s="37"/>
    </row>
    <row r="19" spans="1:12" ht="21.75" customHeight="1">
      <c r="A19" s="39"/>
      <c r="B19" s="35"/>
      <c r="C19" s="35"/>
      <c r="D19" s="35"/>
      <c r="E19" s="35"/>
      <c r="F19" s="35"/>
      <c r="G19" s="33"/>
      <c r="H19" s="33"/>
      <c r="I19" s="33"/>
      <c r="J19" s="40"/>
      <c r="K19" s="33"/>
      <c r="L19" s="37"/>
    </row>
    <row r="20" spans="1:12" ht="21.75" customHeight="1">
      <c r="A20" s="37"/>
      <c r="B20" s="41"/>
      <c r="C20" s="34"/>
      <c r="D20" s="34"/>
      <c r="E20" s="34"/>
      <c r="F20" s="34"/>
      <c r="G20" s="37"/>
      <c r="H20" s="42"/>
      <c r="I20" s="42"/>
      <c r="J20" s="43"/>
      <c r="K20" s="81"/>
      <c r="L20" s="37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10">
    <mergeCell ref="A12:P12"/>
    <mergeCell ref="A16:B16"/>
    <mergeCell ref="H16:J16"/>
    <mergeCell ref="N16:O16"/>
    <mergeCell ref="E5:F5"/>
    <mergeCell ref="E6:F6"/>
    <mergeCell ref="B7:C7"/>
    <mergeCell ref="E7:F7"/>
    <mergeCell ref="B8:C8"/>
    <mergeCell ref="E8:F8"/>
  </mergeCells>
  <printOptions horizontalCentered="1"/>
  <pageMargins left="0.25" right="0.25" top="1.0416666666666701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FB87-38E4-415D-8D74-9BB84ED55FC8}">
  <sheetPr>
    <pageSetUpPr fitToPage="1"/>
  </sheetPr>
  <dimension ref="A1:K12"/>
  <sheetViews>
    <sheetView view="pageBreakPreview" topLeftCell="C1" zoomScale="86" zoomScaleNormal="100" zoomScaleSheetLayoutView="86" workbookViewId="0">
      <selection activeCell="J5" sqref="J5"/>
    </sheetView>
  </sheetViews>
  <sheetFormatPr defaultColWidth="10.7109375" defaultRowHeight="15"/>
  <cols>
    <col min="1" max="1" width="16.7109375" customWidth="1"/>
    <col min="2" max="2" width="51.42578125" customWidth="1"/>
    <col min="3" max="3" width="73.5703125" bestFit="1" customWidth="1"/>
    <col min="4" max="4" width="35.7109375" customWidth="1"/>
    <col min="5" max="5" width="24.42578125" customWidth="1"/>
    <col min="6" max="6" width="24.7109375" customWidth="1"/>
    <col min="7" max="7" width="23.28515625" customWidth="1"/>
    <col min="8" max="8" width="10.7109375" hidden="1" customWidth="1"/>
    <col min="9" max="9" width="12.5703125" customWidth="1"/>
    <col min="10" max="10" width="14" customWidth="1"/>
  </cols>
  <sheetData>
    <row r="1" spans="1:11" ht="26.25">
      <c r="A1" s="82"/>
      <c r="B1" s="115" t="s">
        <v>53</v>
      </c>
      <c r="C1" s="115"/>
      <c r="D1" s="115"/>
      <c r="E1" s="115"/>
      <c r="F1" s="115"/>
      <c r="G1" s="115"/>
      <c r="H1" s="115"/>
      <c r="I1" s="115"/>
      <c r="J1">
        <v>1.08</v>
      </c>
      <c r="K1">
        <v>10</v>
      </c>
    </row>
    <row r="2" spans="1:11" ht="82.5" customHeight="1">
      <c r="A2" s="89" t="s">
        <v>54</v>
      </c>
      <c r="B2" s="89" t="s">
        <v>55</v>
      </c>
      <c r="C2" s="89" t="s">
        <v>56</v>
      </c>
      <c r="D2" s="89" t="s">
        <v>57</v>
      </c>
      <c r="E2" s="89" t="s">
        <v>58</v>
      </c>
      <c r="F2" s="89" t="s">
        <v>59</v>
      </c>
      <c r="G2" s="90" t="s">
        <v>60</v>
      </c>
      <c r="H2" s="91" t="s">
        <v>61</v>
      </c>
      <c r="I2" s="92" t="s">
        <v>62</v>
      </c>
    </row>
    <row r="3" spans="1:11" ht="21" customHeight="1">
      <c r="A3" s="83" t="s">
        <v>63</v>
      </c>
      <c r="B3" s="80" t="s">
        <v>64</v>
      </c>
      <c r="C3" s="80" t="s">
        <v>65</v>
      </c>
      <c r="D3" s="80" t="s">
        <v>66</v>
      </c>
      <c r="E3" s="80" t="s">
        <v>67</v>
      </c>
      <c r="F3" s="80" t="s">
        <v>68</v>
      </c>
      <c r="G3" s="80" t="s">
        <v>69</v>
      </c>
      <c r="H3" s="80">
        <v>19</v>
      </c>
      <c r="I3" s="80">
        <f>(ROUND(H3*$J$1,0)+$K$1)*2+ROUND((H3*$J$1)/20,0)*2+1</f>
        <v>65</v>
      </c>
      <c r="J3" t="str">
        <f t="shared" ref="J3:J7" si="0">LEFT(F3,11)</f>
        <v>50326-00001</v>
      </c>
    </row>
    <row r="4" spans="1:11" ht="21" customHeight="1">
      <c r="A4" s="83" t="s">
        <v>63</v>
      </c>
      <c r="B4" s="80" t="s">
        <v>64</v>
      </c>
      <c r="C4" s="80" t="s">
        <v>65</v>
      </c>
      <c r="D4" s="80" t="s">
        <v>66</v>
      </c>
      <c r="E4" s="80" t="s">
        <v>67</v>
      </c>
      <c r="F4" s="80" t="s">
        <v>70</v>
      </c>
      <c r="G4" s="80" t="s">
        <v>71</v>
      </c>
      <c r="H4" s="80">
        <v>52</v>
      </c>
      <c r="I4" s="80">
        <f t="shared" ref="I4:I7" si="1">(ROUND(H4*$J$1,0)+$K$1)*2+ROUND((H4*$J$1)/20,0)*2+1</f>
        <v>139</v>
      </c>
      <c r="J4" t="str">
        <f t="shared" si="0"/>
        <v>50326-00001</v>
      </c>
    </row>
    <row r="5" spans="1:11" ht="21" customHeight="1">
      <c r="A5" s="83" t="s">
        <v>63</v>
      </c>
      <c r="B5" s="80" t="s">
        <v>64</v>
      </c>
      <c r="C5" s="80" t="s">
        <v>65</v>
      </c>
      <c r="D5" s="80" t="s">
        <v>66</v>
      </c>
      <c r="E5" s="80" t="s">
        <v>67</v>
      </c>
      <c r="F5" s="80" t="s">
        <v>72</v>
      </c>
      <c r="G5" s="80" t="s">
        <v>73</v>
      </c>
      <c r="H5" s="80">
        <v>60</v>
      </c>
      <c r="I5" s="80">
        <f t="shared" si="1"/>
        <v>157</v>
      </c>
      <c r="J5" t="str">
        <f t="shared" si="0"/>
        <v>50326-00001</v>
      </c>
    </row>
    <row r="6" spans="1:11" ht="21" customHeight="1">
      <c r="A6" s="83" t="s">
        <v>63</v>
      </c>
      <c r="B6" s="80" t="s">
        <v>64</v>
      </c>
      <c r="C6" s="80" t="s">
        <v>65</v>
      </c>
      <c r="D6" s="80" t="s">
        <v>66</v>
      </c>
      <c r="E6" s="80" t="s">
        <v>67</v>
      </c>
      <c r="F6" s="80" t="s">
        <v>74</v>
      </c>
      <c r="G6" s="80" t="s">
        <v>75</v>
      </c>
      <c r="H6" s="80">
        <v>34</v>
      </c>
      <c r="I6" s="80">
        <f t="shared" si="1"/>
        <v>99</v>
      </c>
      <c r="J6" t="str">
        <f t="shared" si="0"/>
        <v>50326-00001</v>
      </c>
    </row>
    <row r="7" spans="1:11" ht="21" customHeight="1">
      <c r="A7" s="83" t="s">
        <v>63</v>
      </c>
      <c r="B7" s="80" t="s">
        <v>64</v>
      </c>
      <c r="C7" s="80" t="s">
        <v>65</v>
      </c>
      <c r="D7" s="80" t="s">
        <v>66</v>
      </c>
      <c r="E7" s="80" t="s">
        <v>67</v>
      </c>
      <c r="F7" s="80" t="s">
        <v>76</v>
      </c>
      <c r="G7" s="80" t="s">
        <v>77</v>
      </c>
      <c r="H7" s="80">
        <v>11</v>
      </c>
      <c r="I7" s="80">
        <f t="shared" si="1"/>
        <v>47</v>
      </c>
      <c r="J7" t="str">
        <f t="shared" si="0"/>
        <v>50326-00001</v>
      </c>
    </row>
    <row r="8" spans="1:11" s="87" customFormat="1" ht="15.75">
      <c r="A8" s="84"/>
      <c r="B8" s="84"/>
      <c r="C8" s="84"/>
      <c r="D8" s="84"/>
      <c r="E8" s="84"/>
      <c r="F8" s="84"/>
      <c r="G8" s="84"/>
      <c r="H8" s="85">
        <f>SUM(H3:H7)</f>
        <v>176</v>
      </c>
      <c r="I8" s="86">
        <f>SUM(I3:I7)</f>
        <v>507</v>
      </c>
    </row>
    <row r="12" spans="1:11">
      <c r="H12" s="93"/>
    </row>
  </sheetData>
  <autoFilter ref="A2:K8" xr:uid="{5ABFFB87-38E4-415D-8D74-9BB84ED55FC8}"/>
  <mergeCells count="1">
    <mergeCell ref="B1:I1"/>
  </mergeCells>
  <pageMargins left="0.2" right="0.2" top="0.75" bottom="0.75" header="0.3" footer="0.3"/>
  <pageSetup paperSize="9" scale="3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1CF8F8-55C9-46DC-8743-D94A5B679B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843F7B-9FDB-4F00-A398-0DB6F09125D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DF19F095-15F0-4EB1-842D-583B4A905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UPDATE</vt:lpstr>
      <vt:lpstr>UPDATE (2)</vt:lpstr>
      <vt:lpstr>DETAIL (SS25-S1-CITY PACK)</vt:lpstr>
      <vt:lpstr>'DETAIL (SS25-S1-CITY PACK)'!Print_Area</vt:lpstr>
      <vt:lpstr>UPDATE!Print_Area</vt:lpstr>
      <vt:lpstr>'UPDATE (2)'!Print_Area</vt:lpstr>
      <vt:lpstr>'DETAIL (SS25-S1-CITY PACK)'!Print_Titles</vt:lpstr>
      <vt:lpstr>UPDATE!Print_Titles</vt:lpstr>
      <vt:lpstr>'UPDATE (2)'!Print_Titles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Quy To Ngoc Thanh</cp:lastModifiedBy>
  <cp:revision/>
  <dcterms:created xsi:type="dcterms:W3CDTF">2020-11-11T02:21:38Z</dcterms:created>
  <dcterms:modified xsi:type="dcterms:W3CDTF">2024-12-02T01:45:37Z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