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"/>
    </mc:Choice>
  </mc:AlternateContent>
  <xr:revisionPtr revIDLastSave="0" documentId="8_{926C9B43-CE12-49CA-9B8F-E66214DF0B59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PUR.QT-2.BM1" sheetId="1" r:id="rId1"/>
    <sheet name="USA (AE)" sheetId="14" r:id="rId2"/>
  </sheets>
  <externalReferences>
    <externalReference r:id="rId3"/>
    <externalReference r:id="rId4"/>
  </externalReferences>
  <definedNames>
    <definedName name="_Fill" hidden="1">#REF!</definedName>
    <definedName name="_xlnm._FilterDatabase" localSheetId="1" hidden="1">'USA (AE)'!$A$2:$I$14</definedName>
    <definedName name="COLOR">'[1]UPC DATA'!#REF!</definedName>
    <definedName name="INTERNAL_INVOICE">[2]UN!#REF!</definedName>
    <definedName name="KKKKK">[2]UN!#REF!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7" i="1"/>
  <c r="I4" i="14"/>
  <c r="I5" i="14"/>
  <c r="I6" i="14"/>
  <c r="I7" i="14"/>
  <c r="I8" i="14"/>
  <c r="I9" i="14"/>
  <c r="I10" i="14"/>
  <c r="I11" i="14"/>
  <c r="I12" i="14"/>
  <c r="I13" i="14"/>
  <c r="I14" i="14"/>
  <c r="I3" i="14"/>
  <c r="H1" i="14"/>
  <c r="I1" i="14" l="1"/>
  <c r="I14" i="1" s="1"/>
  <c r="K11" i="1" l="1"/>
  <c r="M11" i="1" s="1"/>
  <c r="M14" i="1" s="1"/>
  <c r="K14" i="1" l="1"/>
</calcChain>
</file>

<file path=xl/sharedStrings.xml><?xml version="1.0" encoding="utf-8"?>
<sst xmlns="http://schemas.openxmlformats.org/spreadsheetml/2006/main" count="122" uniqueCount="73">
  <si>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</si>
  <si>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</si>
  <si>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</si>
  <si>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</si>
  <si>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</si>
  <si>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</si>
  <si>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</si>
  <si>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</si>
  <si>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</si>
  <si>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</si>
  <si>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</si>
  <si>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</si>
  <si>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</si>
  <si>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</si>
  <si>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</si>
  <si>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</si>
  <si>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</si>
  <si>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</si>
  <si>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</si>
  <si>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</si>
  <si>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</si>
  <si>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</si>
  <si>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</si>
  <si>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</si>
  <si>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</si>
  <si>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</si>
  <si>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</si>
  <si>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</si>
  <si>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</si>
  <si>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</si>
  <si>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</si>
  <si>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</si>
  <si>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</si>
  <si>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</si>
  <si>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</si>
  <si>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</si>
  <si>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</si>
  <si>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XS</t>
  </si>
  <si>
    <t>S</t>
  </si>
  <si>
    <t>M</t>
  </si>
  <si>
    <t>L</t>
  </si>
  <si>
    <t>XL</t>
  </si>
  <si>
    <t>UA STANDARD</t>
  </si>
  <si>
    <t>SMST</t>
  </si>
  <si>
    <t>SIZE</t>
  </si>
  <si>
    <t>Barcode No.</t>
  </si>
  <si>
    <t>SKU</t>
  </si>
  <si>
    <t>2XL</t>
  </si>
  <si>
    <t>BARCODE STICKER 
3" * 2" (INCH)</t>
  </si>
  <si>
    <t>3  x 2" 
(INCH)</t>
  </si>
  <si>
    <t>GARMENT QTY</t>
  </si>
  <si>
    <t xml:space="preserve">BARCODE ORDER QTY </t>
  </si>
  <si>
    <t>WHITE/
BLACK</t>
  </si>
  <si>
    <t>AE / USA BARCODES</t>
  </si>
  <si>
    <t>PMD #</t>
  </si>
  <si>
    <t>Description on barcode</t>
  </si>
  <si>
    <t>SH TRIMS</t>
  </si>
  <si>
    <t>.</t>
  </si>
  <si>
    <t>UA STYLE</t>
  </si>
  <si>
    <t>L16  FW25   G2869</t>
  </si>
  <si>
    <t>NGỌC</t>
  </si>
  <si>
    <t>CHỊ LAN ANH/ THẢO/ QUỲNH</t>
  </si>
  <si>
    <t>ALL STYLE FOR AE+ POPUP+ (MINI PATCH)</t>
  </si>
  <si>
    <t>Enchante Speedway Black 1/4 Zip Up</t>
  </si>
  <si>
    <t>Enchante Speedway Black Car Hoodie</t>
  </si>
  <si>
    <t>Black</t>
  </si>
  <si>
    <t>C0033-HOD049</t>
  </si>
  <si>
    <t>C0033-CRW085</t>
  </si>
  <si>
    <t>#2025-08-0004</t>
  </si>
  <si>
    <t>EN1125MH11</t>
  </si>
  <si>
    <t>EN1125MC16</t>
  </si>
  <si>
    <t>FW25- SPEEDWAY</t>
  </si>
  <si>
    <t>CHI TIẾT NHƯ SHEET ĐÍNH KÈM (USA (AE)). LAYOUT NHƯ FILE PFD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</si>
</sst>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0"/>
      <color theme="1"/>
      <name val="Arial"/>
      <family val="2"/>
    </font>
    <font>
      <sz val="12"/>
      <name val="Mul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99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14" fillId="0" borderId="0" xfId="18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2" fillId="11" borderId="10" xfId="18" applyFont="1" applyFill="1" applyBorder="1"/>
    <xf numFmtId="0" fontId="32" fillId="11" borderId="11" xfId="18" applyFont="1" applyFill="1" applyBorder="1"/>
    <xf numFmtId="49" fontId="31" fillId="11" borderId="11" xfId="18" applyNumberFormat="1" applyFont="1" applyFill="1" applyBorder="1"/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49" fontId="32" fillId="0" borderId="1" xfId="18" applyNumberFormat="1" applyFont="1" applyBorder="1" applyAlignment="1">
      <alignment horizontal="center" vertical="center"/>
    </xf>
    <xf numFmtId="49" fontId="32" fillId="0" borderId="1" xfId="18" applyNumberFormat="1" applyFont="1" applyBorder="1" applyAlignment="1">
      <alignment horizontal="center"/>
    </xf>
    <xf numFmtId="49" fontId="32" fillId="0" borderId="1" xfId="18" applyNumberFormat="1" applyFont="1" applyBorder="1" applyAlignment="1">
      <alignment vertical="center"/>
    </xf>
    <xf numFmtId="0" fontId="32" fillId="0" borderId="1" xfId="18" applyFont="1" applyBorder="1" applyAlignment="1">
      <alignment horizontal="center" vertical="center"/>
    </xf>
    <xf numFmtId="0" fontId="16" fillId="0" borderId="1" xfId="18" applyFont="1" applyBorder="1" applyAlignment="1">
      <alignment horizontal="center"/>
    </xf>
    <xf numFmtId="167" fontId="33" fillId="3" borderId="1" xfId="5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49" fontId="32" fillId="0" borderId="1" xfId="18" applyNumberFormat="1" applyFont="1" applyBorder="1" applyAlignment="1">
      <alignment horizontal="center" vertical="center"/>
    </xf>
    <xf numFmtId="0" fontId="2" fillId="0" borderId="1" xfId="18" applyFont="1" applyBorder="1" applyAlignment="1">
      <alignment vertical="center"/>
    </xf>
    <xf numFmtId="0" fontId="16" fillId="3" borderId="1" xfId="18" applyFont="1" applyFill="1" applyBorder="1"/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368116</xdr:colOff>
      <xdr:row>10</xdr:row>
      <xdr:rowOff>855869</xdr:rowOff>
    </xdr:from>
    <xdr:to>
      <xdr:col>13</xdr:col>
      <xdr:colOff>2254710</xdr:colOff>
      <xdr:row>10</xdr:row>
      <xdr:rowOff>2188241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B135B6-E00D-06FA-8A19-610866B28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3261" y="4316159"/>
          <a:ext cx="1886594" cy="13323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tabSelected="1" view="pageBreakPreview" topLeftCell="A8" zoomScale="69" zoomScaleNormal="100" zoomScaleSheetLayoutView="69" zoomScalePageLayoutView="55" workbookViewId="0">
      <selection activeCell="N11" sqref="N11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22.0898437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6.36328125" customWidth="1"/>
    <col min="14" max="14" width="34.36328125" customWidth="1"/>
  </cols>
  <sheetData>
    <row r="1" spans="1:14" s="13" customFormat="1" ht="21.5" x14ac:dyDescent="0.45">
      <c r="A1" s="85"/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  <c r="M1" s="11" t="s">
        <v>0</v>
      </c>
      <c r="N1" s="12" t="s">
        <v>34</v>
      </c>
    </row>
    <row r="2" spans="1:14" s="13" customFormat="1" ht="21.5" x14ac:dyDescent="0.6">
      <c r="A2" s="85"/>
      <c r="B2" s="85"/>
      <c r="C2" s="85"/>
      <c r="D2" s="86"/>
      <c r="E2" s="86"/>
      <c r="F2" s="86"/>
      <c r="G2" s="86"/>
      <c r="H2" s="86"/>
      <c r="I2" s="86"/>
      <c r="J2" s="86"/>
      <c r="K2" s="86"/>
      <c r="L2" s="86"/>
      <c r="M2" s="11" t="s">
        <v>1</v>
      </c>
      <c r="N2" s="14" t="s">
        <v>2</v>
      </c>
    </row>
    <row r="3" spans="1:14" s="13" customFormat="1" ht="21.5" x14ac:dyDescent="0.6">
      <c r="A3" s="85"/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11" t="s">
        <v>3</v>
      </c>
      <c r="N3" s="15">
        <v>1</v>
      </c>
    </row>
    <row r="4" spans="1:14" s="13" customFormat="1" ht="28.5" customHeight="1" x14ac:dyDescent="0.4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13" customFormat="1" ht="19" x14ac:dyDescent="0.45">
      <c r="A5" s="17" t="s">
        <v>4</v>
      </c>
      <c r="B5" s="87" t="s">
        <v>56</v>
      </c>
      <c r="C5" s="87"/>
      <c r="D5" s="87"/>
      <c r="E5" s="18"/>
      <c r="F5" s="19"/>
      <c r="G5" s="20" t="s">
        <v>5</v>
      </c>
      <c r="H5" s="89" t="s">
        <v>35</v>
      </c>
      <c r="I5" s="90"/>
      <c r="J5" s="19"/>
      <c r="K5" s="19"/>
      <c r="L5" s="21"/>
      <c r="M5" s="22" t="s">
        <v>6</v>
      </c>
      <c r="N5" s="23">
        <v>45931</v>
      </c>
    </row>
    <row r="6" spans="1:14" s="13" customFormat="1" ht="24.75" customHeight="1" x14ac:dyDescent="0.45">
      <c r="A6" s="24" t="s">
        <v>7</v>
      </c>
      <c r="B6" s="88"/>
      <c r="C6" s="88"/>
      <c r="D6" s="88"/>
      <c r="E6" s="18"/>
      <c r="F6" s="19"/>
      <c r="G6" s="20" t="s">
        <v>8</v>
      </c>
      <c r="H6" s="65" t="s">
        <v>71</v>
      </c>
      <c r="I6" s="66"/>
      <c r="J6" s="19"/>
      <c r="K6" s="19"/>
      <c r="L6" s="25"/>
      <c r="M6" s="22" t="s">
        <v>9</v>
      </c>
      <c r="N6" s="26"/>
    </row>
    <row r="7" spans="1:14" s="13" customFormat="1" ht="19" x14ac:dyDescent="0.45">
      <c r="A7" s="24" t="s">
        <v>10</v>
      </c>
      <c r="B7" s="92"/>
      <c r="C7" s="92"/>
      <c r="D7" s="27"/>
      <c r="E7" s="18"/>
      <c r="F7" s="19"/>
      <c r="G7" s="20" t="s">
        <v>11</v>
      </c>
      <c r="H7" s="93">
        <f>+N5+7</f>
        <v>45938</v>
      </c>
      <c r="I7" s="94"/>
      <c r="J7" s="19"/>
      <c r="K7" s="19"/>
      <c r="L7" s="25"/>
      <c r="M7" s="22" t="s">
        <v>12</v>
      </c>
      <c r="N7" s="70" t="s">
        <v>59</v>
      </c>
    </row>
    <row r="8" spans="1:14" s="13" customFormat="1" ht="21.5" x14ac:dyDescent="0.45">
      <c r="A8" s="24" t="s">
        <v>13</v>
      </c>
      <c r="B8" s="88" t="s">
        <v>61</v>
      </c>
      <c r="C8" s="88"/>
      <c r="D8" s="88"/>
      <c r="E8" s="18"/>
      <c r="F8" s="19"/>
      <c r="G8" s="20" t="s">
        <v>14</v>
      </c>
      <c r="H8" s="95"/>
      <c r="I8" s="95"/>
      <c r="J8" s="29"/>
      <c r="K8" s="29"/>
      <c r="L8" s="25"/>
      <c r="M8" s="22" t="s">
        <v>15</v>
      </c>
      <c r="N8" s="28" t="s">
        <v>60</v>
      </c>
    </row>
    <row r="9" spans="1:14" s="13" customFormat="1" ht="19" x14ac:dyDescent="0.45">
      <c r="A9" s="30"/>
      <c r="B9" s="30"/>
      <c r="C9" s="30"/>
      <c r="D9" s="19"/>
      <c r="E9" s="19"/>
      <c r="F9" s="19"/>
      <c r="G9" s="19"/>
      <c r="H9" s="19"/>
      <c r="I9" s="30"/>
      <c r="J9" s="19"/>
      <c r="K9" s="19"/>
      <c r="L9" s="31"/>
      <c r="M9" s="32"/>
      <c r="N9" s="19"/>
    </row>
    <row r="10" spans="1:14" s="13" customFormat="1" ht="76" x14ac:dyDescent="0.45">
      <c r="A10" s="33" t="s">
        <v>16</v>
      </c>
      <c r="B10" s="67" t="s">
        <v>17</v>
      </c>
      <c r="C10" s="34" t="s">
        <v>18</v>
      </c>
      <c r="D10" s="67" t="s">
        <v>19</v>
      </c>
      <c r="E10" s="34" t="s">
        <v>20</v>
      </c>
      <c r="F10" s="33" t="s">
        <v>21</v>
      </c>
      <c r="G10" s="33" t="s">
        <v>22</v>
      </c>
      <c r="H10" s="33" t="s">
        <v>23</v>
      </c>
      <c r="I10" s="34" t="s">
        <v>24</v>
      </c>
      <c r="J10" s="67" t="s">
        <v>25</v>
      </c>
      <c r="K10" s="34" t="s">
        <v>26</v>
      </c>
      <c r="L10" s="35" t="s">
        <v>27</v>
      </c>
      <c r="M10" s="33" t="s">
        <v>28</v>
      </c>
      <c r="N10" s="33" t="s">
        <v>29</v>
      </c>
    </row>
    <row r="11" spans="1:14" s="42" customFormat="1" ht="187" customHeight="1" x14ac:dyDescent="0.35">
      <c r="A11" s="36" t="s">
        <v>62</v>
      </c>
      <c r="B11" s="36"/>
      <c r="C11" s="36" t="s">
        <v>48</v>
      </c>
      <c r="D11" s="36" t="s">
        <v>49</v>
      </c>
      <c r="E11" s="36" t="s">
        <v>42</v>
      </c>
      <c r="F11" s="37" t="s">
        <v>43</v>
      </c>
      <c r="G11" s="68" t="s">
        <v>52</v>
      </c>
      <c r="H11" s="37" t="s">
        <v>36</v>
      </c>
      <c r="I11" s="38">
        <f>'USA (AE)'!I1</f>
        <v>1086</v>
      </c>
      <c r="J11" s="38" t="s">
        <v>57</v>
      </c>
      <c r="K11" s="39">
        <f>I11</f>
        <v>1086</v>
      </c>
      <c r="L11" s="40">
        <v>500</v>
      </c>
      <c r="M11" s="41">
        <f>L11*K11</f>
        <v>543000</v>
      </c>
      <c r="N11" s="84" t="s">
        <v>72</v>
      </c>
    </row>
    <row r="12" spans="1:14" s="13" customFormat="1" ht="21.5" x14ac:dyDescent="0.45">
      <c r="A12" s="43"/>
      <c r="B12" s="43"/>
      <c r="C12" s="43"/>
      <c r="D12" s="43"/>
      <c r="E12" s="43"/>
      <c r="F12" s="37"/>
      <c r="G12" s="44"/>
      <c r="H12" s="37"/>
      <c r="I12" s="38"/>
      <c r="J12" s="38"/>
      <c r="K12" s="38"/>
      <c r="L12" s="40"/>
      <c r="M12" s="41"/>
      <c r="N12" s="45"/>
    </row>
    <row r="13" spans="1:14" s="13" customFormat="1" ht="21.5" x14ac:dyDescent="0.45">
      <c r="A13" s="46"/>
      <c r="B13" s="47"/>
      <c r="C13" s="48"/>
      <c r="D13" s="48"/>
      <c r="E13" s="48"/>
      <c r="F13" s="49"/>
      <c r="G13" s="50"/>
      <c r="H13" s="47"/>
      <c r="I13" s="51"/>
      <c r="J13" s="51"/>
      <c r="K13" s="51"/>
      <c r="L13" s="52"/>
      <c r="M13" s="53"/>
      <c r="N13" s="54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5">
        <f>SUM(I11:I12)</f>
        <v>1086</v>
      </c>
      <c r="J14" s="56"/>
      <c r="K14" s="57">
        <f>SUM(K11:K12)</f>
        <v>1086</v>
      </c>
      <c r="L14" s="58"/>
      <c r="M14" s="69">
        <f>SUM(M11:M13)</f>
        <v>543000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91" t="s">
        <v>31</v>
      </c>
      <c r="B16" s="91"/>
      <c r="C16" s="91"/>
      <c r="D16" s="59"/>
      <c r="E16" s="60" t="s">
        <v>32</v>
      </c>
      <c r="F16" s="60"/>
      <c r="G16" s="59"/>
      <c r="H16" s="61"/>
      <c r="I16" s="62"/>
      <c r="J16" s="62"/>
      <c r="K16" s="62"/>
      <c r="L16" s="63" t="s">
        <v>33</v>
      </c>
      <c r="M16" s="19"/>
      <c r="N16" s="1"/>
    </row>
    <row r="17" spans="1:14" ht="21.5" x14ac:dyDescent="0.6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7"/>
    </row>
    <row r="18" spans="1:14" ht="21.5" x14ac:dyDescent="0.6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7"/>
    </row>
    <row r="19" spans="1:14" ht="21.5" x14ac:dyDescent="0.6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6:C16"/>
    <mergeCell ref="B7:C7"/>
    <mergeCell ref="H7:I7"/>
    <mergeCell ref="B8:D8"/>
    <mergeCell ref="H8:I8"/>
    <mergeCell ref="A1:C3"/>
    <mergeCell ref="D1:L3"/>
    <mergeCell ref="B5:D5"/>
    <mergeCell ref="B6:D6"/>
    <mergeCell ref="H5:I5"/>
  </mergeCells>
  <pageMargins left="0.47844827586206895" right="0.44444444444444442" top="0.75" bottom="0.75" header="0.3" footer="0.3"/>
  <pageSetup scale="4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5A94-1680-4ABA-B13A-0947F5982F1F}">
  <sheetPr>
    <outlinePr summaryBelow="0" summaryRight="0"/>
  </sheetPr>
  <dimension ref="A1:I14"/>
  <sheetViews>
    <sheetView view="pageBreakPreview" zoomScale="83" zoomScaleNormal="100" zoomScaleSheetLayoutView="83" workbookViewId="0">
      <selection activeCell="I3" sqref="I3:I14"/>
    </sheetView>
  </sheetViews>
  <sheetFormatPr defaultColWidth="12.6328125" defaultRowHeight="15.75" customHeight="1" x14ac:dyDescent="0.3"/>
  <cols>
    <col min="1" max="1" width="17.90625" style="10" customWidth="1"/>
    <col min="2" max="2" width="18.08984375" style="10" customWidth="1"/>
    <col min="3" max="3" width="33.90625" style="10" customWidth="1"/>
    <col min="4" max="5" width="12.6328125" style="10"/>
    <col min="6" max="6" width="16.54296875" style="10" customWidth="1"/>
    <col min="7" max="7" width="16" style="10" customWidth="1"/>
    <col min="8" max="8" width="11.7265625" style="10" customWidth="1"/>
    <col min="9" max="16384" width="12.6328125" style="10"/>
  </cols>
  <sheetData>
    <row r="1" spans="1:9" ht="14" x14ac:dyDescent="0.3">
      <c r="A1" s="71"/>
      <c r="B1" s="72"/>
      <c r="C1" s="73" t="s">
        <v>53</v>
      </c>
      <c r="D1" s="72"/>
      <c r="E1" s="72"/>
      <c r="F1" s="72"/>
      <c r="G1" s="72"/>
      <c r="H1" s="74">
        <f>SUBTOTAL(9,H3:H14)</f>
        <v>600</v>
      </c>
      <c r="I1" s="74">
        <f>SUBTOTAL(9,I3:I14)</f>
        <v>1086</v>
      </c>
    </row>
    <row r="2" spans="1:9" ht="26" x14ac:dyDescent="0.3">
      <c r="A2" s="75" t="s">
        <v>54</v>
      </c>
      <c r="B2" s="75" t="s">
        <v>58</v>
      </c>
      <c r="C2" s="76" t="s">
        <v>55</v>
      </c>
      <c r="D2" s="75" t="s">
        <v>22</v>
      </c>
      <c r="E2" s="75" t="s">
        <v>44</v>
      </c>
      <c r="F2" s="75" t="s">
        <v>46</v>
      </c>
      <c r="G2" s="75" t="s">
        <v>45</v>
      </c>
      <c r="H2" s="77" t="s">
        <v>50</v>
      </c>
      <c r="I2" s="78" t="s">
        <v>51</v>
      </c>
    </row>
    <row r="3" spans="1:9" ht="15" customHeight="1" x14ac:dyDescent="0.3">
      <c r="A3" s="96" t="s">
        <v>68</v>
      </c>
      <c r="B3" s="80" t="s">
        <v>67</v>
      </c>
      <c r="C3" s="81" t="s">
        <v>63</v>
      </c>
      <c r="D3" s="79" t="s">
        <v>65</v>
      </c>
      <c r="E3" s="79" t="s">
        <v>37</v>
      </c>
      <c r="F3" s="81" t="s">
        <v>70</v>
      </c>
      <c r="G3" s="82">
        <v>762611447</v>
      </c>
      <c r="H3" s="98">
        <v>12</v>
      </c>
      <c r="I3" s="83">
        <f>ROUNDUP(H3*1.8,0)</f>
        <v>22</v>
      </c>
    </row>
    <row r="4" spans="1:9" ht="15" customHeight="1" x14ac:dyDescent="0.3">
      <c r="A4" s="97"/>
      <c r="B4" s="80" t="s">
        <v>67</v>
      </c>
      <c r="C4" s="81" t="s">
        <v>63</v>
      </c>
      <c r="D4" s="79" t="s">
        <v>65</v>
      </c>
      <c r="E4" s="79" t="s">
        <v>38</v>
      </c>
      <c r="F4" s="81" t="s">
        <v>70</v>
      </c>
      <c r="G4" s="82">
        <v>762611497</v>
      </c>
      <c r="H4" s="98">
        <v>34</v>
      </c>
      <c r="I4" s="83">
        <f t="shared" ref="I4:I14" si="0">ROUNDUP(H4*1.8,0)</f>
        <v>62</v>
      </c>
    </row>
    <row r="5" spans="1:9" ht="15" customHeight="1" x14ac:dyDescent="0.3">
      <c r="A5" s="97"/>
      <c r="B5" s="80" t="s">
        <v>67</v>
      </c>
      <c r="C5" s="81" t="s">
        <v>63</v>
      </c>
      <c r="D5" s="79" t="s">
        <v>65</v>
      </c>
      <c r="E5" s="79" t="s">
        <v>39</v>
      </c>
      <c r="F5" s="81" t="s">
        <v>70</v>
      </c>
      <c r="G5" s="82">
        <v>762580198</v>
      </c>
      <c r="H5" s="98">
        <v>60</v>
      </c>
      <c r="I5" s="83">
        <f t="shared" si="0"/>
        <v>108</v>
      </c>
    </row>
    <row r="6" spans="1:9" ht="15" customHeight="1" x14ac:dyDescent="0.3">
      <c r="A6" s="97"/>
      <c r="B6" s="80" t="s">
        <v>67</v>
      </c>
      <c r="C6" s="81" t="s">
        <v>63</v>
      </c>
      <c r="D6" s="79" t="s">
        <v>65</v>
      </c>
      <c r="E6" s="79" t="s">
        <v>40</v>
      </c>
      <c r="F6" s="81" t="s">
        <v>70</v>
      </c>
      <c r="G6" s="82">
        <v>763239000</v>
      </c>
      <c r="H6" s="98">
        <v>56</v>
      </c>
      <c r="I6" s="83">
        <f t="shared" si="0"/>
        <v>101</v>
      </c>
    </row>
    <row r="7" spans="1:9" ht="15" customHeight="1" x14ac:dyDescent="0.3">
      <c r="A7" s="97"/>
      <c r="B7" s="80" t="s">
        <v>67</v>
      </c>
      <c r="C7" s="81" t="s">
        <v>63</v>
      </c>
      <c r="D7" s="79" t="s">
        <v>65</v>
      </c>
      <c r="E7" s="79" t="s">
        <v>41</v>
      </c>
      <c r="F7" s="81" t="s">
        <v>70</v>
      </c>
      <c r="G7" s="82">
        <v>762611496</v>
      </c>
      <c r="H7" s="98">
        <v>24</v>
      </c>
      <c r="I7" s="83">
        <f t="shared" si="0"/>
        <v>44</v>
      </c>
    </row>
    <row r="8" spans="1:9" ht="15" customHeight="1" x14ac:dyDescent="0.3">
      <c r="A8" s="97"/>
      <c r="B8" s="80" t="s">
        <v>67</v>
      </c>
      <c r="C8" s="81" t="s">
        <v>63</v>
      </c>
      <c r="D8" s="79" t="s">
        <v>65</v>
      </c>
      <c r="E8" s="79" t="s">
        <v>47</v>
      </c>
      <c r="F8" s="81" t="s">
        <v>70</v>
      </c>
      <c r="G8" s="82">
        <v>762591948</v>
      </c>
      <c r="H8" s="98">
        <v>14</v>
      </c>
      <c r="I8" s="83">
        <f t="shared" si="0"/>
        <v>26</v>
      </c>
    </row>
    <row r="9" spans="1:9" ht="15" customHeight="1" x14ac:dyDescent="0.3">
      <c r="A9" s="96" t="s">
        <v>68</v>
      </c>
      <c r="B9" s="80" t="s">
        <v>66</v>
      </c>
      <c r="C9" s="81" t="s">
        <v>64</v>
      </c>
      <c r="D9" s="79" t="s">
        <v>65</v>
      </c>
      <c r="E9" s="79" t="s">
        <v>37</v>
      </c>
      <c r="F9" s="81" t="s">
        <v>69</v>
      </c>
      <c r="G9" s="82">
        <v>763240900</v>
      </c>
      <c r="H9" s="98">
        <v>26</v>
      </c>
      <c r="I9" s="83">
        <f t="shared" si="0"/>
        <v>47</v>
      </c>
    </row>
    <row r="10" spans="1:9" ht="15" customHeight="1" x14ac:dyDescent="0.3">
      <c r="A10" s="97"/>
      <c r="B10" s="80" t="s">
        <v>66</v>
      </c>
      <c r="C10" s="81" t="s">
        <v>64</v>
      </c>
      <c r="D10" s="79" t="s">
        <v>65</v>
      </c>
      <c r="E10" s="79" t="s">
        <v>38</v>
      </c>
      <c r="F10" s="81" t="s">
        <v>69</v>
      </c>
      <c r="G10" s="82">
        <v>763240666</v>
      </c>
      <c r="H10" s="98">
        <v>66</v>
      </c>
      <c r="I10" s="83">
        <f t="shared" si="0"/>
        <v>119</v>
      </c>
    </row>
    <row r="11" spans="1:9" ht="15" customHeight="1" x14ac:dyDescent="0.3">
      <c r="A11" s="97"/>
      <c r="B11" s="80" t="s">
        <v>66</v>
      </c>
      <c r="C11" s="81" t="s">
        <v>64</v>
      </c>
      <c r="D11" s="79" t="s">
        <v>65</v>
      </c>
      <c r="E11" s="79" t="s">
        <v>39</v>
      </c>
      <c r="F11" s="81" t="s">
        <v>69</v>
      </c>
      <c r="G11" s="82">
        <v>763240840</v>
      </c>
      <c r="H11" s="98">
        <v>114</v>
      </c>
      <c r="I11" s="83">
        <f t="shared" si="0"/>
        <v>206</v>
      </c>
    </row>
    <row r="12" spans="1:9" ht="15" customHeight="1" x14ac:dyDescent="0.3">
      <c r="A12" s="97"/>
      <c r="B12" s="80" t="s">
        <v>66</v>
      </c>
      <c r="C12" s="81" t="s">
        <v>64</v>
      </c>
      <c r="D12" s="79" t="s">
        <v>65</v>
      </c>
      <c r="E12" s="79" t="s">
        <v>40</v>
      </c>
      <c r="F12" s="81" t="s">
        <v>69</v>
      </c>
      <c r="G12" s="82">
        <v>762625789</v>
      </c>
      <c r="H12" s="98">
        <v>112</v>
      </c>
      <c r="I12" s="83">
        <f t="shared" si="0"/>
        <v>202</v>
      </c>
    </row>
    <row r="13" spans="1:9" ht="15" customHeight="1" x14ac:dyDescent="0.3">
      <c r="A13" s="97"/>
      <c r="B13" s="80" t="s">
        <v>66</v>
      </c>
      <c r="C13" s="81" t="s">
        <v>64</v>
      </c>
      <c r="D13" s="79" t="s">
        <v>65</v>
      </c>
      <c r="E13" s="79" t="s">
        <v>41</v>
      </c>
      <c r="F13" s="81" t="s">
        <v>69</v>
      </c>
      <c r="G13" s="82">
        <v>762591949</v>
      </c>
      <c r="H13" s="98">
        <v>54</v>
      </c>
      <c r="I13" s="83">
        <f t="shared" si="0"/>
        <v>98</v>
      </c>
    </row>
    <row r="14" spans="1:9" ht="15" customHeight="1" x14ac:dyDescent="0.3">
      <c r="A14" s="97"/>
      <c r="B14" s="80" t="s">
        <v>66</v>
      </c>
      <c r="C14" s="81" t="s">
        <v>64</v>
      </c>
      <c r="D14" s="79" t="s">
        <v>65</v>
      </c>
      <c r="E14" s="79" t="s">
        <v>47</v>
      </c>
      <c r="F14" s="81" t="s">
        <v>69</v>
      </c>
      <c r="G14" s="82">
        <v>762611685</v>
      </c>
      <c r="H14" s="98">
        <v>28</v>
      </c>
      <c r="I14" s="83">
        <f t="shared" si="0"/>
        <v>51</v>
      </c>
    </row>
  </sheetData>
  <autoFilter ref="A2:I14" xr:uid="{00000000-0001-0000-0000-000000000000}"/>
  <mergeCells count="2">
    <mergeCell ref="A3:A8"/>
    <mergeCell ref="A9:A14"/>
  </mergeCells>
  <pageMargins left="0.7" right="0.7" top="0.75" bottom="0.75" header="0.3" footer="0.3"/>
  <pageSetup paperSize="9" scale="53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AB074A-B329-4A66-9555-9CBED1776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USA (AE)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2024-11-18T06:42:19Z</cp:lastPrinted>
  <dcterms:created xsi:type="dcterms:W3CDTF">2021-05-28T08:44:05Z</dcterms:created>
  <dcterms:modified xsi:type="dcterms:W3CDTF">2025-10-01T06:19:53Z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