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1. DROP 1/"/>
    </mc:Choice>
  </mc:AlternateContent>
  <xr:revisionPtr revIDLastSave="1349" documentId="13_ncr:1_{054DDB83-F725-4B03-95A4-DEB80F51A1E5}" xr6:coauthVersionLast="47" xr6:coauthVersionMax="47" xr10:uidLastSave="{34E264F2-8EB7-4425-A3B6-E00C31768BE9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INFORMATION!$A$1:$J$13</definedName>
    <definedName name="_xlnm.Print_Area" localSheetId="2">INFORMATION!$A$1:$H$38</definedName>
    <definedName name="_xlnm.Print_Area" localSheetId="0">PO!$A$1:$N$20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I12" i="2"/>
  <c r="I11" i="2"/>
  <c r="H37" i="4"/>
  <c r="H38" i="4" s="1"/>
  <c r="K16" i="2" l="1"/>
  <c r="M16" i="2" s="1"/>
  <c r="I18" i="2"/>
  <c r="H31" i="4"/>
  <c r="H25" i="4"/>
  <c r="H19" i="4"/>
  <c r="K12" i="2"/>
  <c r="M12" i="2" s="1"/>
  <c r="K11" i="2"/>
  <c r="M11" i="2" s="1"/>
  <c r="K14" i="2"/>
  <c r="M14" i="2" s="1"/>
  <c r="K13" i="2"/>
  <c r="M13" i="2" s="1"/>
  <c r="K15" i="2"/>
  <c r="M15" i="2" s="1"/>
  <c r="H7" i="4"/>
  <c r="H13" i="4"/>
  <c r="M18" i="2" l="1"/>
  <c r="K18" i="2"/>
  <c r="H8" i="2"/>
</calcChain>
</file>

<file path=xl/sharedStrings.xml><?xml version="1.0" encoding="utf-8"?>
<sst xmlns="http://schemas.openxmlformats.org/spreadsheetml/2006/main" count="210" uniqueCount="88">
  <si>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</si>
  <si>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</si>
  <si>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</si>
  <si>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</si>
  <si>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</si>
  <si>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</si>
  <si>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</si>
  <si>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</si>
  <si>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</si>
  <si>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</si>
  <si>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</si>
  <si>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</si>
  <si>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</si>
  <si>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</si>
  <si>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</si>
  <si>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</si>
  <si>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</si>
  <si>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</si>
  <si>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</si>
  <si>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</si>
  <si>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</si>
  <si>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</si>
  <si>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</si>
  <si>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</si>
  <si>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</si>
  <si>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</si>
  <si>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</si>
  <si>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</si>
  <si>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</si>
  <si>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</si>
  <si>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</si>
  <si>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</si>
  <si>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</si>
  <si>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</si>
  <si>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</si>
  <si>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</si>
  <si>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</si>
  <si>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</si>
  <si>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</si>
  <si>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</si>
  <si>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</si>
  <si>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</si>
  <si>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</si>
  <si>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</si>
  <si>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</si>
  <si>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</si>
  <si>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</si>
  <si>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</si>
  <si>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</si>
  <si>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</si>
  <si>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</si>
  <si>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AW26-DROP 1</t>
  </si>
  <si>
    <t>HMP CONTRAST LAYER HOODIE [OLIVE MULTI] CRTZ0521-430-SM / SMALL</t>
  </si>
  <si>
    <t>HMP CONTRAST LAYER HOODIE [OLIVE MULTI] CRTZ0521-430-ME / MEDIUM</t>
  </si>
  <si>
    <t>HMP CONTRAST LAYER HOODIE [OLIVE MULTI] CRTZ0521-430-LG / LARGE</t>
  </si>
  <si>
    <t>HMP CONTRAST LAYER HOODIE [OLIVE MULTI] CRTZ0521-430-XL / XL</t>
  </si>
  <si>
    <t>HMP CONTRAST LAYER HOODIE [OLIVE MULTI] CRTZ0521-430-2L / XXL</t>
  </si>
  <si>
    <t>CRTZ_1386</t>
  </si>
  <si>
    <t>CRTZ_1387</t>
  </si>
  <si>
    <t>HMP CONTRAST OPEN HEM PANT [OLIVE MULTI] CRTZ0520-430-SM / SMALL</t>
  </si>
  <si>
    <t>HMP CONTRAST OPEN HEM PANT [OLIVE MULTI] CRTZ0520-430-ME / MEDIUM</t>
  </si>
  <si>
    <t>HMP CONTRAST OPEN HEM PANT [OLIVE MULTI] CRTZ0520-430-LG / LARGE</t>
  </si>
  <si>
    <t>HMP CONTRAST OPEN HEM PANT [OLIVE MULTI] CRTZ0520-430-XL / XL</t>
  </si>
  <si>
    <t>HMP CONTRAST OPEN HEM PANT [OLIVE MULTI] CRTZ0520-430-2L / XXL</t>
  </si>
  <si>
    <t>CRTZ_1762</t>
  </si>
  <si>
    <t>ISLAND STENCIL ZIP HOODIE [BLACK] CRTZ0568-001-SM / SMALL</t>
  </si>
  <si>
    <t>ISLAND STENCIL ZIP HOODIE [BLACK] CRTZ0568-001-ME / MEDIUM</t>
  </si>
  <si>
    <t>ISLAND STENCIL ZIP HOODIE [BLACK] CRTZ0568-001-LG / LARGE</t>
  </si>
  <si>
    <t>ISLAND STENCIL ZIP HOODIE [BLACK] CRTZ0568-001-XL / XL</t>
  </si>
  <si>
    <t>ISLAND STENCIL ZIP HOODIE [BLACK] CRTZ0568-001-2L / XXL</t>
  </si>
  <si>
    <t>ISLAND STENCIL OPEN HEM PANT BLACK CRTZ0160-001-SM / SMALL</t>
  </si>
  <si>
    <t>ISLAND STENCIL OPEN HEM PANT BLACK CRTZ0160-001-ME / MEDIUM</t>
  </si>
  <si>
    <t>ISLAND STENCIL OPEN HEM PANT BLACK CRTZ0160-001-LG / LARGE</t>
  </si>
  <si>
    <t>ISLAND STENCIL OPEN HEM PANT BLACK CRTZ0160-001-XL / XL</t>
  </si>
  <si>
    <t>ISLAND STENCIL OPEN HEM PANT BLACK CRTZ0160-001-2L / XXL</t>
  </si>
  <si>
    <t>CRTZ_1763</t>
  </si>
  <si>
    <t>CRTZ_1764</t>
  </si>
  <si>
    <t>ISLAND STENCIL TEE [BLACK] CRTZ0366-001-SM / SMALL</t>
  </si>
  <si>
    <t>ISLAND STENCIL TEE [BLACK] CRTZ0366-001-ME / MEDIUM</t>
  </si>
  <si>
    <t>ISLAND STENCIL TEE [BLACK] CRTZ0366-001-LG / LARGE</t>
  </si>
  <si>
    <t>ISLAND STENCIL TEE [BLACK] CRTZ0366-001-XL / XL</t>
  </si>
  <si>
    <t>ISLAND STENCIL TEE [BLACK] CRTZ0366-001-2L / XXL</t>
  </si>
  <si>
    <t>ISLAND STENCIL TEE [CREAM] CRTZ0366-007-SM / SMALL</t>
  </si>
  <si>
    <t>ISLAND STENCIL TEE [CREAM] CRTZ0366-007-ME / MEDIUM</t>
  </si>
  <si>
    <t>ISLAND STENCIL TEE [CREAM] CRTZ0366-007-LG / LARGE</t>
  </si>
  <si>
    <t>ISLAND STENCIL TEE [CREAM] CRTZ0366-007-XL / XL</t>
  </si>
  <si>
    <t>ISLAND STENCIL TEE [CREAM] CRTZ0366-007-2L / XXL</t>
  </si>
  <si>
    <t>C21 AW26 G2897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</si>
</sst>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14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76D8B77D-1415-4A8D-A910-940D453F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15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92C2405D-E977-4788-85C3-A3586C86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12</xdr:row>
      <xdr:rowOff>199520</xdr:rowOff>
    </xdr:from>
    <xdr:ext cx="1296339" cy="712572"/>
    <xdr:pic>
      <xdr:nvPicPr>
        <xdr:cNvPr id="4" name="Picture 3">
          <a:extLst>
            <a:ext uri="{FF2B5EF4-FFF2-40B4-BE49-F238E27FC236}">
              <a16:creationId xmlns:a16="http://schemas.microsoft.com/office/drawing/2014/main" id="{CC6E9D16-AEE1-4444-A1AF-C9607851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13</xdr:row>
      <xdr:rowOff>112071</xdr:rowOff>
    </xdr:from>
    <xdr:ext cx="1520612" cy="880839"/>
    <xdr:pic>
      <xdr:nvPicPr>
        <xdr:cNvPr id="7" name="Picture 6">
          <a:extLst>
            <a:ext uri="{FF2B5EF4-FFF2-40B4-BE49-F238E27FC236}">
              <a16:creationId xmlns:a16="http://schemas.microsoft.com/office/drawing/2014/main" id="{10CD0609-ECE3-4363-B137-9F9F6C1D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8" name="Picture 7">
          <a:extLst>
            <a:ext uri="{FF2B5EF4-FFF2-40B4-BE49-F238E27FC236}">
              <a16:creationId xmlns:a16="http://schemas.microsoft.com/office/drawing/2014/main" id="{DED946E2-E240-4240-83FB-1C41C1E2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9" name="Picture 8">
          <a:extLst>
            <a:ext uri="{FF2B5EF4-FFF2-40B4-BE49-F238E27FC236}">
              <a16:creationId xmlns:a16="http://schemas.microsoft.com/office/drawing/2014/main" id="{54291F3A-CA31-496B-A13C-D21CB8C6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abSelected="1" zoomScale="40" zoomScaleNormal="40" zoomScaleSheetLayoutView="55" zoomScalePageLayoutView="55" workbookViewId="0">
      <selection activeCell="J12" sqref="J12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46013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51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87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5" t="s">
        <v>57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f>INFORMATION!H7</f>
        <v>332</v>
      </c>
      <c r="J11" s="48">
        <v>0</v>
      </c>
      <c r="K11" s="48">
        <f t="shared" ref="K11:K12" si="0">I11-J11</f>
        <v>332</v>
      </c>
      <c r="L11" s="49">
        <v>300</v>
      </c>
      <c r="M11" s="50">
        <f t="shared" ref="M11:M12" si="1">K11*L11</f>
        <v>99600</v>
      </c>
      <c r="N11" s="106" t="s">
        <v>48</v>
      </c>
    </row>
    <row r="12" spans="1:14" ht="86.5" customHeight="1">
      <c r="A12" s="45" t="s">
        <v>58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f>INFORMATION!H13</f>
        <v>338</v>
      </c>
      <c r="J12" s="48">
        <v>0</v>
      </c>
      <c r="K12" s="48">
        <f t="shared" si="0"/>
        <v>338</v>
      </c>
      <c r="L12" s="49">
        <v>300</v>
      </c>
      <c r="M12" s="50">
        <f t="shared" si="1"/>
        <v>101400</v>
      </c>
      <c r="N12" s="106" t="s">
        <v>48</v>
      </c>
    </row>
    <row r="13" spans="1:14" ht="86.5" customHeight="1">
      <c r="A13" s="45" t="s">
        <v>64</v>
      </c>
      <c r="B13" s="44"/>
      <c r="C13" s="45" t="s">
        <v>37</v>
      </c>
      <c r="D13" s="46" t="s">
        <v>49</v>
      </c>
      <c r="E13" s="43"/>
      <c r="F13" s="47" t="s">
        <v>50</v>
      </c>
      <c r="G13" s="47" t="s">
        <v>36</v>
      </c>
      <c r="H13" s="47" t="s">
        <v>43</v>
      </c>
      <c r="I13" s="48">
        <f>INFORMATION!H19</f>
        <v>440</v>
      </c>
      <c r="J13" s="48">
        <v>0</v>
      </c>
      <c r="K13" s="48">
        <f t="shared" ref="K13:K14" si="2">I13-J13</f>
        <v>440</v>
      </c>
      <c r="L13" s="49">
        <v>300</v>
      </c>
      <c r="M13" s="50">
        <f t="shared" ref="M13:M14" si="3">K13*L13</f>
        <v>132000</v>
      </c>
      <c r="N13" s="106" t="s">
        <v>48</v>
      </c>
    </row>
    <row r="14" spans="1:14" ht="86.5" customHeight="1">
      <c r="A14" s="45" t="s">
        <v>75</v>
      </c>
      <c r="B14" s="44"/>
      <c r="C14" s="45" t="s">
        <v>37</v>
      </c>
      <c r="D14" s="46" t="s">
        <v>49</v>
      </c>
      <c r="E14" s="47"/>
      <c r="F14" s="47" t="s">
        <v>50</v>
      </c>
      <c r="G14" s="47" t="s">
        <v>36</v>
      </c>
      <c r="H14" s="47" t="s">
        <v>43</v>
      </c>
      <c r="I14" s="48">
        <f>INFORMATION!H25</f>
        <v>332</v>
      </c>
      <c r="J14" s="48">
        <v>0</v>
      </c>
      <c r="K14" s="48">
        <f t="shared" si="2"/>
        <v>332</v>
      </c>
      <c r="L14" s="49">
        <v>300</v>
      </c>
      <c r="M14" s="50">
        <f t="shared" si="3"/>
        <v>99600</v>
      </c>
      <c r="N14" s="106" t="s">
        <v>48</v>
      </c>
    </row>
    <row r="15" spans="1:14" ht="86.5" customHeight="1">
      <c r="A15" s="45" t="s">
        <v>76</v>
      </c>
      <c r="B15" s="44"/>
      <c r="C15" s="45" t="s">
        <v>37</v>
      </c>
      <c r="D15" s="46" t="s">
        <v>49</v>
      </c>
      <c r="E15" s="43"/>
      <c r="F15" s="47" t="s">
        <v>50</v>
      </c>
      <c r="G15" s="47" t="s">
        <v>36</v>
      </c>
      <c r="H15" s="47" t="s">
        <v>43</v>
      </c>
      <c r="I15" s="48">
        <f>INFORMATION!H31</f>
        <v>606</v>
      </c>
      <c r="J15" s="48">
        <v>0</v>
      </c>
      <c r="K15" s="48">
        <f t="shared" ref="K15" si="4">I15-J15</f>
        <v>606</v>
      </c>
      <c r="L15" s="49">
        <v>300</v>
      </c>
      <c r="M15" s="50">
        <f t="shared" ref="M15:M16" si="5">K15*L15</f>
        <v>181800</v>
      </c>
      <c r="N15" s="106" t="s">
        <v>48</v>
      </c>
    </row>
    <row r="16" spans="1:14" ht="86.5" customHeight="1">
      <c r="A16" s="45" t="s">
        <v>76</v>
      </c>
      <c r="B16" s="44"/>
      <c r="C16" s="45" t="s">
        <v>37</v>
      </c>
      <c r="D16" s="46" t="s">
        <v>49</v>
      </c>
      <c r="E16" s="47"/>
      <c r="F16" s="47" t="s">
        <v>50</v>
      </c>
      <c r="G16" s="47" t="s">
        <v>36</v>
      </c>
      <c r="H16" s="47" t="s">
        <v>43</v>
      </c>
      <c r="I16" s="48">
        <f>INFORMATION!H37</f>
        <v>388</v>
      </c>
      <c r="J16" s="48">
        <v>0</v>
      </c>
      <c r="K16" s="48">
        <f>I16-J16</f>
        <v>388</v>
      </c>
      <c r="L16" s="49">
        <v>300</v>
      </c>
      <c r="M16" s="50">
        <f t="shared" si="5"/>
        <v>116400</v>
      </c>
      <c r="N16" s="106" t="s">
        <v>48</v>
      </c>
    </row>
    <row r="17" spans="1:14" ht="21.75" customHeight="1">
      <c r="A17" s="51"/>
      <c r="B17" s="51"/>
      <c r="C17" s="52"/>
      <c r="D17" s="53"/>
      <c r="E17" s="53"/>
      <c r="F17" s="54"/>
      <c r="G17" s="55"/>
      <c r="H17" s="51"/>
      <c r="I17" s="56"/>
      <c r="J17" s="56"/>
      <c r="K17" s="56"/>
      <c r="L17" s="57"/>
      <c r="M17" s="58"/>
      <c r="N17" s="59"/>
    </row>
    <row r="18" spans="1:14" ht="33.65" customHeight="1">
      <c r="A18" s="60"/>
      <c r="B18" s="60"/>
      <c r="C18" s="61"/>
      <c r="D18" s="60"/>
      <c r="E18" s="60"/>
      <c r="F18" s="60"/>
      <c r="G18" s="62"/>
      <c r="H18" s="62" t="s">
        <v>30</v>
      </c>
      <c r="I18" s="63">
        <f>SUM(I11:I16)</f>
        <v>2436</v>
      </c>
      <c r="J18" s="64"/>
      <c r="K18" s="63">
        <f>SUM(K11:K16)</f>
        <v>2436</v>
      </c>
      <c r="L18" s="65"/>
      <c r="M18" s="66">
        <f>SUM(M11:M16)</f>
        <v>730800</v>
      </c>
      <c r="N18" s="67"/>
    </row>
    <row r="19" spans="1:14" ht="21.75" customHeight="1">
      <c r="A19" s="68"/>
      <c r="B19" s="68"/>
      <c r="C19" s="69"/>
      <c r="D19" s="70"/>
      <c r="E19" s="70"/>
      <c r="F19" s="70"/>
      <c r="G19" s="71"/>
      <c r="H19" s="67"/>
      <c r="I19" s="67"/>
      <c r="J19" s="67"/>
      <c r="K19" s="67"/>
      <c r="L19" s="72"/>
      <c r="M19" s="72"/>
      <c r="N19" s="67"/>
    </row>
    <row r="20" spans="1:14" s="95" customFormat="1" ht="31.15" customHeight="1">
      <c r="A20" s="124" t="s">
        <v>31</v>
      </c>
      <c r="B20" s="124"/>
      <c r="C20" s="90"/>
      <c r="D20" s="91"/>
      <c r="E20" s="125" t="s">
        <v>32</v>
      </c>
      <c r="F20" s="125"/>
      <c r="G20" s="125"/>
      <c r="H20" s="92"/>
      <c r="I20" s="93"/>
      <c r="J20" s="93"/>
      <c r="K20" s="93"/>
      <c r="L20" s="118" t="s">
        <v>33</v>
      </c>
      <c r="M20" s="118"/>
      <c r="N20" s="94"/>
    </row>
    <row r="21" spans="1:14" ht="21.75" customHeight="1">
      <c r="A21" s="73"/>
      <c r="B21" s="74"/>
      <c r="C21" s="75"/>
      <c r="D21" s="73"/>
      <c r="E21" s="73"/>
      <c r="F21" s="73"/>
      <c r="G21" s="76"/>
      <c r="H21" s="77"/>
      <c r="I21" s="77"/>
      <c r="J21" s="77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9"/>
      <c r="B23" s="75"/>
      <c r="C23" s="75"/>
      <c r="D23" s="73"/>
      <c r="E23" s="73"/>
      <c r="F23" s="73"/>
      <c r="G23" s="80"/>
      <c r="H23" s="81"/>
      <c r="I23" s="73"/>
      <c r="J23" s="77"/>
    </row>
    <row r="24" spans="1:14" ht="21.75" customHeight="1">
      <c r="A24" s="77"/>
      <c r="B24" s="82"/>
      <c r="C24" s="74"/>
      <c r="D24" s="77"/>
      <c r="E24" s="83"/>
      <c r="F24" s="83"/>
      <c r="G24" s="84"/>
      <c r="H24" s="85"/>
      <c r="I24" s="85"/>
      <c r="J24" s="77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3.5" customHeight="1"/>
    <row r="63" ht="23.5" customHeight="1"/>
    <row r="64" ht="23.5" customHeight="1"/>
    <row r="65" ht="23.5" customHeight="1"/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38"/>
  <sheetViews>
    <sheetView view="pageBreakPreview" topLeftCell="A2" zoomScaleNormal="100" zoomScaleSheetLayoutView="100" workbookViewId="0">
      <selection activeCell="K33" sqref="K33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5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2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51</v>
      </c>
      <c r="C2" s="87"/>
      <c r="D2" s="87" t="s">
        <v>57</v>
      </c>
      <c r="E2" s="107" t="s">
        <v>52</v>
      </c>
      <c r="F2" s="103">
        <v>5063433073176</v>
      </c>
      <c r="G2" s="87"/>
      <c r="H2" s="88">
        <v>110</v>
      </c>
    </row>
    <row r="3" spans="1:8" ht="29">
      <c r="A3" s="87" t="s">
        <v>35</v>
      </c>
      <c r="B3" s="87" t="s">
        <v>51</v>
      </c>
      <c r="C3" s="87"/>
      <c r="D3" s="87" t="s">
        <v>57</v>
      </c>
      <c r="E3" s="107" t="s">
        <v>53</v>
      </c>
      <c r="F3" s="103">
        <v>5063433073169</v>
      </c>
      <c r="G3" s="87"/>
      <c r="H3" s="88">
        <v>143</v>
      </c>
    </row>
    <row r="4" spans="1:8" ht="29">
      <c r="A4" s="87" t="s">
        <v>35</v>
      </c>
      <c r="B4" s="87" t="s">
        <v>51</v>
      </c>
      <c r="C4" s="87"/>
      <c r="D4" s="87" t="s">
        <v>57</v>
      </c>
      <c r="E4" s="107" t="s">
        <v>54</v>
      </c>
      <c r="F4" s="103">
        <v>5063433073183</v>
      </c>
      <c r="G4" s="87"/>
      <c r="H4" s="88">
        <v>66</v>
      </c>
    </row>
    <row r="5" spans="1:8" ht="29">
      <c r="A5" s="87" t="s">
        <v>35</v>
      </c>
      <c r="B5" s="87" t="s">
        <v>51</v>
      </c>
      <c r="C5" s="87"/>
      <c r="D5" s="87" t="s">
        <v>57</v>
      </c>
      <c r="E5" s="107" t="s">
        <v>55</v>
      </c>
      <c r="F5" s="103">
        <v>5063433073206</v>
      </c>
      <c r="G5" s="87"/>
      <c r="H5" s="88">
        <v>13</v>
      </c>
    </row>
    <row r="6" spans="1:8" ht="29">
      <c r="A6" s="87" t="s">
        <v>35</v>
      </c>
      <c r="B6" s="87" t="s">
        <v>51</v>
      </c>
      <c r="C6" s="87"/>
      <c r="D6" s="87" t="s">
        <v>57</v>
      </c>
      <c r="E6" s="107" t="s">
        <v>56</v>
      </c>
      <c r="F6" s="103">
        <v>5063433073190</v>
      </c>
      <c r="G6" s="87"/>
      <c r="H6" s="88">
        <v>0</v>
      </c>
    </row>
    <row r="7" spans="1:8" s="100" customFormat="1">
      <c r="A7" s="98"/>
      <c r="B7" s="98"/>
      <c r="C7" s="98"/>
      <c r="D7" s="98"/>
      <c r="E7" s="109"/>
      <c r="F7" s="104"/>
      <c r="G7" s="98"/>
      <c r="H7" s="99">
        <f>SUM(H2:H6)</f>
        <v>332</v>
      </c>
    </row>
    <row r="8" spans="1:8" ht="29">
      <c r="A8" s="87" t="s">
        <v>35</v>
      </c>
      <c r="B8" s="87" t="s">
        <v>51</v>
      </c>
      <c r="C8" s="87"/>
      <c r="D8" s="87" t="s">
        <v>58</v>
      </c>
      <c r="E8" s="107" t="s">
        <v>59</v>
      </c>
      <c r="F8" s="103">
        <v>5063433073237</v>
      </c>
      <c r="G8" s="87"/>
      <c r="H8" s="88">
        <v>112</v>
      </c>
    </row>
    <row r="9" spans="1:8" ht="29">
      <c r="A9" s="87" t="s">
        <v>35</v>
      </c>
      <c r="B9" s="87" t="s">
        <v>51</v>
      </c>
      <c r="C9" s="87"/>
      <c r="D9" s="87" t="s">
        <v>58</v>
      </c>
      <c r="E9" s="110" t="s">
        <v>60</v>
      </c>
      <c r="F9" s="103">
        <v>5063433073220</v>
      </c>
      <c r="G9" s="87"/>
      <c r="H9" s="88">
        <v>145</v>
      </c>
    </row>
    <row r="10" spans="1:8" ht="29">
      <c r="A10" s="87" t="s">
        <v>35</v>
      </c>
      <c r="B10" s="87" t="s">
        <v>51</v>
      </c>
      <c r="C10" s="87"/>
      <c r="D10" s="87" t="s">
        <v>58</v>
      </c>
      <c r="E10" s="107" t="s">
        <v>61</v>
      </c>
      <c r="F10" s="103">
        <v>5063433073213</v>
      </c>
      <c r="G10" s="87"/>
      <c r="H10" s="88">
        <v>68</v>
      </c>
    </row>
    <row r="11" spans="1:8" ht="29">
      <c r="A11" s="87" t="s">
        <v>35</v>
      </c>
      <c r="B11" s="87" t="s">
        <v>51</v>
      </c>
      <c r="C11" s="87"/>
      <c r="D11" s="87" t="s">
        <v>58</v>
      </c>
      <c r="E11" s="107" t="s">
        <v>62</v>
      </c>
      <c r="F11" s="103">
        <v>5063433073244</v>
      </c>
      <c r="G11" s="87"/>
      <c r="H11" s="88">
        <v>13</v>
      </c>
    </row>
    <row r="12" spans="1:8" ht="29">
      <c r="A12" s="87" t="s">
        <v>35</v>
      </c>
      <c r="B12" s="87" t="s">
        <v>51</v>
      </c>
      <c r="C12" s="87"/>
      <c r="D12" s="87" t="s">
        <v>58</v>
      </c>
      <c r="E12" s="107" t="s">
        <v>63</v>
      </c>
      <c r="F12" s="103">
        <v>5063433073251</v>
      </c>
      <c r="G12" s="87"/>
      <c r="H12" s="88">
        <v>0</v>
      </c>
    </row>
    <row r="13" spans="1:8" s="100" customFormat="1">
      <c r="A13" s="98"/>
      <c r="B13" s="98"/>
      <c r="C13" s="98"/>
      <c r="D13" s="98"/>
      <c r="E13" s="109"/>
      <c r="F13" s="104"/>
      <c r="G13" s="98"/>
      <c r="H13" s="99">
        <f>SUM(H8:H12)</f>
        <v>338</v>
      </c>
    </row>
    <row r="14" spans="1:8" ht="29">
      <c r="A14" s="87" t="s">
        <v>35</v>
      </c>
      <c r="B14" s="87" t="s">
        <v>51</v>
      </c>
      <c r="C14" s="87"/>
      <c r="D14" s="87" t="s">
        <v>64</v>
      </c>
      <c r="E14" s="107" t="s">
        <v>65</v>
      </c>
      <c r="F14" s="103">
        <v>5063433073343</v>
      </c>
      <c r="G14" s="87"/>
      <c r="H14" s="88">
        <v>143</v>
      </c>
    </row>
    <row r="15" spans="1:8" ht="29">
      <c r="A15" s="87" t="s">
        <v>35</v>
      </c>
      <c r="B15" s="87" t="s">
        <v>51</v>
      </c>
      <c r="C15" s="87"/>
      <c r="D15" s="87" t="s">
        <v>64</v>
      </c>
      <c r="E15" s="110" t="s">
        <v>66</v>
      </c>
      <c r="F15" s="103">
        <v>5063433073275</v>
      </c>
      <c r="G15" s="87"/>
      <c r="H15" s="88">
        <v>197</v>
      </c>
    </row>
    <row r="16" spans="1:8" ht="29">
      <c r="A16" s="87" t="s">
        <v>35</v>
      </c>
      <c r="B16" s="87" t="s">
        <v>51</v>
      </c>
      <c r="C16" s="87"/>
      <c r="D16" s="87" t="s">
        <v>64</v>
      </c>
      <c r="E16" s="107" t="s">
        <v>67</v>
      </c>
      <c r="F16" s="103">
        <v>5063433073268</v>
      </c>
      <c r="G16" s="87"/>
      <c r="H16" s="88">
        <v>77</v>
      </c>
    </row>
    <row r="17" spans="1:8" ht="29">
      <c r="A17" s="87" t="s">
        <v>35</v>
      </c>
      <c r="B17" s="87" t="s">
        <v>51</v>
      </c>
      <c r="C17" s="87"/>
      <c r="D17" s="87" t="s">
        <v>64</v>
      </c>
      <c r="E17" s="107" t="s">
        <v>68</v>
      </c>
      <c r="F17" s="103">
        <v>5063433073282</v>
      </c>
      <c r="G17" s="87"/>
      <c r="H17" s="88">
        <v>23</v>
      </c>
    </row>
    <row r="18" spans="1:8" ht="29">
      <c r="A18" s="87" t="s">
        <v>35</v>
      </c>
      <c r="B18" s="87" t="s">
        <v>51</v>
      </c>
      <c r="C18" s="87"/>
      <c r="D18" s="87" t="s">
        <v>64</v>
      </c>
      <c r="E18" s="107" t="s">
        <v>69</v>
      </c>
      <c r="F18" s="103">
        <v>5063433073299</v>
      </c>
      <c r="G18" s="87"/>
      <c r="H18" s="88">
        <v>0</v>
      </c>
    </row>
    <row r="19" spans="1:8" s="100" customFormat="1">
      <c r="A19" s="98"/>
      <c r="B19" s="98"/>
      <c r="C19" s="98"/>
      <c r="D19" s="98"/>
      <c r="E19" s="109"/>
      <c r="F19" s="104"/>
      <c r="G19" s="98"/>
      <c r="H19" s="99">
        <f>SUM(H14:H18)</f>
        <v>440</v>
      </c>
    </row>
    <row r="20" spans="1:8" ht="29">
      <c r="A20" s="87" t="s">
        <v>35</v>
      </c>
      <c r="B20" s="87" t="s">
        <v>51</v>
      </c>
      <c r="C20" s="87"/>
      <c r="D20" s="87" t="s">
        <v>75</v>
      </c>
      <c r="E20" s="107" t="s">
        <v>70</v>
      </c>
      <c r="F20" s="103">
        <v>5063433073305</v>
      </c>
      <c r="G20" s="87"/>
      <c r="H20" s="88">
        <v>110</v>
      </c>
    </row>
    <row r="21" spans="1:8" ht="29">
      <c r="A21" s="87" t="s">
        <v>35</v>
      </c>
      <c r="B21" s="87" t="s">
        <v>51</v>
      </c>
      <c r="C21" s="87"/>
      <c r="D21" s="87" t="s">
        <v>75</v>
      </c>
      <c r="E21" s="110" t="s">
        <v>71</v>
      </c>
      <c r="F21" s="103">
        <v>5063433073312</v>
      </c>
      <c r="G21" s="87"/>
      <c r="H21" s="88">
        <v>143</v>
      </c>
    </row>
    <row r="22" spans="1:8" ht="29">
      <c r="A22" s="87" t="s">
        <v>35</v>
      </c>
      <c r="B22" s="87" t="s">
        <v>51</v>
      </c>
      <c r="C22" s="87"/>
      <c r="D22" s="87" t="s">
        <v>75</v>
      </c>
      <c r="E22" s="107" t="s">
        <v>72</v>
      </c>
      <c r="F22" s="103">
        <v>5063433073329</v>
      </c>
      <c r="G22" s="87"/>
      <c r="H22" s="88">
        <v>66</v>
      </c>
    </row>
    <row r="23" spans="1:8" ht="29">
      <c r="A23" s="87" t="s">
        <v>35</v>
      </c>
      <c r="B23" s="87" t="s">
        <v>51</v>
      </c>
      <c r="C23" s="87"/>
      <c r="D23" s="87" t="s">
        <v>75</v>
      </c>
      <c r="E23" s="107" t="s">
        <v>73</v>
      </c>
      <c r="F23" s="103">
        <v>5063433073336</v>
      </c>
      <c r="G23" s="87"/>
      <c r="H23" s="88">
        <v>13</v>
      </c>
    </row>
    <row r="24" spans="1:8" ht="29">
      <c r="A24" s="87" t="s">
        <v>35</v>
      </c>
      <c r="B24" s="87" t="s">
        <v>51</v>
      </c>
      <c r="C24" s="87"/>
      <c r="D24" s="87" t="s">
        <v>75</v>
      </c>
      <c r="E24" s="107" t="s">
        <v>74</v>
      </c>
      <c r="F24" s="103">
        <v>5063433073350</v>
      </c>
      <c r="G24" s="87"/>
      <c r="H24" s="88">
        <v>0</v>
      </c>
    </row>
    <row r="25" spans="1:8" s="100" customFormat="1">
      <c r="A25" s="98"/>
      <c r="B25" s="98"/>
      <c r="C25" s="98"/>
      <c r="D25" s="98"/>
      <c r="E25" s="109"/>
      <c r="F25" s="104"/>
      <c r="G25" s="98"/>
      <c r="H25" s="99">
        <f>SUM(H20:H24)</f>
        <v>332</v>
      </c>
    </row>
    <row r="26" spans="1:8" ht="29">
      <c r="A26" s="87" t="s">
        <v>35</v>
      </c>
      <c r="B26" s="87" t="s">
        <v>51</v>
      </c>
      <c r="C26" s="87"/>
      <c r="D26" s="87" t="s">
        <v>76</v>
      </c>
      <c r="E26" s="107" t="s">
        <v>77</v>
      </c>
      <c r="F26" s="103">
        <v>5063433073367</v>
      </c>
      <c r="G26" s="87"/>
      <c r="H26" s="88">
        <v>176</v>
      </c>
    </row>
    <row r="27" spans="1:8" ht="29">
      <c r="A27" s="87" t="s">
        <v>35</v>
      </c>
      <c r="B27" s="87" t="s">
        <v>51</v>
      </c>
      <c r="C27" s="87"/>
      <c r="D27" s="87" t="s">
        <v>76</v>
      </c>
      <c r="E27" s="110" t="s">
        <v>78</v>
      </c>
      <c r="F27" s="103">
        <v>5063433073374</v>
      </c>
      <c r="G27" s="87"/>
      <c r="H27" s="88">
        <v>268</v>
      </c>
    </row>
    <row r="28" spans="1:8" ht="29">
      <c r="A28" s="87" t="s">
        <v>35</v>
      </c>
      <c r="B28" s="87" t="s">
        <v>51</v>
      </c>
      <c r="C28" s="87"/>
      <c r="D28" s="87" t="s">
        <v>76</v>
      </c>
      <c r="E28" s="107" t="s">
        <v>79</v>
      </c>
      <c r="F28" s="103">
        <v>5063433073459</v>
      </c>
      <c r="G28" s="87"/>
      <c r="H28" s="88">
        <v>121</v>
      </c>
    </row>
    <row r="29" spans="1:8" ht="29">
      <c r="A29" s="87" t="s">
        <v>35</v>
      </c>
      <c r="B29" s="87" t="s">
        <v>51</v>
      </c>
      <c r="C29" s="87"/>
      <c r="D29" s="87" t="s">
        <v>76</v>
      </c>
      <c r="E29" s="107" t="s">
        <v>80</v>
      </c>
      <c r="F29" s="103">
        <v>5063433073381</v>
      </c>
      <c r="G29" s="87"/>
      <c r="H29" s="88">
        <v>33</v>
      </c>
    </row>
    <row r="30" spans="1:8" ht="29">
      <c r="A30" s="87" t="s">
        <v>35</v>
      </c>
      <c r="B30" s="87" t="s">
        <v>51</v>
      </c>
      <c r="C30" s="87"/>
      <c r="D30" s="87" t="s">
        <v>76</v>
      </c>
      <c r="E30" s="107" t="s">
        <v>81</v>
      </c>
      <c r="F30" s="103">
        <v>5063433073398</v>
      </c>
      <c r="G30" s="87"/>
      <c r="H30" s="88">
        <v>8</v>
      </c>
    </row>
    <row r="31" spans="1:8" s="100" customFormat="1">
      <c r="A31" s="98"/>
      <c r="B31" s="98"/>
      <c r="C31" s="98"/>
      <c r="D31" s="98"/>
      <c r="E31" s="109"/>
      <c r="F31" s="104"/>
      <c r="G31" s="98"/>
      <c r="H31" s="99">
        <f>SUM(H26:H30)</f>
        <v>606</v>
      </c>
    </row>
    <row r="32" spans="1:8" ht="29">
      <c r="A32" s="87" t="s">
        <v>35</v>
      </c>
      <c r="B32" s="87" t="s">
        <v>51</v>
      </c>
      <c r="C32" s="87"/>
      <c r="D32" s="87" t="s">
        <v>76</v>
      </c>
      <c r="E32" s="107" t="s">
        <v>82</v>
      </c>
      <c r="F32" s="103">
        <v>5063433073404</v>
      </c>
      <c r="G32" s="87"/>
      <c r="H32" s="88">
        <v>110</v>
      </c>
    </row>
    <row r="33" spans="1:8" ht="29">
      <c r="A33" s="87" t="s">
        <v>35</v>
      </c>
      <c r="B33" s="87" t="s">
        <v>51</v>
      </c>
      <c r="C33" s="87"/>
      <c r="D33" s="87" t="s">
        <v>76</v>
      </c>
      <c r="E33" s="110" t="s">
        <v>83</v>
      </c>
      <c r="F33" s="103">
        <v>5063433073411</v>
      </c>
      <c r="G33" s="87"/>
      <c r="H33" s="88">
        <v>162</v>
      </c>
    </row>
    <row r="34" spans="1:8" ht="29">
      <c r="A34" s="87" t="s">
        <v>35</v>
      </c>
      <c r="B34" s="87" t="s">
        <v>51</v>
      </c>
      <c r="C34" s="87"/>
      <c r="D34" s="87" t="s">
        <v>76</v>
      </c>
      <c r="E34" s="107" t="s">
        <v>84</v>
      </c>
      <c r="F34" s="103">
        <v>5063433073428</v>
      </c>
      <c r="G34" s="87"/>
      <c r="H34" s="88">
        <v>88</v>
      </c>
    </row>
    <row r="35" spans="1:8" ht="29">
      <c r="A35" s="87" t="s">
        <v>35</v>
      </c>
      <c r="B35" s="87" t="s">
        <v>51</v>
      </c>
      <c r="C35" s="87"/>
      <c r="D35" s="87" t="s">
        <v>76</v>
      </c>
      <c r="E35" s="107" t="s">
        <v>85</v>
      </c>
      <c r="F35" s="103">
        <v>5063433073435</v>
      </c>
      <c r="G35" s="87"/>
      <c r="H35" s="88">
        <v>23</v>
      </c>
    </row>
    <row r="36" spans="1:8" ht="29">
      <c r="A36" s="87" t="s">
        <v>35</v>
      </c>
      <c r="B36" s="87" t="s">
        <v>51</v>
      </c>
      <c r="C36" s="87"/>
      <c r="D36" s="87" t="s">
        <v>76</v>
      </c>
      <c r="E36" s="112" t="s">
        <v>86</v>
      </c>
      <c r="F36" s="103">
        <v>5063433073442</v>
      </c>
      <c r="G36" s="87"/>
      <c r="H36" s="88">
        <v>5</v>
      </c>
    </row>
    <row r="37" spans="1:8" s="100" customFormat="1">
      <c r="A37" s="98"/>
      <c r="B37" s="98"/>
      <c r="C37" s="98"/>
      <c r="D37" s="98"/>
      <c r="E37" s="109"/>
      <c r="F37" s="104"/>
      <c r="G37" s="98"/>
      <c r="H37" s="99">
        <f>SUM(H32:H36)</f>
        <v>388</v>
      </c>
    </row>
    <row r="38" spans="1:8">
      <c r="E38" s="126"/>
      <c r="F38" s="126"/>
      <c r="G38" s="126"/>
      <c r="H38" s="89">
        <f>H7+H13+H19+H25+H31+H37</f>
        <v>2436</v>
      </c>
    </row>
  </sheetData>
  <autoFilter ref="A1:J13" xr:uid="{B50FFE3C-EEFF-426C-A7CE-D340B0C2C61F}"/>
  <mergeCells count="1">
    <mergeCell ref="E38:G38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C11E726-CFE3-421E-BE73-EA53C617D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2025-12-22T07:19:15Z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