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3. DROP 3/"/>
    </mc:Choice>
  </mc:AlternateContent>
  <xr:revisionPtr revIDLastSave="51" documentId="13_ncr:1_{48976339-4B10-499A-A905-928B7369F042}" xr6:coauthVersionLast="47" xr6:coauthVersionMax="47" xr10:uidLastSave="{AFBA51C4-E539-41FA-B865-9BCB23A9A559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(2)'!$A$1:$N$16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" l="1"/>
  <c r="I14" i="6"/>
  <c r="R12" i="6"/>
  <c r="T12" i="6" s="1"/>
  <c r="K12" i="6"/>
  <c r="M12" i="6" s="1"/>
  <c r="T11" i="6"/>
  <c r="R13" i="6"/>
  <c r="R11" i="6"/>
  <c r="K11" i="6" l="1"/>
  <c r="M11" i="6" s="1"/>
  <c r="M14" i="6" l="1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<sst xmlns="http://schemas.openxmlformats.org/spreadsheetml/2006/main" count="143" uniqueCount="67">
  <si>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</si>
  <si>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</si>
  <si>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</si>
  <si>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</si>
  <si>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</si>
  <si>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</si>
  <si>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</si>
  <si>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</si>
  <si>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</si>
  <si>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</si>
  <si>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</si>
  <si>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</si>
  <si>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</si>
  <si>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</si>
  <si>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</si>
  <si>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</si>
  <si>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</si>
  <si>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</si>
  <si>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</si>
  <si>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</si>
  <si>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</si>
  <si>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</si>
  <si>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</si>
  <si>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</si>
  <si>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</si>
  <si>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</si>
  <si>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</si>
  <si>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</si>
  <si>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</si>
  <si>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</si>
  <si>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</si>
  <si>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</si>
  <si>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</si>
  <si>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</si>
  <si>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</si>
  <si>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</si>
  <si>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</si>
  <si>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</si>
  <si>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</si>
  <si>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</si>
  <si>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</si>
  <si>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</si>
  <si>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</si>
  <si>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</si>
  <si>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</si>
  <si>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</si>
  <si>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</si>
  <si>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</si>
  <si>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</si>
  <si>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</si>
  <si>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</si>
  <si>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</si>
  <si>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</si>
  <si>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</si>
  <si>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</si>
  <si>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</si>
  <si>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</si>
  <si>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</si>
  <si>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</si>
  <si>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</si>
  <si>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100% POLYESTER</t>
  </si>
  <si>
    <t>CRTZ_1214</t>
  </si>
  <si>
    <r>
      <t xml:space="preserve">NHÃN THÀNH PHẦN 
</t>
    </r>
    <r>
      <rPr>
        <sz val="16"/>
        <color rgb="FFFF0000"/>
        <rFont val="Muli"/>
      </rPr>
      <t>100% POLYESTER</t>
    </r>
    <r>
      <rPr>
        <sz val="16"/>
        <color theme="1"/>
        <rFont val="Muli"/>
      </rPr>
      <t xml:space="preserve">
PO# 00493
CRTZ_1214</t>
    </r>
  </si>
  <si>
    <t>CRTZ_1747</t>
  </si>
  <si>
    <r>
      <t xml:space="preserve">NHÃN THÀNH PHẦN 
</t>
    </r>
    <r>
      <rPr>
        <sz val="16"/>
        <color rgb="FFFF0000"/>
        <rFont val="Muli"/>
      </rPr>
      <t>100% POLYESTER</t>
    </r>
    <r>
      <rPr>
        <sz val="16"/>
        <color theme="1"/>
        <rFont val="Muli"/>
      </rPr>
      <t xml:space="preserve">
PO# 00493
CRTZ_1747</t>
    </r>
  </si>
  <si>
    <t>AW26-DROP 3</t>
  </si>
  <si>
    <t>C21 AW26 G2897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</si>
</sst>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  <font>
      <sz val="16"/>
      <color rgb="FFFF0000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478119</xdr:colOff>
      <xdr:row>23</xdr:row>
      <xdr:rowOff>156883</xdr:rowOff>
    </xdr:from>
    <xdr:to>
      <xdr:col>14</xdr:col>
      <xdr:colOff>209178</xdr:colOff>
      <xdr:row>51</xdr:row>
      <xdr:rowOff>29882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02FB65-8DB5-827D-D312-CB579AC6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1" y="4616824"/>
          <a:ext cx="2181412" cy="510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29</xdr:row>
      <xdr:rowOff>29882</xdr:rowOff>
    </xdr:from>
    <xdr:to>
      <xdr:col>7</xdr:col>
      <xdr:colOff>21535</xdr:colOff>
      <xdr:row>40</xdr:row>
      <xdr:rowOff>59764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92515-3044-E1D8-3EB3-F7AA18FD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99" y="5610411"/>
          <a:ext cx="3039654" cy="2084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T61"/>
  <sheetViews>
    <sheetView tabSelected="1" view="pageBreakPreview" topLeftCell="A2" zoomScale="40" zoomScaleNormal="70" zoomScaleSheetLayoutView="40" zoomScalePageLayoutView="55" workbookViewId="0">
      <selection activeCell="N7" sqref="N7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8" width="13.54296875" style="10" bestFit="1" customWidth="1"/>
    <col min="19" max="16384" width="9.1796875" style="10"/>
  </cols>
  <sheetData>
    <row r="1" spans="1:20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20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20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20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20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46014</v>
      </c>
    </row>
    <row r="6" spans="1:20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65</v>
      </c>
      <c r="I6" s="109"/>
      <c r="J6" s="22"/>
      <c r="K6" s="22"/>
      <c r="L6" s="23"/>
      <c r="M6" s="24" t="s">
        <v>10</v>
      </c>
      <c r="N6" s="28"/>
    </row>
    <row r="7" spans="1:20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66</v>
      </c>
    </row>
    <row r="8" spans="1:20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20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20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20" ht="172" customHeight="1">
      <c r="A11" s="38" t="s">
        <v>61</v>
      </c>
      <c r="B11" s="93" t="s">
        <v>44</v>
      </c>
      <c r="C11" s="94" t="s">
        <v>62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4965</v>
      </c>
      <c r="J11" s="98">
        <v>0</v>
      </c>
      <c r="K11" s="98">
        <f t="shared" ref="K11" si="0">I11-J11</f>
        <v>4965</v>
      </c>
      <c r="L11" s="99">
        <v>450</v>
      </c>
      <c r="M11" s="100">
        <f t="shared" ref="M11" si="1">K11*L11</f>
        <v>2234250</v>
      </c>
      <c r="N11" s="101" t="e" vm="1">
        <v>#VALUE!</v>
      </c>
      <c r="O11" s="98"/>
      <c r="P11" s="103">
        <v>450</v>
      </c>
      <c r="R11" s="103">
        <f>ROUNDUP(P11*1.1,0)</f>
        <v>495</v>
      </c>
      <c r="S11" s="10">
        <v>483</v>
      </c>
      <c r="T11" s="103">
        <f>R11-S11</f>
        <v>12</v>
      </c>
    </row>
    <row r="12" spans="1:20" ht="172" customHeight="1">
      <c r="A12" s="38" t="s">
        <v>63</v>
      </c>
      <c r="B12" s="93" t="s">
        <v>44</v>
      </c>
      <c r="C12" s="94" t="s">
        <v>64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4476</v>
      </c>
      <c r="J12" s="98">
        <v>0</v>
      </c>
      <c r="K12" s="98">
        <f t="shared" ref="K12" si="2">I12-J12</f>
        <v>4476</v>
      </c>
      <c r="L12" s="99">
        <v>450</v>
      </c>
      <c r="M12" s="100">
        <f t="shared" ref="M12" si="3">K12*L12</f>
        <v>2014200</v>
      </c>
      <c r="N12" s="101" t="e" vm="1">
        <v>#VALUE!</v>
      </c>
      <c r="O12" s="98"/>
      <c r="P12" s="103">
        <v>450</v>
      </c>
      <c r="R12" s="103">
        <f>ROUNDUP(P12*1.1,0)</f>
        <v>495</v>
      </c>
      <c r="S12" s="10">
        <v>483</v>
      </c>
      <c r="T12" s="103">
        <f>R12-S12</f>
        <v>12</v>
      </c>
    </row>
    <row r="13" spans="1:20" ht="21.75" customHeight="1">
      <c r="A13" s="39"/>
      <c r="B13" s="39"/>
      <c r="C13" s="40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  <c r="R13" s="103">
        <f t="shared" ref="R13" si="4">ROUNDUP(P13*1.1,0)</f>
        <v>0</v>
      </c>
    </row>
    <row r="14" spans="1:20" ht="48.5" customHeight="1">
      <c r="A14" s="48"/>
      <c r="B14" s="48"/>
      <c r="C14" s="49"/>
      <c r="D14" s="48"/>
      <c r="E14" s="48"/>
      <c r="F14" s="48"/>
      <c r="G14" s="50"/>
      <c r="H14" s="62" t="s">
        <v>29</v>
      </c>
      <c r="I14" s="51">
        <f>SUM(I11:I12)</f>
        <v>9441</v>
      </c>
      <c r="J14" s="52"/>
      <c r="K14" s="51">
        <f>SUM(K11:K12)</f>
        <v>9441</v>
      </c>
      <c r="L14" s="53"/>
      <c r="M14" s="51">
        <f>SUM(M11:M12)</f>
        <v>4248450</v>
      </c>
      <c r="N14" s="55"/>
    </row>
    <row r="15" spans="1:20" ht="21.75" customHeight="1">
      <c r="A15" s="56"/>
      <c r="B15" s="56"/>
      <c r="C15" s="57"/>
      <c r="D15" s="58"/>
      <c r="E15" s="58"/>
      <c r="F15" s="58"/>
      <c r="G15" s="59"/>
      <c r="H15" s="55"/>
      <c r="I15" s="55"/>
      <c r="J15" s="55"/>
      <c r="K15" s="55"/>
      <c r="L15" s="60"/>
      <c r="M15" s="60"/>
      <c r="N15" s="55"/>
    </row>
    <row r="16" spans="1:20" ht="21.75" customHeight="1">
      <c r="A16" s="116" t="s">
        <v>30</v>
      </c>
      <c r="B16" s="116"/>
      <c r="C16" s="61"/>
      <c r="D16" s="62"/>
      <c r="E16" s="117" t="s">
        <v>31</v>
      </c>
      <c r="F16" s="117"/>
      <c r="G16" s="117"/>
      <c r="H16" s="63"/>
      <c r="I16" s="64"/>
      <c r="J16" s="64"/>
      <c r="K16" s="64"/>
      <c r="L16" s="115" t="s">
        <v>32</v>
      </c>
      <c r="M16" s="115"/>
      <c r="N16" s="55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6"/>
      <c r="C18" s="67"/>
      <c r="D18" s="65"/>
      <c r="E18" s="65"/>
      <c r="F18" s="65"/>
      <c r="G18" s="68"/>
      <c r="H18" s="69"/>
      <c r="I18" s="69"/>
      <c r="J18" s="69"/>
    </row>
    <row r="19" spans="1:19" ht="21.75" customHeight="1">
      <c r="A19" s="71"/>
      <c r="B19" s="67"/>
      <c r="C19" s="67"/>
      <c r="D19" s="65"/>
      <c r="E19" s="65"/>
      <c r="F19" s="65"/>
      <c r="G19" s="72"/>
      <c r="H19" s="73"/>
      <c r="I19" s="65"/>
      <c r="J19" s="69"/>
    </row>
    <row r="20" spans="1:19" ht="21.75" customHeight="1">
      <c r="A20" s="75"/>
      <c r="B20" s="74"/>
      <c r="C20" s="66"/>
      <c r="D20" s="69"/>
      <c r="E20" s="75"/>
      <c r="F20" s="75"/>
      <c r="G20" s="76"/>
      <c r="H20" s="77"/>
      <c r="I20" s="77"/>
      <c r="J20" s="69"/>
    </row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zoomScale="40" zoomScaleNormal="40" workbookViewId="0">
      <selection activeCell="AB17" sqref="AB17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/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 t="s">
        <v>60</v>
      </c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7C952-5221-4B48-81EE-E6D2C70E4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2025-12-23T04:40:52Z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