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4-FW24/2-PRODUCTION/4-INTERNAL-PURCHASE-ORDER/4-2-TRIM-ORDER/TRIM-PO/SIGN-PO/DROP 10/"/>
    </mc:Choice>
  </mc:AlternateContent>
  <xr:revisionPtr revIDLastSave="132" documentId="8_{D4EF9983-0E6F-4E11-8644-DA3490956779}" xr6:coauthVersionLast="47" xr6:coauthVersionMax="47" xr10:uidLastSave="{87233288-116C-496D-AAAC-81E9EF16A9E2}"/>
  <bookViews>
    <workbookView xWindow="-110" yWindow="-110" windowWidth="19420" windowHeight="10300" activeTab="2" xr2:uid="{00000000-000D-0000-FFFF-FFFF00000000}"/>
  </bookViews>
  <sheets>
    <sheet name="PO" sheetId="2" r:id="rId1"/>
    <sheet name="LAYOUT" sheetId="3" r:id="rId2"/>
    <sheet name="INFORMATION" sheetId="4" r:id="rId3"/>
  </sheets>
  <definedNames>
    <definedName name="_xlnm._FilterDatabase" localSheetId="2" hidden="1">INFORMATION!$A$1:$G$36</definedName>
    <definedName name="_xlnm.Print_Area" localSheetId="2">INFORMATION!$A$1:$G$37</definedName>
    <definedName name="_xlnm.Print_Area" localSheetId="0">PO!$A$1:$N$19</definedName>
    <definedName name="_xlnm.Print_Titles" localSheetId="2">INFORMATION!$1:$1</definedName>
    <definedName name="_xlnm.Print_Titles" localSheetId="0">PO!$4:$10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2" l="1"/>
  <c r="I14" i="2"/>
  <c r="I13" i="2"/>
  <c r="I12" i="2"/>
  <c r="I11" i="2"/>
  <c r="G35" i="4" l="1"/>
  <c r="G28" i="4" l="1"/>
  <c r="G21" i="4"/>
  <c r="G15" i="4"/>
  <c r="G8" i="4"/>
  <c r="G36" i="4" l="1"/>
  <c r="F36" i="4"/>
  <c r="I17" i="2" l="1"/>
  <c r="H8" i="2"/>
  <c r="K15" i="2"/>
  <c r="M15" i="2" s="1"/>
  <c r="K14" i="2"/>
  <c r="M14" i="2" s="1"/>
  <c r="K13" i="2"/>
  <c r="M13" i="2" s="1"/>
  <c r="K12" i="2"/>
  <c r="M12" i="2" s="1"/>
  <c r="K11" i="2" l="1"/>
  <c r="M11" i="2" l="1"/>
  <c r="M17" i="2" s="1"/>
  <c r="K17" i="2"/>
</calcChain>
</file>

<file path=xl/sharedStrings.xml><?xml version="1.0" encoding="utf-8"?>
<sst xmlns="http://schemas.openxmlformats.org/spreadsheetml/2006/main" count="222" uniqueCount="82">
  <si>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</si>
  <si>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</si>
  <si>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</si>
  <si>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</si>
  <si>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</si>
  <si>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</si>
  <si>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</si>
  <si>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</si>
  <si>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</si>
  <si>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</si>
  <si>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</si>
  <si>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</si>
  <si>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</si>
  <si>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</si>
  <si>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</si>
  <si>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</si>
  <si>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</si>
  <si>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</si>
  <si>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</si>
  <si>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</si>
  <si>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</si>
  <si>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</si>
  <si>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</si>
  <si>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</si>
  <si>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</si>
  <si>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</si>
  <si>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</si>
  <si>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</si>
  <si>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</si>
  <si>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</si>
  <si>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</si>
  <si>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</si>
  <si>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</si>
  <si>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</si>
  <si>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</si>
  <si>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CORTEIZ</t>
  </si>
  <si>
    <t>WHITE</t>
  </si>
  <si>
    <t>POLYBAG STICKER</t>
  </si>
  <si>
    <t>2” (L) x 1” (W)</t>
  </si>
  <si>
    <t>Style name</t>
  </si>
  <si>
    <t>GARMENT ORDER QTY</t>
  </si>
  <si>
    <t>STICKER QTY</t>
  </si>
  <si>
    <t>STYLE NUMBER</t>
  </si>
  <si>
    <t>CUSTOMER</t>
  </si>
  <si>
    <t>SEASON</t>
  </si>
  <si>
    <t xml:space="preserve">Color - Size </t>
  </si>
  <si>
    <t>BLACK</t>
  </si>
  <si>
    <t>PCS</t>
  </si>
  <si>
    <t>C21  FW24   G2739</t>
  </si>
  <si>
    <t>BÍCH</t>
  </si>
  <si>
    <t>SUPERIOR ROYALE TEE</t>
  </si>
  <si>
    <t>CRTZ_1143</t>
  </si>
  <si>
    <t>FW24-DROP 6</t>
  </si>
  <si>
    <t>CREAM</t>
  </si>
  <si>
    <t>PEWTER</t>
  </si>
  <si>
    <t>TNHH THỜI TRANG SỨC KHỎE VIỆT</t>
  </si>
  <si>
    <t>FW24-DROP 10</t>
  </si>
  <si>
    <t>HMP SWEATPANT</t>
  </si>
  <si>
    <t>CRTZ_1109</t>
  </si>
  <si>
    <t>HEATHER GREY - XS</t>
  </si>
  <si>
    <t>HEATHER GREY - XL</t>
  </si>
  <si>
    <t>HEATHER GREY - XXL</t>
  </si>
  <si>
    <t>CRTZ_1113</t>
  </si>
  <si>
    <t>HMP PANEL TEE</t>
  </si>
  <si>
    <t>BLACK/BLACK - XL</t>
  </si>
  <si>
    <t>BLACK/BLACK - XXL</t>
  </si>
  <si>
    <t>CRTZ_1299</t>
  </si>
  <si>
    <t>LIGHT HEATHER - XS</t>
  </si>
  <si>
    <t>LIGHT HEATHER - XL</t>
  </si>
  <si>
    <t>LIGHT HEATHER - XXL</t>
  </si>
  <si>
    <t>COLLEGE ARCH ZIP HOODIE</t>
  </si>
  <si>
    <t>CRTZ_1300</t>
  </si>
  <si>
    <t>COLLEGE ARCH OPEN HEM PANTS</t>
  </si>
  <si>
    <t>HEATHER GREY - S</t>
  </si>
  <si>
    <t>HEATHER GREY - M</t>
  </si>
  <si>
    <t>HEATHER GREY - L</t>
  </si>
  <si>
    <t>BLACK/BLACK - S</t>
  </si>
  <si>
    <t>BLACK/BLACK - M</t>
  </si>
  <si>
    <t>BLACK/BLACK - L</t>
  </si>
  <si>
    <t>LIGHT HEATHER - S</t>
  </si>
  <si>
    <t>LIGHT HEATHER - M</t>
  </si>
  <si>
    <t>LIGHT HEATHER -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</si>
</sst>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8"/>
      <name val="Muli"/>
    </font>
    <font>
      <b/>
      <sz val="18"/>
      <name val="Muli"/>
    </font>
    <font>
      <b/>
      <sz val="18"/>
      <color theme="1"/>
      <name val="Muli"/>
    </font>
    <font>
      <sz val="18"/>
      <color theme="1"/>
      <name val="Muli"/>
    </font>
    <font>
      <b/>
      <sz val="18"/>
      <color indexed="62"/>
      <name val="Muli"/>
    </font>
    <font>
      <u/>
      <sz val="18"/>
      <color indexed="12"/>
      <name val="Muli"/>
    </font>
    <font>
      <b/>
      <sz val="18"/>
      <color rgb="FFFF0000"/>
      <name val="Muli"/>
    </font>
    <font>
      <b/>
      <sz val="18"/>
      <color indexed="8"/>
      <name val="Muli"/>
    </font>
    <font>
      <b/>
      <u/>
      <sz val="18"/>
      <name val="Muli"/>
    </font>
    <font>
      <i/>
      <sz val="18"/>
      <name val="Muli"/>
    </font>
    <font>
      <b/>
      <i/>
      <sz val="18"/>
      <name val="Muli"/>
    </font>
    <font>
      <b/>
      <sz val="11"/>
      <color theme="1"/>
      <name val="Calibri"/>
      <family val="2"/>
      <scheme val="minor"/>
    </font>
    <font>
      <b/>
      <sz val="12"/>
      <color theme="1"/>
      <name val="Muli"/>
    </font>
    <font>
      <b/>
      <u/>
      <sz val="22"/>
      <name val="Muli"/>
    </font>
    <font>
      <u/>
      <sz val="22"/>
      <name val="Muli"/>
    </font>
    <font>
      <sz val="22"/>
      <name val="Muli"/>
    </font>
    <font>
      <sz val="22"/>
      <color theme="1"/>
      <name val="Muli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</cellStyleXfs>
  <cellXfs count="121">
    <xf numFmtId="0" fontId="0" fillId="0" borderId="0" xfId="0"/>
    <xf numFmtId="0" fontId="5" fillId="0" borderId="6" xfId="1" applyFont="1" applyBorder="1" applyAlignment="1" applyProtection="1">
      <alignment vertical="center"/>
      <protection locked="0"/>
    </xf>
    <xf numFmtId="0" fontId="5" fillId="0" borderId="6" xfId="1" applyFont="1" applyBorder="1" applyAlignment="1" applyProtection="1">
      <alignment horizontal="left" vertical="center"/>
      <protection locked="0"/>
    </xf>
    <xf numFmtId="0" fontId="6" fillId="0" borderId="6" xfId="1" applyFont="1" applyBorder="1" applyAlignment="1" applyProtection="1">
      <alignment vertical="center" wrapText="1"/>
      <protection locked="0"/>
    </xf>
    <xf numFmtId="167" fontId="5" fillId="0" borderId="8" xfId="9" applyNumberFormat="1" applyFont="1" applyBorder="1" applyAlignment="1" applyProtection="1">
      <alignment vertical="center"/>
      <protection locked="0"/>
    </xf>
    <xf numFmtId="167" fontId="7" fillId="2" borderId="1" xfId="9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1" xfId="0" quotePrefix="1" applyFont="1" applyBorder="1" applyAlignment="1">
      <alignment horizontal="center"/>
    </xf>
    <xf numFmtId="0" fontId="5" fillId="0" borderId="7" xfId="1" applyFont="1" applyBorder="1" applyAlignment="1" applyProtection="1">
      <alignment vertical="center"/>
      <protection locked="0"/>
    </xf>
    <xf numFmtId="0" fontId="5" fillId="0" borderId="7" xfId="1" applyFont="1" applyBorder="1" applyAlignment="1" applyProtection="1">
      <alignment horizontal="left" vertical="center"/>
      <protection locked="0"/>
    </xf>
    <xf numFmtId="0" fontId="6" fillId="0" borderId="7" xfId="1" applyFont="1" applyBorder="1" applyAlignment="1" applyProtection="1">
      <alignment vertical="center" wrapText="1"/>
      <protection locked="0"/>
    </xf>
    <xf numFmtId="167" fontId="5" fillId="0" borderId="11" xfId="9" applyNumberFormat="1" applyFont="1" applyBorder="1" applyAlignment="1" applyProtection="1">
      <alignment vertical="center"/>
      <protection locked="0"/>
    </xf>
    <xf numFmtId="16" fontId="8" fillId="0" borderId="1" xfId="0" quotePrefix="1" applyNumberFormat="1" applyFont="1" applyBorder="1" applyAlignment="1">
      <alignment horizontal="center"/>
    </xf>
    <xf numFmtId="167" fontId="5" fillId="0" borderId="6" xfId="9" applyNumberFormat="1" applyFont="1" applyBorder="1" applyAlignment="1" applyProtection="1">
      <alignment vertical="center"/>
      <protection locked="0"/>
    </xf>
    <xf numFmtId="167" fontId="8" fillId="0" borderId="9" xfId="9" applyNumberFormat="1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6" fillId="4" borderId="2" xfId="6" applyFont="1" applyFill="1" applyBorder="1" applyAlignment="1">
      <alignment horizontal="left" vertical="center"/>
    </xf>
    <xf numFmtId="0" fontId="9" fillId="4" borderId="2" xfId="0" applyFont="1" applyFill="1" applyBorder="1" applyAlignment="1">
      <alignment vertical="top"/>
    </xf>
    <xf numFmtId="0" fontId="5" fillId="4" borderId="0" xfId="6" applyFont="1" applyFill="1" applyAlignment="1">
      <alignment vertical="top"/>
    </xf>
    <xf numFmtId="0" fontId="5" fillId="4" borderId="0" xfId="6" applyFont="1" applyFill="1" applyAlignment="1">
      <alignment horizontal="center" vertical="center"/>
    </xf>
    <xf numFmtId="167" fontId="5" fillId="4" borderId="8" xfId="9" quotePrefix="1" applyNumberFormat="1" applyFont="1" applyFill="1" applyBorder="1" applyAlignment="1">
      <alignment horizontal="center" vertical="center"/>
    </xf>
    <xf numFmtId="167" fontId="6" fillId="4" borderId="1" xfId="9" quotePrefix="1" applyNumberFormat="1" applyFont="1" applyFill="1" applyBorder="1" applyAlignment="1">
      <alignment horizontal="center" vertical="center"/>
    </xf>
    <xf numFmtId="15" fontId="5" fillId="4" borderId="1" xfId="2" applyNumberFormat="1" applyFont="1" applyFill="1" applyBorder="1" applyAlignment="1">
      <alignment horizontal="center" vertical="center"/>
    </xf>
    <xf numFmtId="0" fontId="6" fillId="4" borderId="3" xfId="6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top"/>
    </xf>
    <xf numFmtId="0" fontId="5" fillId="4" borderId="3" xfId="0" applyFont="1" applyFill="1" applyBorder="1" applyAlignment="1">
      <alignment vertical="top"/>
    </xf>
    <xf numFmtId="0" fontId="6" fillId="4" borderId="1" xfId="3" quotePrefix="1" applyFont="1" applyFill="1" applyBorder="1" applyAlignment="1">
      <alignment horizontal="center" vertical="center"/>
    </xf>
    <xf numFmtId="0" fontId="10" fillId="4" borderId="2" xfId="8" applyFont="1" applyFill="1" applyBorder="1" applyAlignment="1" applyProtection="1">
      <alignment vertical="top"/>
    </xf>
    <xf numFmtId="0" fontId="6" fillId="0" borderId="1" xfId="3" applyFont="1" applyBorder="1" applyAlignment="1">
      <alignment horizontal="center" vertical="center"/>
    </xf>
    <xf numFmtId="0" fontId="6" fillId="4" borderId="10" xfId="6" applyFont="1" applyFill="1" applyBorder="1" applyAlignment="1">
      <alignment horizontal="left" vertical="center"/>
    </xf>
    <xf numFmtId="0" fontId="10" fillId="4" borderId="10" xfId="8" applyFont="1" applyFill="1" applyBorder="1" applyAlignment="1" applyProtection="1">
      <alignment vertical="top"/>
    </xf>
    <xf numFmtId="164" fontId="5" fillId="4" borderId="0" xfId="6" applyNumberFormat="1" applyFont="1" applyFill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0" fontId="5" fillId="0" borderId="9" xfId="1" applyFont="1" applyBorder="1" applyAlignment="1" applyProtection="1">
      <alignment vertical="center"/>
      <protection locked="0"/>
    </xf>
    <xf numFmtId="0" fontId="5" fillId="0" borderId="9" xfId="1" applyFont="1" applyBorder="1" applyAlignment="1" applyProtection="1">
      <alignment horizontal="left" vertical="center"/>
      <protection locked="0"/>
    </xf>
    <xf numFmtId="0" fontId="6" fillId="0" borderId="9" xfId="1" applyFont="1" applyBorder="1" applyAlignment="1" applyProtection="1">
      <alignment vertical="center" wrapText="1"/>
      <protection locked="0"/>
    </xf>
    <xf numFmtId="167" fontId="5" fillId="0" borderId="7" xfId="9" applyNumberFormat="1" applyFont="1" applyBorder="1" applyAlignment="1" applyProtection="1">
      <alignment vertical="center"/>
      <protection locked="0"/>
    </xf>
    <xf numFmtId="0" fontId="6" fillId="6" borderId="1" xfId="6" applyFont="1" applyFill="1" applyBorder="1" applyAlignment="1">
      <alignment horizontal="center" vertical="center" wrapText="1"/>
    </xf>
    <xf numFmtId="0" fontId="6" fillId="6" borderId="1" xfId="6" applyFont="1" applyFill="1" applyBorder="1" applyAlignment="1">
      <alignment horizontal="left" vertical="center" wrapText="1"/>
    </xf>
    <xf numFmtId="0" fontId="6" fillId="6" borderId="1" xfId="6" applyFont="1" applyFill="1" applyBorder="1" applyAlignment="1">
      <alignment horizontal="center" vertical="center"/>
    </xf>
    <xf numFmtId="0" fontId="6" fillId="8" borderId="1" xfId="6" applyFont="1" applyFill="1" applyBorder="1" applyAlignment="1">
      <alignment horizontal="center" vertical="center" wrapText="1"/>
    </xf>
    <xf numFmtId="167" fontId="6" fillId="6" borderId="1" xfId="9" applyNumberFormat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7" fillId="3" borderId="1" xfId="2" applyFont="1" applyFill="1" applyBorder="1" applyAlignment="1">
      <alignment horizontal="center" vertical="center" wrapText="1"/>
    </xf>
    <xf numFmtId="1" fontId="7" fillId="3" borderId="1" xfId="3" applyNumberFormat="1" applyFont="1" applyFill="1" applyBorder="1" applyAlignment="1">
      <alignment horizontal="center" vertical="center" wrapText="1"/>
    </xf>
    <xf numFmtId="3" fontId="8" fillId="0" borderId="1" xfId="3" applyNumberFormat="1" applyFont="1" applyBorder="1" applyAlignment="1">
      <alignment horizontal="center" vertical="center"/>
    </xf>
    <xf numFmtId="168" fontId="5" fillId="3" borderId="1" xfId="9" applyNumberFormat="1" applyFont="1" applyFill="1" applyBorder="1" applyAlignment="1">
      <alignment horizontal="center" vertical="center"/>
    </xf>
    <xf numFmtId="168" fontId="8" fillId="3" borderId="1" xfId="9" applyNumberFormat="1" applyFont="1" applyFill="1" applyBorder="1" applyAlignment="1">
      <alignment horizontal="center" vertical="center" wrapText="1"/>
    </xf>
    <xf numFmtId="166" fontId="8" fillId="3" borderId="1" xfId="5" applyNumberFormat="1" applyFont="1" applyFill="1" applyBorder="1" applyAlignment="1">
      <alignment horizontal="center" vertical="center"/>
    </xf>
    <xf numFmtId="0" fontId="5" fillId="7" borderId="1" xfId="2" applyFont="1" applyFill="1" applyBorder="1" applyAlignment="1">
      <alignment horizontal="center" vertical="center"/>
    </xf>
    <xf numFmtId="0" fontId="5" fillId="7" borderId="1" xfId="2" applyFont="1" applyFill="1" applyBorder="1" applyAlignment="1">
      <alignment horizontal="left" vertical="center" wrapText="1"/>
    </xf>
    <xf numFmtId="0" fontId="5" fillId="7" borderId="1" xfId="2" applyFont="1" applyFill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/>
    </xf>
    <xf numFmtId="1" fontId="12" fillId="7" borderId="1" xfId="3" applyNumberFormat="1" applyFont="1" applyFill="1" applyBorder="1" applyAlignment="1">
      <alignment horizontal="center" vertical="center" wrapText="1"/>
    </xf>
    <xf numFmtId="3" fontId="12" fillId="7" borderId="1" xfId="3" applyNumberFormat="1" applyFont="1" applyFill="1" applyBorder="1" applyAlignment="1">
      <alignment horizontal="center" vertical="center"/>
    </xf>
    <xf numFmtId="168" fontId="5" fillId="7" borderId="1" xfId="9" applyNumberFormat="1" applyFont="1" applyFill="1" applyBorder="1" applyAlignment="1">
      <alignment horizontal="center" vertical="center"/>
    </xf>
    <xf numFmtId="168" fontId="5" fillId="7" borderId="1" xfId="9" applyNumberFormat="1" applyFont="1" applyFill="1" applyBorder="1" applyAlignment="1">
      <alignment horizontal="center" vertical="center" wrapText="1"/>
    </xf>
    <xf numFmtId="166" fontId="5" fillId="7" borderId="1" xfId="5" applyNumberFormat="1" applyFont="1" applyFill="1" applyBorder="1" applyAlignment="1">
      <alignment horizontal="center" vertical="center"/>
    </xf>
    <xf numFmtId="0" fontId="5" fillId="4" borderId="0" xfId="2" applyFont="1" applyFill="1" applyAlignment="1">
      <alignment horizontal="center" vertical="center" wrapText="1"/>
    </xf>
    <xf numFmtId="0" fontId="5" fillId="4" borderId="0" xfId="2" applyFont="1" applyFill="1" applyAlignment="1">
      <alignment horizontal="left" vertical="center" wrapText="1"/>
    </xf>
    <xf numFmtId="0" fontId="13" fillId="4" borderId="0" xfId="2" applyFont="1" applyFill="1" applyAlignment="1">
      <alignment horizontal="center" vertical="center" wrapText="1"/>
    </xf>
    <xf numFmtId="3" fontId="6" fillId="5" borderId="1" xfId="2" applyNumberFormat="1" applyFont="1" applyFill="1" applyBorder="1" applyAlignment="1">
      <alignment horizontal="center" vertical="center" wrapText="1"/>
    </xf>
    <xf numFmtId="3" fontId="6" fillId="0" borderId="1" xfId="2" applyNumberFormat="1" applyFont="1" applyBorder="1" applyAlignment="1">
      <alignment horizontal="center" vertical="center" wrapText="1"/>
    </xf>
    <xf numFmtId="168" fontId="5" fillId="4" borderId="0" xfId="9" applyNumberFormat="1" applyFont="1" applyFill="1" applyAlignment="1">
      <alignment horizontal="center" vertical="center" wrapText="1"/>
    </xf>
    <xf numFmtId="168" fontId="6" fillId="5" borderId="1" xfId="9" applyNumberFormat="1" applyFont="1" applyFill="1" applyBorder="1" applyAlignment="1">
      <alignment vertical="center" wrapText="1"/>
    </xf>
    <xf numFmtId="0" fontId="5" fillId="4" borderId="0" xfId="2" applyFont="1" applyFill="1" applyAlignment="1">
      <alignment horizontal="center" vertical="center"/>
    </xf>
    <xf numFmtId="0" fontId="14" fillId="4" borderId="0" xfId="2" applyFont="1" applyFill="1" applyAlignment="1">
      <alignment horizontal="center" vertical="center"/>
    </xf>
    <xf numFmtId="14" fontId="15" fillId="4" borderId="0" xfId="2" quotePrefix="1" applyNumberFormat="1" applyFont="1" applyFill="1" applyAlignment="1">
      <alignment horizontal="left" vertical="center"/>
    </xf>
    <xf numFmtId="14" fontId="15" fillId="4" borderId="0" xfId="2" quotePrefix="1" applyNumberFormat="1" applyFont="1" applyFill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167" fontId="5" fillId="4" borderId="0" xfId="9" applyNumberFormat="1" applyFont="1" applyFill="1" applyAlignment="1">
      <alignment horizontal="center" vertical="center"/>
    </xf>
    <xf numFmtId="0" fontId="14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14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vertical="center" wrapText="1"/>
      <protection locked="0"/>
    </xf>
    <xf numFmtId="0" fontId="5" fillId="0" borderId="0" xfId="1" applyFont="1" applyAlignment="1" applyProtection="1">
      <alignment vertical="center"/>
      <protection locked="0"/>
    </xf>
    <xf numFmtId="167" fontId="8" fillId="0" borderId="0" xfId="9" applyNumberFormat="1" applyFont="1" applyAlignment="1">
      <alignment horizontal="left"/>
    </xf>
    <xf numFmtId="0" fontId="14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15" fontId="5" fillId="0" borderId="0" xfId="1" applyNumberFormat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 wrapText="1"/>
      <protection locked="0"/>
    </xf>
    <xf numFmtId="15" fontId="5" fillId="0" borderId="0" xfId="1" applyNumberFormat="1" applyFont="1" applyAlignment="1" applyProtection="1">
      <alignment vertical="center"/>
      <protection locked="0"/>
    </xf>
    <xf numFmtId="0" fontId="7" fillId="0" borderId="0" xfId="0" applyFont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6" fillId="0" borderId="1" xfId="0" applyFont="1" applyBorder="1"/>
    <xf numFmtId="0" fontId="18" fillId="0" borderId="0" xfId="2" applyFont="1" applyAlignment="1">
      <alignment horizontal="left" vertical="center" wrapText="1"/>
    </xf>
    <xf numFmtId="0" fontId="18" fillId="4" borderId="0" xfId="2" applyFont="1" applyFill="1" applyAlignment="1">
      <alignment horizontal="center" vertical="center"/>
    </xf>
    <xf numFmtId="0" fontId="19" fillId="4" borderId="0" xfId="2" applyFont="1" applyFill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21" fillId="0" borderId="0" xfId="0" applyFont="1" applyAlignment="1">
      <alignment horizontal="left"/>
    </xf>
    <xf numFmtId="0" fontId="0" fillId="10" borderId="1" xfId="0" applyFill="1" applyBorder="1" applyAlignment="1">
      <alignment horizontal="center"/>
    </xf>
    <xf numFmtId="0" fontId="0" fillId="10" borderId="1" xfId="0" applyFill="1" applyBorder="1"/>
    <xf numFmtId="0" fontId="0" fillId="10" borderId="0" xfId="0" applyFill="1"/>
    <xf numFmtId="0" fontId="16" fillId="10" borderId="1" xfId="0" applyFont="1" applyFill="1" applyBorder="1"/>
    <xf numFmtId="0" fontId="17" fillId="9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11" borderId="1" xfId="0" applyFill="1" applyBorder="1" applyAlignment="1">
      <alignment horizontal="center"/>
    </xf>
    <xf numFmtId="0" fontId="16" fillId="11" borderId="1" xfId="0" applyFont="1" applyFill="1" applyBorder="1"/>
    <xf numFmtId="0" fontId="0" fillId="11" borderId="0" xfId="0" applyFill="1"/>
    <xf numFmtId="0" fontId="7" fillId="4" borderId="2" xfId="0" applyFont="1" applyFill="1" applyBorder="1" applyAlignment="1">
      <alignment horizontal="left" vertical="top"/>
    </xf>
    <xf numFmtId="0" fontId="5" fillId="4" borderId="3" xfId="0" applyFont="1" applyFill="1" applyBorder="1" applyAlignment="1">
      <alignment horizontal="left" vertical="top"/>
    </xf>
    <xf numFmtId="0" fontId="6" fillId="4" borderId="4" xfId="6" applyFont="1" applyFill="1" applyBorder="1" applyAlignment="1">
      <alignment horizontal="left" vertical="center" wrapText="1"/>
    </xf>
    <xf numFmtId="0" fontId="6" fillId="4" borderId="5" xfId="6" applyFont="1" applyFill="1" applyBorder="1" applyAlignment="1">
      <alignment horizontal="left" vertical="center" wrapText="1"/>
    </xf>
    <xf numFmtId="164" fontId="5" fillId="4" borderId="4" xfId="6" applyNumberFormat="1" applyFont="1" applyFill="1" applyBorder="1" applyAlignment="1">
      <alignment horizontal="center" vertical="center"/>
    </xf>
    <xf numFmtId="164" fontId="5" fillId="4" borderId="5" xfId="6" applyNumberFormat="1" applyFont="1" applyFill="1" applyBorder="1" applyAlignment="1">
      <alignment horizontal="center" vertical="center"/>
    </xf>
    <xf numFmtId="167" fontId="18" fillId="4" borderId="0" xfId="9" applyNumberFormat="1" applyFont="1" applyFill="1" applyAlignment="1">
      <alignment horizontal="center" vertical="center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  <xf numFmtId="0" fontId="5" fillId="4" borderId="4" xfId="6" applyFont="1" applyFill="1" applyBorder="1" applyAlignment="1">
      <alignment horizontal="center" vertical="center"/>
    </xf>
    <xf numFmtId="0" fontId="5" fillId="4" borderId="5" xfId="6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top"/>
    </xf>
    <xf numFmtId="0" fontId="18" fillId="0" borderId="0" xfId="2" applyFont="1" applyAlignment="1">
      <alignment horizontal="center" vertical="center" wrapText="1"/>
    </xf>
    <xf numFmtId="0" fontId="18" fillId="0" borderId="0" xfId="2" applyFont="1" applyAlignment="1">
      <alignment horizontal="center" vertical="center"/>
    </xf>
    <xf numFmtId="0" fontId="16" fillId="0" borderId="12" xfId="0" applyFont="1" applyBorder="1" applyAlignment="1">
      <alignment horizontal="center"/>
    </xf>
  </cellXfs>
  <cellStyles count="10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51955</xdr:colOff>
      <xdr:row>10</xdr:row>
      <xdr:rowOff>155864</xdr:rowOff>
    </xdr:from>
    <xdr:ext cx="1472961" cy="744682"/>
    <xdr:pic>
      <xdr:nvPicPr>
        <xdr:cNvPr id="4" name="Picture 3">
          <a:extLst>
            <a:ext uri="{FF2B5EF4-FFF2-40B4-BE49-F238E27FC236}">
              <a16:creationId xmlns:a16="http://schemas.microsoft.com/office/drawing/2014/main" id="{D0F91946-0603-4E34-BEA4-4EFE3CFE6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4137" y="4797137"/>
          <a:ext cx="1472961" cy="744682"/>
        </a:xfrm>
        <a:prstGeom prst="rect">
          <a:avLst/>
        </a:prstGeom>
      </xdr:spPr>
    </xdr:pic>
    <xdr:clientData/>
  </xdr:oneCellAnchor>
  <xdr:oneCellAnchor>
    <xdr:from>
      <xdr:col>4</xdr:col>
      <xdr:colOff>86590</xdr:colOff>
      <xdr:row>11</xdr:row>
      <xdr:rowOff>132774</xdr:rowOff>
    </xdr:from>
    <xdr:ext cx="1472961" cy="744682"/>
    <xdr:pic>
      <xdr:nvPicPr>
        <xdr:cNvPr id="2" name="Picture 1">
          <a:extLst>
            <a:ext uri="{FF2B5EF4-FFF2-40B4-BE49-F238E27FC236}">
              <a16:creationId xmlns:a16="http://schemas.microsoft.com/office/drawing/2014/main" id="{34C831B2-61D9-4DD6-AA57-86554C07A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28772" y="5870865"/>
          <a:ext cx="1472961" cy="744682"/>
        </a:xfrm>
        <a:prstGeom prst="rect">
          <a:avLst/>
        </a:prstGeom>
      </xdr:spPr>
    </xdr:pic>
    <xdr:clientData/>
  </xdr:oneCellAnchor>
  <xdr:oneCellAnchor>
    <xdr:from>
      <xdr:col>4</xdr:col>
      <xdr:colOff>121228</xdr:colOff>
      <xdr:row>12</xdr:row>
      <xdr:rowOff>132773</xdr:rowOff>
    </xdr:from>
    <xdr:ext cx="1472961" cy="744682"/>
    <xdr:pic>
      <xdr:nvPicPr>
        <xdr:cNvPr id="3" name="Picture 2">
          <a:extLst>
            <a:ext uri="{FF2B5EF4-FFF2-40B4-BE49-F238E27FC236}">
              <a16:creationId xmlns:a16="http://schemas.microsoft.com/office/drawing/2014/main" id="{A4FD036C-CD28-4B5E-9929-7D2784EA1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63410" y="6967682"/>
          <a:ext cx="1472961" cy="744682"/>
        </a:xfrm>
        <a:prstGeom prst="rect">
          <a:avLst/>
        </a:prstGeom>
      </xdr:spPr>
    </xdr:pic>
    <xdr:clientData/>
  </xdr:oneCellAnchor>
  <xdr:oneCellAnchor>
    <xdr:from>
      <xdr:col>4</xdr:col>
      <xdr:colOff>98136</xdr:colOff>
      <xdr:row>13</xdr:row>
      <xdr:rowOff>225137</xdr:rowOff>
    </xdr:from>
    <xdr:ext cx="1472961" cy="744682"/>
    <xdr:pic>
      <xdr:nvPicPr>
        <xdr:cNvPr id="6" name="Picture 5">
          <a:extLst>
            <a:ext uri="{FF2B5EF4-FFF2-40B4-BE49-F238E27FC236}">
              <a16:creationId xmlns:a16="http://schemas.microsoft.com/office/drawing/2014/main" id="{39E057C4-2D19-4BAE-A1E8-CD78463F9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0318" y="8156864"/>
          <a:ext cx="1472961" cy="744682"/>
        </a:xfrm>
        <a:prstGeom prst="rect">
          <a:avLst/>
        </a:prstGeom>
      </xdr:spPr>
    </xdr:pic>
    <xdr:clientData/>
  </xdr:oneCellAnchor>
  <xdr:oneCellAnchor>
    <xdr:from>
      <xdr:col>4</xdr:col>
      <xdr:colOff>132773</xdr:colOff>
      <xdr:row>14</xdr:row>
      <xdr:rowOff>167410</xdr:rowOff>
    </xdr:from>
    <xdr:ext cx="1472961" cy="744682"/>
    <xdr:pic>
      <xdr:nvPicPr>
        <xdr:cNvPr id="7" name="Picture 6">
          <a:extLst>
            <a:ext uri="{FF2B5EF4-FFF2-40B4-BE49-F238E27FC236}">
              <a16:creationId xmlns:a16="http://schemas.microsoft.com/office/drawing/2014/main" id="{3FF73BCF-54F0-4812-A860-6CA05AE903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74955" y="9195955"/>
          <a:ext cx="1472961" cy="74468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8990</xdr:colOff>
      <xdr:row>12</xdr:row>
      <xdr:rowOff>66405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94243B-33CA-1645-CD47-5C4164E71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4276190" cy="21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4"/>
  <sheetViews>
    <sheetView view="pageBreakPreview" topLeftCell="A11" zoomScale="55" zoomScaleNormal="70" zoomScaleSheetLayoutView="55" zoomScalePageLayoutView="55" workbookViewId="0">
      <selection activeCell="I16" sqref="I16"/>
    </sheetView>
  </sheetViews>
  <sheetFormatPr defaultColWidth="9.26953125" defaultRowHeight="26.5"/>
  <cols>
    <col min="1" max="1" width="23.90625" style="7" customWidth="1"/>
    <col min="2" max="2" width="14.54296875" style="7" customWidth="1"/>
    <col min="3" max="3" width="28.453125" style="7" bestFit="1" customWidth="1"/>
    <col min="4" max="4" width="21" style="7" customWidth="1"/>
    <col min="5" max="5" width="23.81640625" style="7" customWidth="1"/>
    <col min="6" max="6" width="14.453125" style="7" customWidth="1"/>
    <col min="7" max="7" width="19.26953125" style="87" customWidth="1"/>
    <col min="8" max="8" width="11.54296875" style="7" bestFit="1" customWidth="1"/>
    <col min="9" max="9" width="16.453125" style="7" customWidth="1"/>
    <col min="10" max="10" width="12.26953125" style="7" customWidth="1"/>
    <col min="11" max="11" width="19.26953125" style="7" customWidth="1"/>
    <col min="12" max="12" width="20.1796875" style="79" bestFit="1" customWidth="1"/>
    <col min="13" max="13" width="30.453125" style="79" bestFit="1" customWidth="1"/>
    <col min="14" max="14" width="31.7265625" style="7" bestFit="1" customWidth="1"/>
    <col min="15" max="16384" width="9.26953125" style="7"/>
  </cols>
  <sheetData>
    <row r="1" spans="1:14" ht="25.15" customHeight="1">
      <c r="A1" s="1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34</v>
      </c>
    </row>
    <row r="2" spans="1:14" ht="21.65" customHeight="1">
      <c r="A2" s="1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1</v>
      </c>
      <c r="N2" s="8" t="s">
        <v>2</v>
      </c>
    </row>
    <row r="3" spans="1:14" ht="21.65" customHeight="1">
      <c r="A3" s="9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14" ht="10.15" customHeight="1">
      <c r="A4" s="1"/>
      <c r="B4" s="1"/>
      <c r="C4" s="2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14" ht="35.5" customHeight="1">
      <c r="A5" s="17" t="s">
        <v>5</v>
      </c>
      <c r="C5" s="106" t="s">
        <v>55</v>
      </c>
      <c r="D5" s="18"/>
      <c r="E5" s="19"/>
      <c r="F5" s="108" t="s">
        <v>6</v>
      </c>
      <c r="G5" s="109"/>
      <c r="H5" s="113" t="s">
        <v>35</v>
      </c>
      <c r="I5" s="114"/>
      <c r="J5" s="20"/>
      <c r="K5" s="20"/>
      <c r="L5" s="21"/>
      <c r="M5" s="22" t="s">
        <v>7</v>
      </c>
      <c r="N5" s="23">
        <v>45495</v>
      </c>
    </row>
    <row r="6" spans="1:14" ht="35.5" customHeight="1">
      <c r="A6" s="24" t="s">
        <v>8</v>
      </c>
      <c r="B6" s="25"/>
      <c r="D6" s="26"/>
      <c r="E6" s="19"/>
      <c r="F6" s="108" t="s">
        <v>9</v>
      </c>
      <c r="G6" s="109"/>
      <c r="H6" s="115" t="s">
        <v>56</v>
      </c>
      <c r="I6" s="116"/>
      <c r="J6" s="20"/>
      <c r="K6" s="20"/>
      <c r="L6" s="21"/>
      <c r="M6" s="22" t="s">
        <v>10</v>
      </c>
      <c r="N6" s="27"/>
    </row>
    <row r="7" spans="1:14" ht="35.5" customHeight="1">
      <c r="A7" s="24" t="s">
        <v>11</v>
      </c>
      <c r="B7" s="107"/>
      <c r="C7" s="107"/>
      <c r="D7" s="28"/>
      <c r="E7" s="19"/>
      <c r="F7" s="108" t="s">
        <v>12</v>
      </c>
      <c r="G7" s="109"/>
      <c r="H7" s="110">
        <v>45519</v>
      </c>
      <c r="I7" s="111"/>
      <c r="J7" s="20"/>
      <c r="K7" s="20"/>
      <c r="L7" s="21"/>
      <c r="M7" s="22" t="s">
        <v>13</v>
      </c>
      <c r="N7" s="29" t="s">
        <v>48</v>
      </c>
    </row>
    <row r="8" spans="1:14" ht="42" customHeight="1">
      <c r="A8" s="30" t="s">
        <v>14</v>
      </c>
      <c r="B8" s="117"/>
      <c r="C8" s="117"/>
      <c r="D8" s="31"/>
      <c r="E8" s="19"/>
      <c r="F8" s="108" t="s">
        <v>15</v>
      </c>
      <c r="G8" s="109"/>
      <c r="H8" s="110">
        <f>H7</f>
        <v>45519</v>
      </c>
      <c r="I8" s="111"/>
      <c r="J8" s="32"/>
      <c r="K8" s="32"/>
      <c r="L8" s="21"/>
      <c r="M8" s="22" t="s">
        <v>16</v>
      </c>
      <c r="N8" s="33" t="s">
        <v>49</v>
      </c>
    </row>
    <row r="9" spans="1:14" ht="5.65" customHeight="1">
      <c r="A9" s="34"/>
      <c r="B9" s="34"/>
      <c r="C9" s="35"/>
      <c r="D9" s="34"/>
      <c r="E9" s="9"/>
      <c r="F9" s="34"/>
      <c r="G9" s="36"/>
      <c r="H9" s="34"/>
      <c r="I9" s="34"/>
      <c r="J9" s="9"/>
      <c r="K9" s="9"/>
      <c r="L9" s="37"/>
      <c r="M9" s="15"/>
      <c r="N9" s="16"/>
    </row>
    <row r="10" spans="1:14" ht="132.5">
      <c r="A10" s="38" t="s">
        <v>17</v>
      </c>
      <c r="B10" s="38" t="s">
        <v>18</v>
      </c>
      <c r="C10" s="39" t="s">
        <v>19</v>
      </c>
      <c r="D10" s="38" t="s">
        <v>20</v>
      </c>
      <c r="E10" s="38" t="s">
        <v>21</v>
      </c>
      <c r="F10" s="40" t="s">
        <v>22</v>
      </c>
      <c r="G10" s="38" t="s">
        <v>23</v>
      </c>
      <c r="H10" s="40" t="s">
        <v>24</v>
      </c>
      <c r="I10" s="41" t="s">
        <v>25</v>
      </c>
      <c r="J10" s="41" t="s">
        <v>26</v>
      </c>
      <c r="K10" s="41" t="s">
        <v>27</v>
      </c>
      <c r="L10" s="42" t="s">
        <v>28</v>
      </c>
      <c r="M10" s="42" t="s">
        <v>29</v>
      </c>
      <c r="N10" s="40" t="s">
        <v>3</v>
      </c>
    </row>
    <row r="11" spans="1:14" ht="86.5" customHeight="1">
      <c r="A11" s="43" t="s">
        <v>58</v>
      </c>
      <c r="B11" s="44"/>
      <c r="C11" s="45" t="s">
        <v>37</v>
      </c>
      <c r="D11" s="46" t="s">
        <v>38</v>
      </c>
      <c r="E11" s="43"/>
      <c r="F11" s="47" t="s">
        <v>36</v>
      </c>
      <c r="G11" s="47" t="s">
        <v>46</v>
      </c>
      <c r="H11" s="47" t="s">
        <v>47</v>
      </c>
      <c r="I11" s="48">
        <f>INFORMATION!G8</f>
        <v>1103.55</v>
      </c>
      <c r="J11" s="48">
        <v>0</v>
      </c>
      <c r="K11" s="48">
        <f t="shared" ref="K11" si="0">I11-J11</f>
        <v>1103.55</v>
      </c>
      <c r="L11" s="49">
        <v>300</v>
      </c>
      <c r="M11" s="50">
        <f t="shared" ref="M11" si="1">K11*L11</f>
        <v>331065</v>
      </c>
      <c r="N11" s="51"/>
    </row>
    <row r="12" spans="1:14" ht="86.5" customHeight="1">
      <c r="A12" s="43" t="s">
        <v>62</v>
      </c>
      <c r="B12" s="44"/>
      <c r="C12" s="45" t="s">
        <v>37</v>
      </c>
      <c r="D12" s="46" t="s">
        <v>38</v>
      </c>
      <c r="E12" s="43"/>
      <c r="F12" s="47" t="s">
        <v>36</v>
      </c>
      <c r="G12" s="47" t="s">
        <v>53</v>
      </c>
      <c r="H12" s="47" t="s">
        <v>47</v>
      </c>
      <c r="I12" s="48">
        <f>INFORMATION!G15</f>
        <v>1213.8</v>
      </c>
      <c r="J12" s="48">
        <v>0</v>
      </c>
      <c r="K12" s="48">
        <f t="shared" ref="K12:K13" si="2">I12-J12</f>
        <v>1213.8</v>
      </c>
      <c r="L12" s="49">
        <v>300</v>
      </c>
      <c r="M12" s="50">
        <f t="shared" ref="M12:M13" si="3">K12*L12</f>
        <v>364140</v>
      </c>
      <c r="N12" s="51"/>
    </row>
    <row r="13" spans="1:14" ht="86.5" customHeight="1">
      <c r="A13" s="43" t="s">
        <v>51</v>
      </c>
      <c r="B13" s="44"/>
      <c r="C13" s="45" t="s">
        <v>37</v>
      </c>
      <c r="D13" s="46" t="s">
        <v>38</v>
      </c>
      <c r="E13" s="43"/>
      <c r="F13" s="47" t="s">
        <v>36</v>
      </c>
      <c r="G13" s="47" t="s">
        <v>54</v>
      </c>
      <c r="H13" s="47" t="s">
        <v>47</v>
      </c>
      <c r="I13" s="48">
        <f>INFORMATION!G21</f>
        <v>1103.55</v>
      </c>
      <c r="J13" s="48">
        <v>0</v>
      </c>
      <c r="K13" s="48">
        <f t="shared" si="2"/>
        <v>1103.55</v>
      </c>
      <c r="L13" s="49">
        <v>300</v>
      </c>
      <c r="M13" s="50">
        <f t="shared" si="3"/>
        <v>331065</v>
      </c>
      <c r="N13" s="51"/>
    </row>
    <row r="14" spans="1:14" ht="86.5" customHeight="1">
      <c r="A14" s="43" t="s">
        <v>66</v>
      </c>
      <c r="B14" s="44"/>
      <c r="C14" s="45" t="s">
        <v>37</v>
      </c>
      <c r="D14" s="46" t="s">
        <v>38</v>
      </c>
      <c r="E14" s="43"/>
      <c r="F14" s="47" t="s">
        <v>36</v>
      </c>
      <c r="G14" s="47" t="s">
        <v>46</v>
      </c>
      <c r="H14" s="47" t="s">
        <v>47</v>
      </c>
      <c r="I14" s="48">
        <f>INFORMATION!G28</f>
        <v>496.65000000000003</v>
      </c>
      <c r="J14" s="48">
        <v>0</v>
      </c>
      <c r="K14" s="48">
        <f t="shared" ref="K14:K15" si="4">I14-J14</f>
        <v>496.65000000000003</v>
      </c>
      <c r="L14" s="49">
        <v>300</v>
      </c>
      <c r="M14" s="50">
        <f t="shared" ref="M14:M15" si="5">K14*L14</f>
        <v>148995</v>
      </c>
      <c r="N14" s="51"/>
    </row>
    <row r="15" spans="1:14" ht="86.5" customHeight="1">
      <c r="A15" s="43" t="s">
        <v>71</v>
      </c>
      <c r="B15" s="44"/>
      <c r="C15" s="45" t="s">
        <v>37</v>
      </c>
      <c r="D15" s="46" t="s">
        <v>38</v>
      </c>
      <c r="E15" s="43"/>
      <c r="F15" s="47" t="s">
        <v>36</v>
      </c>
      <c r="G15" s="47" t="s">
        <v>46</v>
      </c>
      <c r="H15" s="47" t="s">
        <v>47</v>
      </c>
      <c r="I15" s="48">
        <f>INFORMATION!G35</f>
        <v>333.90000000000003</v>
      </c>
      <c r="J15" s="48">
        <v>0</v>
      </c>
      <c r="K15" s="48">
        <f t="shared" si="4"/>
        <v>333.90000000000003</v>
      </c>
      <c r="L15" s="49">
        <v>300</v>
      </c>
      <c r="M15" s="50">
        <f t="shared" si="5"/>
        <v>100170.00000000001</v>
      </c>
      <c r="N15" s="51"/>
    </row>
    <row r="16" spans="1:14" ht="21.75" customHeight="1">
      <c r="A16" s="52"/>
      <c r="B16" s="52"/>
      <c r="C16" s="53"/>
      <c r="D16" s="54"/>
      <c r="E16" s="54"/>
      <c r="F16" s="55"/>
      <c r="G16" s="56"/>
      <c r="H16" s="52"/>
      <c r="I16" s="57"/>
      <c r="J16" s="57"/>
      <c r="K16" s="57"/>
      <c r="L16" s="58"/>
      <c r="M16" s="59"/>
      <c r="N16" s="60"/>
    </row>
    <row r="17" spans="1:14" ht="33.65" customHeight="1">
      <c r="A17" s="61"/>
      <c r="B17" s="61"/>
      <c r="C17" s="62"/>
      <c r="D17" s="61"/>
      <c r="E17" s="61"/>
      <c r="F17" s="61"/>
      <c r="G17" s="63"/>
      <c r="H17" s="63" t="s">
        <v>30</v>
      </c>
      <c r="I17" s="64">
        <f>SUM(I11:I16)</f>
        <v>4251.45</v>
      </c>
      <c r="J17" s="65"/>
      <c r="K17" s="64">
        <f>SUM(K11:K16)</f>
        <v>4251.45</v>
      </c>
      <c r="L17" s="66"/>
      <c r="M17" s="67">
        <f>SUM(M11:M15)</f>
        <v>1275435</v>
      </c>
      <c r="N17" s="68"/>
    </row>
    <row r="18" spans="1:14" ht="21.75" customHeight="1">
      <c r="A18" s="69"/>
      <c r="B18" s="69"/>
      <c r="C18" s="70"/>
      <c r="D18" s="71"/>
      <c r="E18" s="71"/>
      <c r="F18" s="71"/>
      <c r="G18" s="72"/>
      <c r="H18" s="68"/>
      <c r="I18" s="68"/>
      <c r="J18" s="68"/>
      <c r="K18" s="68"/>
      <c r="L18" s="73"/>
      <c r="M18" s="73"/>
      <c r="N18" s="68"/>
    </row>
    <row r="19" spans="1:14" s="96" customFormat="1" ht="31.15" customHeight="1">
      <c r="A19" s="118" t="s">
        <v>31</v>
      </c>
      <c r="B19" s="118"/>
      <c r="C19" s="91"/>
      <c r="D19" s="92"/>
      <c r="E19" s="119" t="s">
        <v>32</v>
      </c>
      <c r="F19" s="119"/>
      <c r="G19" s="119"/>
      <c r="H19" s="93"/>
      <c r="I19" s="94"/>
      <c r="J19" s="94"/>
      <c r="K19" s="94"/>
      <c r="L19" s="112" t="s">
        <v>33</v>
      </c>
      <c r="M19" s="112"/>
      <c r="N19" s="95"/>
    </row>
    <row r="20" spans="1:14" ht="21.75" customHeight="1">
      <c r="A20" s="74"/>
      <c r="B20" s="75"/>
      <c r="C20" s="76"/>
      <c r="D20" s="74"/>
      <c r="E20" s="74"/>
      <c r="F20" s="74"/>
      <c r="G20" s="77"/>
      <c r="H20" s="78"/>
      <c r="I20" s="78"/>
      <c r="J20" s="78"/>
    </row>
    <row r="21" spans="1:14" ht="21.75" customHeight="1">
      <c r="A21" s="74"/>
      <c r="B21" s="75"/>
      <c r="C21" s="76"/>
      <c r="D21" s="74"/>
      <c r="E21" s="74"/>
      <c r="F21" s="74"/>
      <c r="G21" s="77"/>
      <c r="H21" s="78"/>
      <c r="I21" s="78"/>
      <c r="J21" s="78"/>
    </row>
    <row r="22" spans="1:14" ht="21.75" customHeight="1">
      <c r="A22" s="80"/>
      <c r="B22" s="76"/>
      <c r="C22" s="76"/>
      <c r="D22" s="74"/>
      <c r="E22" s="74"/>
      <c r="F22" s="74"/>
      <c r="G22" s="81"/>
      <c r="H22" s="82"/>
      <c r="I22" s="74"/>
      <c r="J22" s="78"/>
    </row>
    <row r="23" spans="1:14" ht="21.75" customHeight="1">
      <c r="A23" s="78"/>
      <c r="B23" s="83"/>
      <c r="C23" s="75"/>
      <c r="D23" s="78"/>
      <c r="E23" s="84"/>
      <c r="F23" s="84"/>
      <c r="G23" s="85"/>
      <c r="H23" s="86"/>
      <c r="I23" s="86"/>
      <c r="J23" s="78"/>
    </row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3.5" customHeight="1"/>
    <row r="62" ht="23.5" customHeight="1"/>
    <row r="63" ht="23.5" customHeight="1"/>
    <row r="64" ht="23.5" customHeight="1"/>
  </sheetData>
  <mergeCells count="13">
    <mergeCell ref="B7:C7"/>
    <mergeCell ref="F7:G7"/>
    <mergeCell ref="H7:I7"/>
    <mergeCell ref="L19:M19"/>
    <mergeCell ref="F5:G5"/>
    <mergeCell ref="H5:I5"/>
    <mergeCell ref="F6:G6"/>
    <mergeCell ref="H6:I6"/>
    <mergeCell ref="B8:C8"/>
    <mergeCell ref="F8:G8"/>
    <mergeCell ref="H8:I8"/>
    <mergeCell ref="A19:B19"/>
    <mergeCell ref="E19:G19"/>
  </mergeCells>
  <printOptions horizontalCentered="1"/>
  <pageMargins left="0.25" right="0.25" top="1.0416666666666701" bottom="0.75" header="0.3" footer="0.3"/>
  <pageSetup paperSize="9" scale="34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ABD7F-B7BC-4C6B-AD8F-9A2F472A8700}">
  <dimension ref="A1"/>
  <sheetViews>
    <sheetView workbookViewId="0">
      <selection activeCell="C14" sqref="C14"/>
    </sheetView>
  </sheetViews>
  <sheetFormatPr defaultRowHeight="14.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FFE3C-EEFF-426C-A7CE-D340B0C2C61F}">
  <sheetPr>
    <pageSetUpPr fitToPage="1"/>
  </sheetPr>
  <dimension ref="A1:G37"/>
  <sheetViews>
    <sheetView tabSelected="1" view="pageBreakPreview" zoomScaleNormal="100" zoomScaleSheetLayoutView="100" workbookViewId="0">
      <pane ySplit="1" topLeftCell="A2" activePane="bottomLeft" state="frozen"/>
      <selection pane="bottomLeft" activeCell="E8" sqref="E8"/>
    </sheetView>
  </sheetViews>
  <sheetFormatPr defaultRowHeight="14.5"/>
  <cols>
    <col min="1" max="1" width="12.26953125" bestFit="1" customWidth="1"/>
    <col min="2" max="2" width="13.453125" customWidth="1"/>
    <col min="3" max="3" width="13.453125" bestFit="1" customWidth="1"/>
    <col min="4" max="4" width="35.1796875" customWidth="1"/>
    <col min="5" max="5" width="26.1796875" customWidth="1"/>
    <col min="6" max="6" width="13.90625" hidden="1" customWidth="1"/>
    <col min="7" max="7" width="16.453125" customWidth="1"/>
  </cols>
  <sheetData>
    <row r="1" spans="1:7" s="102" customFormat="1" ht="36">
      <c r="A1" s="101" t="s">
        <v>43</v>
      </c>
      <c r="B1" s="101" t="s">
        <v>44</v>
      </c>
      <c r="C1" s="101" t="s">
        <v>42</v>
      </c>
      <c r="D1" s="101" t="s">
        <v>39</v>
      </c>
      <c r="E1" s="101" t="s">
        <v>45</v>
      </c>
      <c r="F1" s="101" t="s">
        <v>40</v>
      </c>
      <c r="G1" s="101" t="s">
        <v>41</v>
      </c>
    </row>
    <row r="2" spans="1:7">
      <c r="A2" s="88" t="s">
        <v>35</v>
      </c>
      <c r="B2" s="88" t="s">
        <v>56</v>
      </c>
      <c r="C2" s="88" t="s">
        <v>58</v>
      </c>
      <c r="D2" s="88" t="s">
        <v>57</v>
      </c>
      <c r="E2" s="88" t="s">
        <v>59</v>
      </c>
      <c r="F2" s="89">
        <v>20</v>
      </c>
      <c r="G2" s="89">
        <v>22.05</v>
      </c>
    </row>
    <row r="3" spans="1:7">
      <c r="A3" s="88" t="s">
        <v>35</v>
      </c>
      <c r="B3" s="88" t="s">
        <v>56</v>
      </c>
      <c r="C3" s="88" t="s">
        <v>58</v>
      </c>
      <c r="D3" s="88" t="s">
        <v>57</v>
      </c>
      <c r="E3" s="88" t="s">
        <v>73</v>
      </c>
      <c r="F3" s="89">
        <v>100</v>
      </c>
      <c r="G3" s="89">
        <v>110.25</v>
      </c>
    </row>
    <row r="4" spans="1:7">
      <c r="A4" s="88" t="s">
        <v>35</v>
      </c>
      <c r="B4" s="88" t="s">
        <v>56</v>
      </c>
      <c r="C4" s="88" t="s">
        <v>58</v>
      </c>
      <c r="D4" s="88" t="s">
        <v>57</v>
      </c>
      <c r="E4" s="88" t="s">
        <v>74</v>
      </c>
      <c r="F4" s="89">
        <v>370</v>
      </c>
      <c r="G4" s="89">
        <v>408.45</v>
      </c>
    </row>
    <row r="5" spans="1:7">
      <c r="A5" s="88" t="s">
        <v>35</v>
      </c>
      <c r="B5" s="88" t="s">
        <v>56</v>
      </c>
      <c r="C5" s="88" t="s">
        <v>58</v>
      </c>
      <c r="D5" s="88" t="s">
        <v>57</v>
      </c>
      <c r="E5" s="88" t="s">
        <v>75</v>
      </c>
      <c r="F5" s="89">
        <v>400</v>
      </c>
      <c r="G5" s="89">
        <v>441</v>
      </c>
    </row>
    <row r="6" spans="1:7">
      <c r="A6" s="88" t="s">
        <v>35</v>
      </c>
      <c r="B6" s="88" t="s">
        <v>56</v>
      </c>
      <c r="C6" s="88" t="s">
        <v>58</v>
      </c>
      <c r="D6" s="88" t="s">
        <v>57</v>
      </c>
      <c r="E6" s="88" t="s">
        <v>60</v>
      </c>
      <c r="F6" s="89">
        <v>100</v>
      </c>
      <c r="G6" s="89">
        <v>110.25</v>
      </c>
    </row>
    <row r="7" spans="1:7">
      <c r="A7" s="88" t="s">
        <v>35</v>
      </c>
      <c r="B7" s="88" t="s">
        <v>56</v>
      </c>
      <c r="C7" s="88" t="s">
        <v>58</v>
      </c>
      <c r="D7" s="88" t="s">
        <v>57</v>
      </c>
      <c r="E7" s="88" t="s">
        <v>61</v>
      </c>
      <c r="F7" s="89">
        <v>10</v>
      </c>
      <c r="G7" s="89">
        <v>11.55</v>
      </c>
    </row>
    <row r="8" spans="1:7" s="99" customFormat="1" ht="18" customHeight="1">
      <c r="A8" s="97"/>
      <c r="B8" s="97"/>
      <c r="C8" s="97"/>
      <c r="D8" s="97"/>
      <c r="E8" s="97"/>
      <c r="F8" s="98"/>
      <c r="G8" s="100">
        <f>SUM(G2:G7)</f>
        <v>1103.55</v>
      </c>
    </row>
    <row r="9" spans="1:7">
      <c r="A9" s="88" t="s">
        <v>35</v>
      </c>
      <c r="B9" s="88" t="s">
        <v>56</v>
      </c>
      <c r="C9" s="88" t="s">
        <v>62</v>
      </c>
      <c r="D9" s="88" t="s">
        <v>63</v>
      </c>
      <c r="E9" s="88" t="s">
        <v>59</v>
      </c>
      <c r="F9" s="89">
        <v>22</v>
      </c>
      <c r="G9" s="89">
        <v>24.15</v>
      </c>
    </row>
    <row r="10" spans="1:7">
      <c r="A10" s="88" t="s">
        <v>35</v>
      </c>
      <c r="B10" s="88" t="s">
        <v>56</v>
      </c>
      <c r="C10" s="88" t="s">
        <v>62</v>
      </c>
      <c r="D10" s="88" t="s">
        <v>63</v>
      </c>
      <c r="E10" s="88" t="s">
        <v>73</v>
      </c>
      <c r="F10" s="89">
        <v>110</v>
      </c>
      <c r="G10" s="89">
        <v>121.8</v>
      </c>
    </row>
    <row r="11" spans="1:7">
      <c r="A11" s="88" t="s">
        <v>35</v>
      </c>
      <c r="B11" s="88" t="s">
        <v>56</v>
      </c>
      <c r="C11" s="88" t="s">
        <v>62</v>
      </c>
      <c r="D11" s="88" t="s">
        <v>63</v>
      </c>
      <c r="E11" s="88" t="s">
        <v>74</v>
      </c>
      <c r="F11" s="89">
        <v>407</v>
      </c>
      <c r="G11" s="89">
        <v>448.35</v>
      </c>
    </row>
    <row r="12" spans="1:7">
      <c r="A12" s="88" t="s">
        <v>35</v>
      </c>
      <c r="B12" s="88" t="s">
        <v>56</v>
      </c>
      <c r="C12" s="88" t="s">
        <v>62</v>
      </c>
      <c r="D12" s="88" t="s">
        <v>63</v>
      </c>
      <c r="E12" s="88" t="s">
        <v>75</v>
      </c>
      <c r="F12" s="89">
        <v>440</v>
      </c>
      <c r="G12" s="89">
        <v>485.1</v>
      </c>
    </row>
    <row r="13" spans="1:7">
      <c r="A13" s="88" t="s">
        <v>35</v>
      </c>
      <c r="B13" s="88" t="s">
        <v>56</v>
      </c>
      <c r="C13" s="88" t="s">
        <v>62</v>
      </c>
      <c r="D13" s="88" t="s">
        <v>63</v>
      </c>
      <c r="E13" s="88" t="s">
        <v>60</v>
      </c>
      <c r="F13" s="89">
        <v>110</v>
      </c>
      <c r="G13" s="89">
        <v>121.8</v>
      </c>
    </row>
    <row r="14" spans="1:7">
      <c r="A14" s="88" t="s">
        <v>35</v>
      </c>
      <c r="B14" s="88" t="s">
        <v>56</v>
      </c>
      <c r="C14" s="88" t="s">
        <v>62</v>
      </c>
      <c r="D14" s="88" t="s">
        <v>63</v>
      </c>
      <c r="E14" s="88" t="s">
        <v>61</v>
      </c>
      <c r="F14" s="89">
        <v>11</v>
      </c>
      <c r="G14" s="89">
        <v>12.6</v>
      </c>
    </row>
    <row r="15" spans="1:7" s="99" customFormat="1" ht="18" customHeight="1">
      <c r="A15" s="97"/>
      <c r="B15" s="97"/>
      <c r="C15" s="97"/>
      <c r="D15" s="97"/>
      <c r="E15" s="97"/>
      <c r="F15" s="98"/>
      <c r="G15" s="100">
        <f>SUM(G9:G14)</f>
        <v>1213.8</v>
      </c>
    </row>
    <row r="16" spans="1:7">
      <c r="A16" s="88" t="s">
        <v>35</v>
      </c>
      <c r="B16" s="88" t="s">
        <v>56</v>
      </c>
      <c r="C16" s="88" t="s">
        <v>51</v>
      </c>
      <c r="D16" s="88" t="s">
        <v>50</v>
      </c>
      <c r="E16" s="88" t="s">
        <v>76</v>
      </c>
      <c r="F16" s="89">
        <v>150</v>
      </c>
      <c r="G16" s="89">
        <v>165.9</v>
      </c>
    </row>
    <row r="17" spans="1:7">
      <c r="A17" s="88" t="s">
        <v>35</v>
      </c>
      <c r="B17" s="88" t="s">
        <v>56</v>
      </c>
      <c r="C17" s="88" t="s">
        <v>51</v>
      </c>
      <c r="D17" s="88" t="s">
        <v>50</v>
      </c>
      <c r="E17" s="88" t="s">
        <v>77</v>
      </c>
      <c r="F17" s="89">
        <v>360</v>
      </c>
      <c r="G17" s="89">
        <v>396.9</v>
      </c>
    </row>
    <row r="18" spans="1:7">
      <c r="A18" s="88" t="s">
        <v>35</v>
      </c>
      <c r="B18" s="88" t="s">
        <v>56</v>
      </c>
      <c r="C18" s="88" t="s">
        <v>51</v>
      </c>
      <c r="D18" s="88" t="s">
        <v>50</v>
      </c>
      <c r="E18" s="88" t="s">
        <v>78</v>
      </c>
      <c r="F18" s="89">
        <v>330</v>
      </c>
      <c r="G18" s="89">
        <v>364.35</v>
      </c>
    </row>
    <row r="19" spans="1:7">
      <c r="A19" s="88" t="s">
        <v>35</v>
      </c>
      <c r="B19" s="88" t="s">
        <v>56</v>
      </c>
      <c r="C19" s="88" t="s">
        <v>51</v>
      </c>
      <c r="D19" s="88" t="s">
        <v>50</v>
      </c>
      <c r="E19" s="88" t="s">
        <v>64</v>
      </c>
      <c r="F19" s="89">
        <v>120</v>
      </c>
      <c r="G19" s="89">
        <v>132.30000000000001</v>
      </c>
    </row>
    <row r="20" spans="1:7">
      <c r="A20" s="88" t="s">
        <v>35</v>
      </c>
      <c r="B20" s="88" t="s">
        <v>56</v>
      </c>
      <c r="C20" s="88" t="s">
        <v>51</v>
      </c>
      <c r="D20" s="88" t="s">
        <v>50</v>
      </c>
      <c r="E20" s="88" t="s">
        <v>65</v>
      </c>
      <c r="F20" s="89">
        <v>40</v>
      </c>
      <c r="G20" s="89">
        <v>44.1</v>
      </c>
    </row>
    <row r="21" spans="1:7" s="99" customFormat="1" ht="18" customHeight="1">
      <c r="A21" s="97"/>
      <c r="B21" s="97"/>
      <c r="C21" s="97"/>
      <c r="D21" s="97"/>
      <c r="E21" s="97"/>
      <c r="F21" s="98"/>
      <c r="G21" s="100">
        <f>SUM(G16:G20)</f>
        <v>1103.55</v>
      </c>
    </row>
    <row r="22" spans="1:7">
      <c r="A22" s="88" t="s">
        <v>35</v>
      </c>
      <c r="B22" s="88" t="s">
        <v>52</v>
      </c>
      <c r="C22" s="88" t="s">
        <v>66</v>
      </c>
      <c r="D22" s="88" t="s">
        <v>70</v>
      </c>
      <c r="E22" s="88" t="s">
        <v>67</v>
      </c>
      <c r="F22" s="89">
        <v>9</v>
      </c>
      <c r="G22" s="89">
        <v>10.5</v>
      </c>
    </row>
    <row r="23" spans="1:7">
      <c r="A23" s="88" t="s">
        <v>35</v>
      </c>
      <c r="B23" s="88" t="s">
        <v>52</v>
      </c>
      <c r="C23" s="88" t="s">
        <v>66</v>
      </c>
      <c r="D23" s="88" t="s">
        <v>70</v>
      </c>
      <c r="E23" s="88" t="s">
        <v>79</v>
      </c>
      <c r="F23" s="89">
        <v>45</v>
      </c>
      <c r="G23" s="89">
        <v>49.35</v>
      </c>
    </row>
    <row r="24" spans="1:7">
      <c r="A24" s="88" t="s">
        <v>35</v>
      </c>
      <c r="B24" s="88" t="s">
        <v>52</v>
      </c>
      <c r="C24" s="88" t="s">
        <v>66</v>
      </c>
      <c r="D24" s="88" t="s">
        <v>70</v>
      </c>
      <c r="E24" s="88" t="s">
        <v>80</v>
      </c>
      <c r="F24" s="89">
        <v>167</v>
      </c>
      <c r="G24" s="89">
        <v>183.75</v>
      </c>
    </row>
    <row r="25" spans="1:7">
      <c r="A25" s="88" t="s">
        <v>35</v>
      </c>
      <c r="B25" s="88" t="s">
        <v>52</v>
      </c>
      <c r="C25" s="88" t="s">
        <v>66</v>
      </c>
      <c r="D25" s="88" t="s">
        <v>70</v>
      </c>
      <c r="E25" s="88" t="s">
        <v>81</v>
      </c>
      <c r="F25" s="89">
        <v>179</v>
      </c>
      <c r="G25" s="89">
        <v>197.4</v>
      </c>
    </row>
    <row r="26" spans="1:7">
      <c r="A26" s="88" t="s">
        <v>35</v>
      </c>
      <c r="B26" s="88" t="s">
        <v>52</v>
      </c>
      <c r="C26" s="88" t="s">
        <v>66</v>
      </c>
      <c r="D26" s="88" t="s">
        <v>70</v>
      </c>
      <c r="E26" s="88" t="s">
        <v>68</v>
      </c>
      <c r="F26" s="89">
        <v>45</v>
      </c>
      <c r="G26" s="89">
        <v>49.35</v>
      </c>
    </row>
    <row r="27" spans="1:7">
      <c r="A27" s="88" t="s">
        <v>35</v>
      </c>
      <c r="B27" s="88" t="s">
        <v>52</v>
      </c>
      <c r="C27" s="88" t="s">
        <v>66</v>
      </c>
      <c r="D27" s="88" t="s">
        <v>70</v>
      </c>
      <c r="E27" s="88" t="s">
        <v>69</v>
      </c>
      <c r="F27" s="89">
        <v>5</v>
      </c>
      <c r="G27" s="89">
        <v>6.3</v>
      </c>
    </row>
    <row r="28" spans="1:7" s="99" customFormat="1" ht="18" customHeight="1">
      <c r="A28" s="97"/>
      <c r="B28" s="97"/>
      <c r="C28" s="97"/>
      <c r="D28" s="97"/>
      <c r="E28" s="97"/>
      <c r="F28" s="98"/>
      <c r="G28" s="100">
        <f>SUM(G22:G27)</f>
        <v>496.65000000000003</v>
      </c>
    </row>
    <row r="29" spans="1:7">
      <c r="A29" s="88" t="s">
        <v>35</v>
      </c>
      <c r="B29" s="88" t="s">
        <v>52</v>
      </c>
      <c r="C29" s="88" t="s">
        <v>71</v>
      </c>
      <c r="D29" s="88" t="s">
        <v>72</v>
      </c>
      <c r="E29" s="88" t="s">
        <v>67</v>
      </c>
      <c r="F29" s="89">
        <v>6</v>
      </c>
      <c r="G29" s="89">
        <v>7.35</v>
      </c>
    </row>
    <row r="30" spans="1:7">
      <c r="A30" s="88" t="s">
        <v>35</v>
      </c>
      <c r="B30" s="88" t="s">
        <v>52</v>
      </c>
      <c r="C30" s="88" t="s">
        <v>71</v>
      </c>
      <c r="D30" s="88" t="s">
        <v>72</v>
      </c>
      <c r="E30" s="88" t="s">
        <v>79</v>
      </c>
      <c r="F30" s="89">
        <v>30</v>
      </c>
      <c r="G30" s="89">
        <v>33.6</v>
      </c>
    </row>
    <row r="31" spans="1:7">
      <c r="A31" s="88" t="s">
        <v>35</v>
      </c>
      <c r="B31" s="88" t="s">
        <v>52</v>
      </c>
      <c r="C31" s="88" t="s">
        <v>71</v>
      </c>
      <c r="D31" s="88" t="s">
        <v>72</v>
      </c>
      <c r="E31" s="88" t="s">
        <v>80</v>
      </c>
      <c r="F31" s="89">
        <v>111</v>
      </c>
      <c r="G31" s="89">
        <v>122.85</v>
      </c>
    </row>
    <row r="32" spans="1:7">
      <c r="A32" s="88" t="s">
        <v>35</v>
      </c>
      <c r="B32" s="88" t="s">
        <v>52</v>
      </c>
      <c r="C32" s="88" t="s">
        <v>71</v>
      </c>
      <c r="D32" s="88" t="s">
        <v>72</v>
      </c>
      <c r="E32" s="88" t="s">
        <v>81</v>
      </c>
      <c r="F32" s="89">
        <v>120</v>
      </c>
      <c r="G32" s="89">
        <v>132.30000000000001</v>
      </c>
    </row>
    <row r="33" spans="1:7">
      <c r="A33" s="88" t="s">
        <v>35</v>
      </c>
      <c r="B33" s="88" t="s">
        <v>52</v>
      </c>
      <c r="C33" s="88" t="s">
        <v>71</v>
      </c>
      <c r="D33" s="88" t="s">
        <v>72</v>
      </c>
      <c r="E33" s="88" t="s">
        <v>68</v>
      </c>
      <c r="F33" s="89">
        <v>30</v>
      </c>
      <c r="G33" s="89">
        <v>33.6</v>
      </c>
    </row>
    <row r="34" spans="1:7">
      <c r="A34" s="88" t="s">
        <v>35</v>
      </c>
      <c r="B34" s="88" t="s">
        <v>52</v>
      </c>
      <c r="C34" s="88" t="s">
        <v>71</v>
      </c>
      <c r="D34" s="88" t="s">
        <v>72</v>
      </c>
      <c r="E34" s="88" t="s">
        <v>69</v>
      </c>
      <c r="F34" s="89">
        <v>3</v>
      </c>
      <c r="G34" s="89">
        <v>4.2</v>
      </c>
    </row>
    <row r="35" spans="1:7" s="99" customFormat="1" ht="18" customHeight="1">
      <c r="A35" s="97"/>
      <c r="B35" s="97"/>
      <c r="C35" s="97"/>
      <c r="D35" s="97"/>
      <c r="E35" s="97"/>
      <c r="F35" s="98"/>
      <c r="G35" s="100">
        <f>SUM(G29:G34)</f>
        <v>333.90000000000003</v>
      </c>
    </row>
    <row r="36" spans="1:7" s="105" customFormat="1">
      <c r="A36" s="103"/>
      <c r="B36" s="103"/>
      <c r="C36" s="103"/>
      <c r="D36" s="103"/>
      <c r="E36" s="103"/>
      <c r="F36" s="104">
        <f>SUM(F2:F35)</f>
        <v>3850</v>
      </c>
      <c r="G36" s="104">
        <f>+G35+G28+G21+G15+G8</f>
        <v>4251.45</v>
      </c>
    </row>
    <row r="37" spans="1:7">
      <c r="D37" s="120"/>
      <c r="E37" s="120"/>
      <c r="F37" s="90"/>
      <c r="G37" s="90"/>
    </row>
  </sheetData>
  <mergeCells count="1">
    <mergeCell ref="D37:E37"/>
  </mergeCells>
  <phoneticPr fontId="22" type="noConversion"/>
  <pageMargins left="0.7" right="0.7" top="0.75" bottom="0.75" header="0.3" footer="0.3"/>
  <pageSetup paperSize="9" scale="7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193454-1967-43BA-84E0-A53CC2190737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0A029BE5-8C74-4B3B-8A50-4A5D83991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3720F87-B754-4A63-9159-B05651C03A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PO</vt:lpstr>
      <vt:lpstr>LAYOUT</vt:lpstr>
      <vt:lpstr>INFORMATION</vt:lpstr>
      <vt:lpstr>INFORMATION!Print_Area</vt:lpstr>
      <vt:lpstr>PO!Print_Area</vt:lpstr>
      <vt:lpstr>INFORMATION!Print_Titles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2024-07-24T11:01:45Z</cp:lastPrinted>
  <dcterms:created xsi:type="dcterms:W3CDTF">2020-11-11T02:21:38Z</dcterms:created>
  <dcterms:modified xsi:type="dcterms:W3CDTF">2024-08-22T04:00:57Z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