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CORTEIZ/4-FW24/2-PRODUCTION/2-STYLE-FILE/1. TECHPACK/4. DROP 10/THÔNG SỐ UP LÊN ERP/"/>
    </mc:Choice>
  </mc:AlternateContent>
  <xr:revisionPtr revIDLastSave="6" documentId="13_ncr:1_{D03776CA-8C84-423D-88E0-E31AEEE86D5B}" xr6:coauthVersionLast="47" xr6:coauthVersionMax="47" xr10:uidLastSave="{834632BB-BEEE-4C32-922A-301150C10FE5}"/>
  <bookViews>
    <workbookView xWindow="-110" yWindow="-110" windowWidth="19420" windowHeight="10300" tabRatio="895" xr2:uid="{00000000-000D-0000-FFFF-FFFF00000000}"/>
  </bookViews>
  <sheets>
    <sheet name="1. CUTTING" sheetId="21" r:id="rId1"/>
    <sheet name="2. TRIM" sheetId="22" r:id="rId2"/>
    <sheet name="CRTZ-1113" sheetId="27" r:id="rId3"/>
    <sheet name="PP MEETING" sheetId="28" r:id="rId4"/>
    <sheet name="1. CUTTING " sheetId="1" state="hidden" r:id="rId5"/>
    <sheet name="1099-624675" sheetId="14" state="hidden" r:id="rId6"/>
    <sheet name="3. ĐỊNH VỊ HÌNH IN.THÊU" sheetId="7" state="hidden" r:id="rId7"/>
    <sheet name="4. THÔNG SỐ SẢN XUẤT" sheetId="8" state="hidden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1CAP002" localSheetId="3">#REF!</definedName>
    <definedName name="_1CAP002">[1]MTP!#REF!</definedName>
    <definedName name="_2STREO7" localSheetId="3">#REF!</definedName>
    <definedName name="_2STREO7">[2]MTP!#REF!</definedName>
    <definedName name="_4GOIC01" localSheetId="3">#REF!</definedName>
    <definedName name="_4GOIC01">[3]MTP!#REF!</definedName>
    <definedName name="_4OSLCTT" localSheetId="3">#REF!</definedName>
    <definedName name="_4OSLCTT">[3]MTP!#REF!</definedName>
    <definedName name="_6BNTTTH" localSheetId="3">#REF!</definedName>
    <definedName name="_6BNTTTH">[2]MTP1!#REF!</definedName>
    <definedName name="_6DCTTBO" localSheetId="3">#REF!</definedName>
    <definedName name="_6DCTTBO">[2]MTP1!#REF!</definedName>
    <definedName name="_6DD24TT" localSheetId="3">#REF!</definedName>
    <definedName name="_6DD24TT">[2]MTP1!#REF!</definedName>
    <definedName name="_6FCOTBU" localSheetId="3">#REF!</definedName>
    <definedName name="_6FCOTBU">[2]MTP1!#REF!</definedName>
    <definedName name="_6LATUBU" localSheetId="3">#REF!</definedName>
    <definedName name="_6LATUBU">[2]MTP1!#REF!</definedName>
    <definedName name="_6SDTT24" localSheetId="3">#REF!</definedName>
    <definedName name="_6SDTT24">[2]MTP1!#REF!</definedName>
    <definedName name="_6TBUDTT" localSheetId="3">#REF!</definedName>
    <definedName name="_6TBUDTT">[2]MTP1!#REF!</definedName>
    <definedName name="_6TDDDTT" localSheetId="3">#REF!</definedName>
    <definedName name="_6TDDDTT">[2]MTP1!#REF!</definedName>
    <definedName name="_6TLTTTH" localSheetId="3">#REF!</definedName>
    <definedName name="_6TLTTTH">[2]MTP1!#REF!</definedName>
    <definedName name="_6TUBUTT" localSheetId="3">#REF!</definedName>
    <definedName name="_6TUBUTT">[2]MTP1!#REF!</definedName>
    <definedName name="_6UCLVIS" localSheetId="3">#REF!</definedName>
    <definedName name="_6UCLVIS">[2]MTP1!#REF!</definedName>
    <definedName name="_7DNCABC" localSheetId="3">#REF!</definedName>
    <definedName name="_7DNCABC">[2]MTP1!#REF!</definedName>
    <definedName name="_7HDCTBU" localSheetId="3">#REF!</definedName>
    <definedName name="_7HDCTBU">[2]MTP1!#REF!</definedName>
    <definedName name="_7PKTUBU" localSheetId="3">#REF!</definedName>
    <definedName name="_7PKTUBU">[2]MTP1!#REF!</definedName>
    <definedName name="_7TBHT20" localSheetId="3">#REF!</definedName>
    <definedName name="_7TBHT20">[2]MTP1!#REF!</definedName>
    <definedName name="_7TBHT30" localSheetId="3">#REF!</definedName>
    <definedName name="_7TBHT30">[2]MTP1!#REF!</definedName>
    <definedName name="_7TDCABC" localSheetId="3">#REF!</definedName>
    <definedName name="_7TDCABC">[2]MTP1!#REF!</definedName>
    <definedName name="_dao1" localSheetId="3">#REF!</definedName>
    <definedName name="_dao1">'[4]CT Thang Mo'!$B$189:$H$189</definedName>
    <definedName name="_dao2" localSheetId="3">#REF!</definedName>
    <definedName name="_dao2">'[4]CT Thang Mo'!$B$161:$H$161</definedName>
    <definedName name="_dap2" localSheetId="3">#REF!</definedName>
    <definedName name="_dap2">'[4]CT Thang Mo'!$B$162:$H$162</definedName>
    <definedName name="_day1" localSheetId="5">'[5]Chiet tinh dz22'!#REF!</definedName>
    <definedName name="_day1" localSheetId="3">#REF!</definedName>
    <definedName name="_day1">'[5]Chiet tinh dz22'!#REF!</definedName>
    <definedName name="_day2" localSheetId="3">#REF!</definedName>
    <definedName name="_day2">'[6]Chiet tinh dz35'!$H$3</definedName>
    <definedName name="_dbu1" localSheetId="5">'[4]CT Thang Mo'!#REF!</definedName>
    <definedName name="_dbu1" localSheetId="3">#REF!</definedName>
    <definedName name="_dbu1">'[4]CT Thang Mo'!#REF!</definedName>
    <definedName name="_dbu2" localSheetId="3">#REF!</definedName>
    <definedName name="_dbu2">'[4]CT Thang Mo'!$B$93:$F$93</definedName>
    <definedName name="_Fill" localSheetId="5">#REF!</definedName>
    <definedName name="_Fill" localSheetId="2" hidden="1">#REF!</definedName>
    <definedName name="_Fill" localSheetId="3" hidden="1">#REF!</definedName>
    <definedName name="_Fill" hidden="1">#REF!</definedName>
    <definedName name="_lap1" localSheetId="5">#REF!</definedName>
    <definedName name="_lap1" localSheetId="3">#REF!</definedName>
    <definedName name="_lap1">#REF!</definedName>
    <definedName name="_lap2" localSheetId="5">#REF!</definedName>
    <definedName name="_lap2" localSheetId="3">#REF!</definedName>
    <definedName name="_lap2">#REF!</definedName>
    <definedName name="_vc1" localSheetId="3">#REF!</definedName>
    <definedName name="_vc1">'[4]CT Thang Mo'!$B$34:$H$34</definedName>
    <definedName name="_vc2" localSheetId="3">#REF!</definedName>
    <definedName name="_vc2">'[4]CT Thang Mo'!$B$35:$H$35</definedName>
    <definedName name="_vc3" localSheetId="3">#REF!</definedName>
    <definedName name="_vc3">'[4]CT Thang Mo'!$B$36:$H$36</definedName>
    <definedName name="Area_Print" localSheetId="3">#REF!</definedName>
    <definedName name="Area_Print">[7]LB!$B$1:$R$28</definedName>
    <definedName name="B_Giaù" localSheetId="5">#REF!</definedName>
    <definedName name="B_Giaù" localSheetId="3">#REF!</definedName>
    <definedName name="B_Giaù">#REF!</definedName>
    <definedName name="Bang_TK" localSheetId="3">#REF!</definedName>
    <definedName name="Bang_TK">[7]TK!$A:$IV</definedName>
    <definedName name="Bang_TK1" localSheetId="3">#REF!</definedName>
    <definedName name="Bang_TK1">[7]TK!$B$11:$Q$60</definedName>
    <definedName name="Baõng_Kieåm_Tra" localSheetId="3">#REF!</definedName>
    <definedName name="Baõng_Kieåm_Tra">[8]TK!$A$61:$E$65</definedName>
    <definedName name="Baûng_giaù" localSheetId="3">#REF!</definedName>
    <definedName name="Baûng_giaù">[8]QT!$R$2:$U$5</definedName>
    <definedName name="Baûng_HS" localSheetId="3">#REF!</definedName>
    <definedName name="Baûng_HS">[7]HS!$C$3:$C$49</definedName>
    <definedName name="Baûng_Kieåm_Tra" localSheetId="3">#REF!</definedName>
    <definedName name="Baûng_Kieåm_Tra">[7]TK!$E$62:$F$65</definedName>
    <definedName name="Baûng_QT" localSheetId="3">#REF!</definedName>
    <definedName name="Baûng_QT">[7]QT!$A$5:$K$88</definedName>
    <definedName name="Caáp_Baäc" localSheetId="3">#REF!</definedName>
    <definedName name="Caáp_Baäc">[8]QT!$D$7:$M$42</definedName>
    <definedName name="Caáp_Baät" localSheetId="5">#REF!</definedName>
    <definedName name="Caáp_Baät" localSheetId="3">#REF!</definedName>
    <definedName name="Caáp_Baät">#REF!</definedName>
    <definedName name="cap" localSheetId="5">#REF!</definedName>
    <definedName name="cap" localSheetId="3">#REF!</definedName>
    <definedName name="cap">#REF!</definedName>
    <definedName name="cap0.7" localSheetId="5">#REF!</definedName>
    <definedName name="cap0.7" localSheetId="3">#REF!</definedName>
    <definedName name="cap0.7">#REF!</definedName>
    <definedName name="CCNK" localSheetId="5">[9]QMCT!#REF!</definedName>
    <definedName name="CCNK" localSheetId="3">#REF!</definedName>
    <definedName name="CCNK">[9]QMCT!#REF!</definedName>
    <definedName name="CL" localSheetId="5">#REF!</definedName>
    <definedName name="CL" localSheetId="3">#REF!</definedName>
    <definedName name="CL">#REF!</definedName>
    <definedName name="CLTMP" localSheetId="5">[9]QMCT!#REF!</definedName>
    <definedName name="CLTMP" localSheetId="3">#REF!</definedName>
    <definedName name="CLTMP">[9]QMCT!#REF!</definedName>
    <definedName name="ctdn9697" localSheetId="5">#REF!</definedName>
    <definedName name="ctdn9697" localSheetId="3">#REF!</definedName>
    <definedName name="ctdn9697">#REF!</definedName>
    <definedName name="daotd" localSheetId="3">#REF!</definedName>
    <definedName name="daotd">'[4]CT Thang Mo'!$B$323:$H$323</definedName>
    <definedName name="dap" localSheetId="3">#REF!</definedName>
    <definedName name="dap">'[4]CT Thang Mo'!$B$39:$H$39</definedName>
    <definedName name="daptd" localSheetId="3">#REF!</definedName>
    <definedName name="daptd">'[4]CT Thang Mo'!$B$324:$H$324</definedName>
    <definedName name="DATA_DATA2_List" localSheetId="5">#REF!</definedName>
    <definedName name="DATA_DATA2_List" localSheetId="3">#REF!</definedName>
    <definedName name="DATA_DATA2_List">#REF!</definedName>
    <definedName name="_xlnm.Database" localSheetId="5">#REF!</definedName>
    <definedName name="_xlnm.Database" localSheetId="3">#REF!</definedName>
    <definedName name="_xlnm.Database">#REF!</definedName>
    <definedName name="DDAY" localSheetId="5">#REF!</definedName>
    <definedName name="DDAY" localSheetId="3">#REF!</definedName>
    <definedName name="DDAY">#REF!</definedName>
    <definedName name="DM" localSheetId="3">#REF!</definedName>
    <definedName name="DM">#REF!</definedName>
    <definedName name="DM_1" localSheetId="3">#REF!</definedName>
    <definedName name="DM_1">[7]TK!$E$11:$E$60</definedName>
    <definedName name="DM_2" localSheetId="3">#REF!</definedName>
    <definedName name="DM_2">[7]TK!$M$11:$M$60</definedName>
    <definedName name="dobt" localSheetId="5">#REF!</definedName>
    <definedName name="dobt" localSheetId="3">#REF!</definedName>
    <definedName name="dobt">#REF!</definedName>
    <definedName name="Döõ_Lieäu_Thoâ" localSheetId="3">#REF!,#REF!,#REF!,#REF!</definedName>
    <definedName name="Döõ_Lieäu_Thoâ">[7]TK!$E$11:$E$60,[7]TK!$G$11:$G$60,[7]TK!$M$11:$M$60,[7]TK!$Q$11:$Q$60</definedName>
    <definedName name="dulieu" localSheetId="5">#REF!</definedName>
    <definedName name="dulieu" localSheetId="3">#REF!</definedName>
    <definedName name="dulieu">#REF!</definedName>
    <definedName name="FHT" localSheetId="5">#REF!</definedName>
    <definedName name="FHT" localSheetId="3">#REF!</definedName>
    <definedName name="FHT">#REF!</definedName>
    <definedName name="Full" localSheetId="5">[9]QMCT!#REF!</definedName>
    <definedName name="Full" localSheetId="3">#REF!</definedName>
    <definedName name="Full">[9]QMCT!#REF!</definedName>
    <definedName name="giaca" localSheetId="3">#REF!</definedName>
    <definedName name="giaca">'[10]dg-VTu'!$C$6:$F$55</definedName>
    <definedName name="HDCCT" localSheetId="5">[9]QMCT!#REF!</definedName>
    <definedName name="HDCCT" localSheetId="3">#REF!</definedName>
    <definedName name="HDCCT">[9]QMCT!#REF!</definedName>
    <definedName name="HDCD" localSheetId="5">[9]QMCT!#REF!</definedName>
    <definedName name="HDCD" localSheetId="3">#REF!</definedName>
    <definedName name="HDCD">[9]QMCT!#REF!</definedName>
    <definedName name="Heâ_Soá" localSheetId="3">#REF!</definedName>
    <definedName name="Heâ_Soá">'[11]He so'!$A$1:$AU$1</definedName>
    <definedName name="Heä_Soá_NS" localSheetId="5">#REF!</definedName>
    <definedName name="Heä_Soá_NS" localSheetId="3">#REF!</definedName>
    <definedName name="Heä_Soá_NS">#REF!</definedName>
    <definedName name="Heä_Soá_TC" localSheetId="3">#REF!</definedName>
    <definedName name="Heä_Soá_TC">[7]HS!$C$66:$E$79</definedName>
    <definedName name="HS_1" localSheetId="5">[7]HS!#REF!</definedName>
    <definedName name="HS_1" localSheetId="3">#REF!</definedName>
    <definedName name="HS_1">[7]HS!#REF!</definedName>
    <definedName name="HS_2" localSheetId="5">[7]HS!#REF!</definedName>
    <definedName name="HS_2" localSheetId="3">#REF!</definedName>
    <definedName name="HS_2">[7]HS!#REF!</definedName>
    <definedName name="HS_3" localSheetId="5">[7]HS!#REF!</definedName>
    <definedName name="HS_3" localSheetId="3">#REF!</definedName>
    <definedName name="HS_3">[7]HS!#REF!</definedName>
    <definedName name="HS_4" localSheetId="5">[7]HS!#REF!</definedName>
    <definedName name="HS_4" localSheetId="3">#REF!</definedName>
    <definedName name="HS_4">[7]HS!#REF!</definedName>
    <definedName name="HS_5" localSheetId="3">#REF!</definedName>
    <definedName name="HS_5">[7]HS!#REF!</definedName>
    <definedName name="HS_6" localSheetId="3">#REF!</definedName>
    <definedName name="HS_6">[7]HS!#REF!</definedName>
    <definedName name="HS_7" localSheetId="3">#REF!</definedName>
    <definedName name="HS_7">[7]HS!#REF!</definedName>
    <definedName name="HS_8" localSheetId="3">#REF!</definedName>
    <definedName name="HS_8">[7]HS!#REF!</definedName>
    <definedName name="HS_9" localSheetId="3">#REF!</definedName>
    <definedName name="HS_9">[7]HS!#REF!</definedName>
    <definedName name="K" localSheetId="5">#REF!</definedName>
    <definedName name="K" localSheetId="3">#REF!</definedName>
    <definedName name="K">#REF!</definedName>
    <definedName name="K_1" localSheetId="3">#REF!</definedName>
    <definedName name="K_1">[12]!K_1</definedName>
    <definedName name="K_2" localSheetId="3">#REF!</definedName>
    <definedName name="K_2">[12]!K_2</definedName>
    <definedName name="Khaû_Naêng" localSheetId="5">#REF!</definedName>
    <definedName name="Khaû_Naêng" localSheetId="3">#REF!</definedName>
    <definedName name="Khaû_Naêng">#REF!</definedName>
    <definedName name="KN" localSheetId="5">#REF!</definedName>
    <definedName name="KN" localSheetId="3">#REF!</definedName>
    <definedName name="KN">#REF!</definedName>
    <definedName name="KNIT" localSheetId="3">#REF!</definedName>
    <definedName name="KNIT">'[13]GENERAL (K)'!$C$7:$C$4072</definedName>
    <definedName name="KVC" localSheetId="5">#REF!</definedName>
    <definedName name="KVC" localSheetId="3">#REF!</definedName>
    <definedName name="KVC">#REF!</definedName>
    <definedName name="L" localSheetId="5">#REF!</definedName>
    <definedName name="L" localSheetId="3">#REF!</definedName>
    <definedName name="L">#REF!</definedName>
    <definedName name="lapa" localSheetId="3">#REF!</definedName>
    <definedName name="lapa">'[4]CT Thang Mo'!$B$350:$H$350</definedName>
    <definedName name="lapb" localSheetId="3">#REF!</definedName>
    <definedName name="lapb">'[4]CT Thang Mo'!$B$370:$H$370</definedName>
    <definedName name="lapc" localSheetId="3">#REF!</definedName>
    <definedName name="lapc">'[4]CT Thang Mo'!$B$390:$H$390</definedName>
    <definedName name="LÑP" localSheetId="5">#REF!</definedName>
    <definedName name="LÑP" localSheetId="3">#REF!</definedName>
    <definedName name="LÑP">#REF!</definedName>
    <definedName name="lVC" localSheetId="5">#REF!</definedName>
    <definedName name="lVC" localSheetId="3">#REF!</definedName>
    <definedName name="lVC">#REF!</definedName>
    <definedName name="Maõ_CÑ" localSheetId="5">#REF!</definedName>
    <definedName name="Maõ_CÑ" localSheetId="3">#REF!</definedName>
    <definedName name="Maõ_CÑ">#REF!</definedName>
    <definedName name="Maõ_Haøng" localSheetId="3">#REF!</definedName>
    <definedName name="Maõ_Haøng">#REF!</definedName>
    <definedName name="mat" localSheetId="3">#REF!</definedName>
    <definedName name="mat">[14]Tke!$AD$10:$AR$96</definedName>
    <definedName name="May" localSheetId="5">#REF!</definedName>
    <definedName name="May" localSheetId="3">#REF!</definedName>
    <definedName name="May">#REF!</definedName>
    <definedName name="Naêng_Suaát_BQ" localSheetId="3">#REF!</definedName>
    <definedName name="Naêng_Suaát_BQ">[8]QT!$P$3</definedName>
    <definedName name="Naêng_suaát_BQ__taïm" localSheetId="5">#REF!</definedName>
    <definedName name="Naêng_suaát_BQ__taïm" localSheetId="3">#REF!</definedName>
    <definedName name="Naêng_suaát_BQ__taïm">#REF!</definedName>
    <definedName name="Naêng_suaát_QÑ" localSheetId="5">#REF!</definedName>
    <definedName name="Naêng_suaát_QÑ" localSheetId="3">#REF!</definedName>
    <definedName name="Naêng_suaát_QÑ">#REF!</definedName>
    <definedName name="NCcap0.7" localSheetId="5">#REF!</definedName>
    <definedName name="NCcap0.7" localSheetId="3">#REF!</definedName>
    <definedName name="NCcap0.7">#REF!</definedName>
    <definedName name="NCcap1" localSheetId="3">#REF!</definedName>
    <definedName name="NCcap1">#REF!</definedName>
    <definedName name="ÑG" localSheetId="3">#REF!</definedName>
    <definedName name="ÑG">[8]QT!$K$6</definedName>
    <definedName name="Ngaøy_thaùng_HH" localSheetId="5">#REF!</definedName>
    <definedName name="Ngaøy_thaùng_HH" localSheetId="3">#REF!</definedName>
    <definedName name="Ngaøy_thaùng_HH">#REF!</definedName>
    <definedName name="NHÃN_CHÍNH_GẮN_CHIP_NFC_70MM_x_38MM" localSheetId="3">#REF!</definedName>
    <definedName name="NHÃN_CHÍNH_GẮN_CHIP_NFC_70MM_x_38MM">'1. CUTTING '!$C$67:$E$67</definedName>
    <definedName name="Ñinh_Möùc_BQ" localSheetId="3">#REF!</definedName>
    <definedName name="Ñinh_Möùc_BQ">[8]QT!$B$5</definedName>
    <definedName name="ÑMTB" localSheetId="5">#REF!</definedName>
    <definedName name="ÑMTB" localSheetId="3">#REF!</definedName>
    <definedName name="ÑMTB">#REF!</definedName>
    <definedName name="Ñoåi_teân" localSheetId="5">[7]HS!#REF!</definedName>
    <definedName name="Ñoåi_teân" localSheetId="3">#REF!</definedName>
    <definedName name="Ñoåi_teân">[7]HS!#REF!</definedName>
    <definedName name="Ñôn_Giaù_Duyeät" localSheetId="5">#REF!</definedName>
    <definedName name="Ñôn_Giaù_Duyeät" localSheetId="3">#REF!</definedName>
    <definedName name="Ñôn_Giaù_Duyeät">#REF!</definedName>
    <definedName name="Ñònh_Möùc_BQ" localSheetId="5">#REF!</definedName>
    <definedName name="Ñònh_Möùc_BQ" localSheetId="3">#REF!</definedName>
    <definedName name="Ñònh_Möùc_BQ">#REF!</definedName>
    <definedName name="NSNM" localSheetId="5">#REF!</definedName>
    <definedName name="NSNM" localSheetId="3">#REF!</definedName>
    <definedName name="NSNM">#REF!</definedName>
    <definedName name="NToS" localSheetId="3">#REF!</definedName>
    <definedName name="NToS">[15]!NToS</definedName>
    <definedName name="PRICE" localSheetId="5">#REF!</definedName>
    <definedName name="PRICE" localSheetId="3">#REF!</definedName>
    <definedName name="PRICE">#REF!</definedName>
    <definedName name="_xlnm.Print_Area" localSheetId="0">'1. CUTTING'!$A$1:$P$97</definedName>
    <definedName name="_xlnm.Print_Area" localSheetId="4">'1. CUTTING '!$A$1:$P$149</definedName>
    <definedName name="_xlnm.Print_Area" localSheetId="1">'2. TRIM'!$A$1:$D$34</definedName>
    <definedName name="_xlnm.Print_Area" localSheetId="2">'CRTZ-1113'!$A$1:$O$16</definedName>
    <definedName name="_xlnm.Print_Area" localSheetId="3">'PP MEETING'!$A$1:$H$23</definedName>
    <definedName name="Print_erea" localSheetId="3">#REF!</definedName>
    <definedName name="Print_erea">[8]QT!$A$1:$U$54</definedName>
    <definedName name="_xlnm.Print_Titles" localSheetId="0">'1. CUTTING'!$1:$15</definedName>
    <definedName name="_xlnm.Print_Titles" localSheetId="4">'1. CUTTING '!$1:$15</definedName>
    <definedName name="_xlnm.Print_Titles" localSheetId="1">'2. TRIM'!$1:$5</definedName>
    <definedName name="Quyõ_TG_SX" localSheetId="5">#REF!</definedName>
    <definedName name="Quyõ_TG_SX" localSheetId="3">#REF!</definedName>
    <definedName name="Quyõ_TG_SX">#REF!</definedName>
    <definedName name="Quyõ_TGTB" localSheetId="5">#REF!</definedName>
    <definedName name="Quyõ_TGTB" localSheetId="3">#REF!</definedName>
    <definedName name="Quyõ_TGTB">#REF!</definedName>
    <definedName name="S_löôïng_BQ1toå" localSheetId="5">#REF!</definedName>
    <definedName name="S_löôïng_BQ1toå" localSheetId="3">#REF!</definedName>
    <definedName name="S_löôïng_BQ1toå">#REF!</definedName>
    <definedName name="sau" localSheetId="3">#REF!</definedName>
    <definedName name="sau">'[6]Chiet tinh dz35'!$H$4</definedName>
    <definedName name="SDDL" localSheetId="5">[9]QMCT!#REF!</definedName>
    <definedName name="SDDL" localSheetId="3">#REF!</definedName>
    <definedName name="SDDL">[9]QMCT!#REF!</definedName>
    <definedName name="Soá_Giôø_TC" localSheetId="5">#REF!</definedName>
    <definedName name="Soá_Giôø_TC" localSheetId="3">#REF!</definedName>
    <definedName name="Soá_Giôø_TC">#REF!</definedName>
    <definedName name="Soá_Löôïng" localSheetId="5">#REF!</definedName>
    <definedName name="Soá_Löôïng" localSheetId="3">#REF!</definedName>
    <definedName name="Soá_Löôïng">#REF!</definedName>
    <definedName name="Soá_ngaøy_SX" localSheetId="5">#REF!</definedName>
    <definedName name="Soá_ngaøy_SX" localSheetId="3">#REF!</definedName>
    <definedName name="Soá_ngaøy_SX">#REF!</definedName>
    <definedName name="Soá_TT" localSheetId="3">#REF!</definedName>
    <definedName name="Soá_TT">#REF!</definedName>
    <definedName name="style" localSheetId="3">#REF!</definedName>
    <definedName name="style">#REF!</definedName>
    <definedName name="TableStart" localSheetId="3">#REF!</definedName>
    <definedName name="TableStart">[16]Tables!$C$3</definedName>
    <definedName name="tablestart1" localSheetId="3">#REF!</definedName>
    <definedName name="tablestart1">[17]Tables!$C$3</definedName>
    <definedName name="TAMTINH" localSheetId="3">#REF!</definedName>
    <definedName name="TAMTINH">#REF!</definedName>
    <definedName name="TG_Bthöôøng" localSheetId="3">#REF!</definedName>
    <definedName name="TG_Bthöôøng">#REF!</definedName>
    <definedName name="Thôøi_gian_SX" localSheetId="3">#REF!</definedName>
    <definedName name="Thôøi_gian_SX">#REF!</definedName>
    <definedName name="TRAM" localSheetId="3">#REF!</definedName>
    <definedName name="TRAM">#REF!</definedName>
    <definedName name="ttbt" localSheetId="3">#REF!</definedName>
    <definedName name="ttbt">#REF!</definedName>
    <definedName name="ttt" localSheetId="3">#REF!</definedName>
    <definedName name="ttt">'[4]CT Thang Mo'!$B$309:$M$309</definedName>
    <definedName name="tttb" localSheetId="3">#REF!</definedName>
    <definedName name="tttb">'[4]CT Thang Mo'!$B$431:$I$431</definedName>
    <definedName name="UH" localSheetId="5">#REF!</definedName>
    <definedName name="UH" localSheetId="3">#REF!</definedName>
    <definedName name="UH">#REF!</definedName>
    <definedName name="vc3." localSheetId="3">#REF!</definedName>
    <definedName name="vc3.">'[4]CT  PL'!$B$125:$H$125</definedName>
    <definedName name="vca" localSheetId="3">#REF!</definedName>
    <definedName name="vca">'[4]CT  PL'!$B$25:$H$25</definedName>
    <definedName name="vccot" localSheetId="5">#REF!</definedName>
    <definedName name="vccot" localSheetId="3">#REF!</definedName>
    <definedName name="vccot">#REF!</definedName>
    <definedName name="vccot." localSheetId="3">#REF!</definedName>
    <definedName name="vccot.">'[4]CT  PL'!$B$8:$H$8</definedName>
    <definedName name="vcdbt" localSheetId="3">#REF!</definedName>
    <definedName name="vcdbt">'[4]CT Thang Mo'!$B$220:$I$220</definedName>
    <definedName name="vcdc." localSheetId="5">'[18]Chi tiet'!#REF!</definedName>
    <definedName name="vcdc." localSheetId="3">#REF!</definedName>
    <definedName name="vcdc.">'[18]Chi tiet'!#REF!</definedName>
    <definedName name="vcdd" localSheetId="3">#REF!</definedName>
    <definedName name="vcdd">'[4]CT Thang Mo'!$B$182:$H$182</definedName>
    <definedName name="vcdt" localSheetId="3">#REF!</definedName>
    <definedName name="vcdt">'[4]CT Thang Mo'!$B$406:$I$406</definedName>
    <definedName name="vcdtb" localSheetId="3">#REF!</definedName>
    <definedName name="vcdtb">'[4]CT Thang Mo'!$B$432:$I$432</definedName>
    <definedName name="vctb" localSheetId="5">#REF!</definedName>
    <definedName name="vctb" localSheetId="3">#REF!</definedName>
    <definedName name="vctb">#REF!</definedName>
    <definedName name="vctt" localSheetId="3">#REF!</definedName>
    <definedName name="vctt">'[4]CT  PL'!$B$288:$H$288</definedName>
    <definedName name="VDCLY" localSheetId="5">[9]QMCT!#REF!</definedName>
    <definedName name="VDCLY" localSheetId="3">#REF!</definedName>
    <definedName name="VDCLY">[9]QMCT!#REF!</definedName>
    <definedName name="Vlcap0.7" localSheetId="5">#REF!</definedName>
    <definedName name="Vlcap0.7" localSheetId="3">#REF!</definedName>
    <definedName name="Vlcap0.7">#REF!</definedName>
    <definedName name="VLcap1" localSheetId="5">#REF!</definedName>
    <definedName name="VLcap1" localSheetId="3">#REF!</definedName>
    <definedName name="VLcap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22" l="1"/>
  <c r="B14" i="22"/>
  <c r="D13" i="22"/>
  <c r="C13" i="22"/>
  <c r="B13" i="22"/>
  <c r="A13" i="22"/>
  <c r="L46" i="21"/>
  <c r="L45" i="21"/>
  <c r="H45" i="21"/>
  <c r="G15" i="27" l="1"/>
  <c r="M14" i="27"/>
  <c r="N14" i="27" s="1"/>
  <c r="O14" i="27" s="1"/>
  <c r="I14" i="27"/>
  <c r="H14" i="27" s="1"/>
  <c r="G14" i="27" s="1"/>
  <c r="M13" i="27"/>
  <c r="N13" i="27" s="1"/>
  <c r="O13" i="27" s="1"/>
  <c r="I13" i="27"/>
  <c r="H13" i="27"/>
  <c r="G13" i="27"/>
  <c r="M12" i="27"/>
  <c r="N12" i="27" s="1"/>
  <c r="O12" i="27" s="1"/>
  <c r="I12" i="27"/>
  <c r="H12" i="27" s="1"/>
  <c r="G12" i="27" s="1"/>
  <c r="G11" i="27"/>
  <c r="G10" i="27"/>
  <c r="O6" i="27"/>
  <c r="N6" i="27"/>
  <c r="M6" i="27"/>
  <c r="I6" i="27"/>
  <c r="H6" i="27" s="1"/>
  <c r="G6" i="27" s="1"/>
  <c r="M5" i="27"/>
  <c r="N5" i="27" s="1"/>
  <c r="O5" i="27" s="1"/>
  <c r="I5" i="27"/>
  <c r="H5" i="27"/>
  <c r="G5" i="27" s="1"/>
  <c r="B33" i="22" l="1"/>
  <c r="A33" i="22"/>
  <c r="B31" i="22"/>
  <c r="A31" i="22"/>
  <c r="B29" i="22"/>
  <c r="A29" i="22"/>
  <c r="B27" i="22"/>
  <c r="A27" i="22"/>
  <c r="B25" i="22"/>
  <c r="A25" i="22"/>
  <c r="B23" i="22"/>
  <c r="A23" i="22"/>
  <c r="B21" i="22"/>
  <c r="A21" i="22"/>
  <c r="C12" i="22"/>
  <c r="B12" i="22"/>
  <c r="L44" i="21" l="1"/>
  <c r="L43" i="21"/>
  <c r="L59" i="21" l="1"/>
  <c r="L58" i="21"/>
  <c r="L57" i="21"/>
  <c r="L56" i="21"/>
  <c r="L55" i="21"/>
  <c r="L54" i="21"/>
  <c r="P29" i="21"/>
  <c r="P28" i="21"/>
  <c r="P22" i="21"/>
  <c r="P21" i="21"/>
  <c r="B19" i="22" l="1"/>
  <c r="A19" i="22"/>
  <c r="H51" i="21"/>
  <c r="B82" i="21" s="1"/>
  <c r="B17" i="22" l="1"/>
  <c r="D5" i="22"/>
  <c r="D6" i="22" s="1"/>
  <c r="D9" i="22" s="1"/>
  <c r="C5" i="22"/>
  <c r="C6" i="22" s="1"/>
  <c r="C9" i="22" s="1"/>
  <c r="A38" i="21"/>
  <c r="E39" i="21" s="1"/>
  <c r="E40" i="21" s="1"/>
  <c r="B39" i="21"/>
  <c r="D11" i="22"/>
  <c r="L27" i="21"/>
  <c r="K27" i="21"/>
  <c r="J27" i="21"/>
  <c r="I27" i="21"/>
  <c r="H27" i="21"/>
  <c r="G27" i="21"/>
  <c r="P26" i="21"/>
  <c r="D26" i="21"/>
  <c r="D27" i="21" s="1"/>
  <c r="P25" i="21"/>
  <c r="H44" i="21" l="1"/>
  <c r="D28" i="21"/>
  <c r="D29" i="21" s="1"/>
  <c r="H46" i="21" s="1"/>
  <c r="C11" i="22"/>
  <c r="H48" i="21"/>
  <c r="P27" i="21"/>
  <c r="H31" i="21"/>
  <c r="I31" i="21"/>
  <c r="J31" i="21"/>
  <c r="K31" i="21"/>
  <c r="L31" i="21"/>
  <c r="G31" i="21"/>
  <c r="E36" i="21"/>
  <c r="E37" i="21" s="1"/>
  <c r="H50" i="21" l="1"/>
  <c r="H52" i="21" s="1"/>
  <c r="B83" i="21" s="1"/>
  <c r="H55" i="21"/>
  <c r="H57" i="21" s="1"/>
  <c r="H59" i="21" s="1"/>
  <c r="H61" i="21" s="1"/>
  <c r="H63" i="21" s="1"/>
  <c r="H65" i="21" s="1"/>
  <c r="H67" i="21" s="1"/>
  <c r="G39" i="21"/>
  <c r="I39" i="21" s="1"/>
  <c r="J39" i="21" s="1"/>
  <c r="K44" i="21"/>
  <c r="K46" i="21" s="1"/>
  <c r="M46" i="21" s="1"/>
  <c r="O46" i="21" s="1"/>
  <c r="H95" i="21"/>
  <c r="G95" i="21"/>
  <c r="F95" i="21"/>
  <c r="E95" i="21"/>
  <c r="D95" i="21"/>
  <c r="A17" i="22"/>
  <c r="H49" i="21"/>
  <c r="B74" i="21" s="1"/>
  <c r="A15" i="22"/>
  <c r="B7" i="22"/>
  <c r="L39" i="21" l="1"/>
  <c r="K48" i="21"/>
  <c r="G40" i="21"/>
  <c r="I40" i="21" s="1"/>
  <c r="J40" i="21" s="1"/>
  <c r="P31" i="21"/>
  <c r="C95" i="21"/>
  <c r="H47" i="21"/>
  <c r="H54" i="21" s="1"/>
  <c r="H56" i="21" s="1"/>
  <c r="H58" i="21" s="1"/>
  <c r="H60" i="21" s="1"/>
  <c r="H62" i="21" s="1"/>
  <c r="H64" i="21" s="1"/>
  <c r="H66" i="21" s="1"/>
  <c r="H43" i="21"/>
  <c r="L40" i="21" l="1"/>
  <c r="K50" i="21"/>
  <c r="K52" i="21" s="1"/>
  <c r="M52" i="21" s="1"/>
  <c r="O52" i="21" s="1"/>
  <c r="K55" i="21"/>
  <c r="F43" i="21"/>
  <c r="B11" i="22" s="1"/>
  <c r="A8" i="22"/>
  <c r="A11" i="22"/>
  <c r="K57" i="21" l="1"/>
  <c r="M55" i="21"/>
  <c r="O55" i="21" s="1"/>
  <c r="B36" i="21"/>
  <c r="M57" i="21" l="1"/>
  <c r="O57" i="21" s="1"/>
  <c r="K59" i="21"/>
  <c r="B15" i="22"/>
  <c r="K61" i="21" l="1"/>
  <c r="M59" i="21"/>
  <c r="O59" i="21" s="1"/>
  <c r="A10" i="22"/>
  <c r="A9" i="22"/>
  <c r="M61" i="21" l="1"/>
  <c r="O61" i="21" s="1"/>
  <c r="K63" i="21"/>
  <c r="A35" i="21"/>
  <c r="B4" i="22"/>
  <c r="A4" i="22"/>
  <c r="B3" i="22"/>
  <c r="A3" i="22"/>
  <c r="B2" i="22"/>
  <c r="A2" i="22"/>
  <c r="D19" i="21"/>
  <c r="P19" i="21"/>
  <c r="P18" i="21"/>
  <c r="B50" i="1"/>
  <c r="B46" i="1"/>
  <c r="B42" i="1"/>
  <c r="R37" i="1"/>
  <c r="S37" i="1"/>
  <c r="T37" i="1"/>
  <c r="U37" i="1"/>
  <c r="V37" i="1"/>
  <c r="Q37" i="1"/>
  <c r="L34" i="1"/>
  <c r="K34" i="1"/>
  <c r="K35" i="1" s="1"/>
  <c r="J34" i="1"/>
  <c r="J35" i="1" s="1"/>
  <c r="I34" i="1"/>
  <c r="I35" i="1" s="1"/>
  <c r="H34" i="1"/>
  <c r="G34" i="1"/>
  <c r="G35" i="1" s="1"/>
  <c r="L29" i="1"/>
  <c r="L30" i="1" s="1"/>
  <c r="K29" i="1"/>
  <c r="K30" i="1" s="1"/>
  <c r="J29" i="1"/>
  <c r="J30" i="1" s="1"/>
  <c r="I29" i="1"/>
  <c r="I30" i="1" s="1"/>
  <c r="H29" i="1"/>
  <c r="G29" i="1"/>
  <c r="L24" i="1"/>
  <c r="K24" i="1"/>
  <c r="K25" i="1" s="1"/>
  <c r="J24" i="1"/>
  <c r="I24" i="1"/>
  <c r="I25" i="1" s="1"/>
  <c r="H24" i="1"/>
  <c r="G24" i="1"/>
  <c r="G25" i="1" s="1"/>
  <c r="I19" i="1"/>
  <c r="D35" i="1"/>
  <c r="D34" i="1"/>
  <c r="D30" i="1"/>
  <c r="D29" i="1"/>
  <c r="D25" i="1"/>
  <c r="D24" i="1"/>
  <c r="D20" i="1"/>
  <c r="D19" i="1"/>
  <c r="L19" i="1"/>
  <c r="L20" i="1" s="1"/>
  <c r="K19" i="1"/>
  <c r="K20" i="1" s="1"/>
  <c r="J19" i="1"/>
  <c r="J20" i="1" s="1"/>
  <c r="H19" i="1"/>
  <c r="H20" i="1" s="1"/>
  <c r="G19" i="1"/>
  <c r="G20" i="1" s="1"/>
  <c r="L116" i="1"/>
  <c r="L117" i="1"/>
  <c r="L118" i="1"/>
  <c r="L115" i="1"/>
  <c r="L112" i="1"/>
  <c r="L113" i="1"/>
  <c r="L114" i="1"/>
  <c r="L111" i="1"/>
  <c r="L108" i="1"/>
  <c r="L109" i="1"/>
  <c r="L110" i="1"/>
  <c r="L107" i="1"/>
  <c r="L61" i="1"/>
  <c r="L62" i="1"/>
  <c r="L63" i="1"/>
  <c r="L60" i="1"/>
  <c r="L35" i="1"/>
  <c r="H35" i="1"/>
  <c r="H30" i="1"/>
  <c r="L25" i="1"/>
  <c r="J25" i="1"/>
  <c r="I20" i="1"/>
  <c r="F15" i="14"/>
  <c r="G15" i="14" s="1"/>
  <c r="H15" i="14" s="1"/>
  <c r="C15" i="14"/>
  <c r="B15" i="14"/>
  <c r="F14" i="14"/>
  <c r="G14" i="14" s="1"/>
  <c r="C14" i="14"/>
  <c r="B14" i="14"/>
  <c r="B54" i="1"/>
  <c r="P33" i="1"/>
  <c r="P28" i="1"/>
  <c r="P23" i="1"/>
  <c r="P18" i="1"/>
  <c r="F62" i="1"/>
  <c r="A53" i="1"/>
  <c r="A49" i="1"/>
  <c r="H70" i="1" s="1"/>
  <c r="H118" i="1"/>
  <c r="H114" i="1"/>
  <c r="H122" i="1"/>
  <c r="B132" i="1"/>
  <c r="H110" i="1"/>
  <c r="H98" i="1"/>
  <c r="H106" i="1"/>
  <c r="H102" i="1"/>
  <c r="H94" i="1"/>
  <c r="H83" i="1"/>
  <c r="H87" i="1"/>
  <c r="H71" i="1"/>
  <c r="H79" i="1"/>
  <c r="H75" i="1"/>
  <c r="H62" i="1"/>
  <c r="E54" i="1"/>
  <c r="E55" i="1" s="1"/>
  <c r="E56" i="1" s="1"/>
  <c r="H63" i="1"/>
  <c r="H67" i="1"/>
  <c r="A45" i="1"/>
  <c r="E46" i="1" s="1"/>
  <c r="E47" i="1" s="1"/>
  <c r="E48" i="1" s="1"/>
  <c r="A41" i="1"/>
  <c r="H111" i="1" s="1"/>
  <c r="K65" i="21" l="1"/>
  <c r="M63" i="21"/>
  <c r="O63" i="21" s="1"/>
  <c r="F61" i="1"/>
  <c r="H115" i="1"/>
  <c r="P24" i="1"/>
  <c r="H119" i="1"/>
  <c r="H64" i="1"/>
  <c r="H107" i="1"/>
  <c r="H80" i="1"/>
  <c r="B129" i="1"/>
  <c r="H95" i="1"/>
  <c r="H103" i="1"/>
  <c r="H91" i="1"/>
  <c r="F60" i="1"/>
  <c r="H68" i="1"/>
  <c r="H76" i="1"/>
  <c r="H60" i="1"/>
  <c r="E42" i="1"/>
  <c r="E43" i="1" s="1"/>
  <c r="E44" i="1" s="1"/>
  <c r="H77" i="1"/>
  <c r="H104" i="1"/>
  <c r="P19" i="1"/>
  <c r="F63" i="1"/>
  <c r="J15" i="14"/>
  <c r="H105" i="1"/>
  <c r="H109" i="1"/>
  <c r="H25" i="1"/>
  <c r="P25" i="1" s="1"/>
  <c r="K69" i="1" s="1"/>
  <c r="M69" i="1" s="1"/>
  <c r="O69" i="1" s="1"/>
  <c r="K37" i="1"/>
  <c r="G147" i="1" s="1"/>
  <c r="H101" i="1"/>
  <c r="B131" i="1"/>
  <c r="I15" i="14"/>
  <c r="H97" i="1"/>
  <c r="L37" i="1"/>
  <c r="H147" i="1" s="1"/>
  <c r="P29" i="1"/>
  <c r="W37" i="1"/>
  <c r="H86" i="1"/>
  <c r="H66" i="1"/>
  <c r="E50" i="1"/>
  <c r="E51" i="1" s="1"/>
  <c r="E52" i="1" s="1"/>
  <c r="D20" i="21"/>
  <c r="B9" i="22"/>
  <c r="H14" i="14"/>
  <c r="I14" i="14"/>
  <c r="J14" i="14"/>
  <c r="P35" i="1"/>
  <c r="P20" i="1"/>
  <c r="J37" i="1"/>
  <c r="F147" i="1" s="1"/>
  <c r="I37" i="1"/>
  <c r="E147" i="1" s="1"/>
  <c r="H81" i="1"/>
  <c r="H82" i="1"/>
  <c r="H121" i="1"/>
  <c r="G30" i="1"/>
  <c r="P30" i="1" s="1"/>
  <c r="B130" i="1"/>
  <c r="H65" i="1"/>
  <c r="H116" i="1"/>
  <c r="H69" i="1"/>
  <c r="H112" i="1"/>
  <c r="H72" i="1"/>
  <c r="H99" i="1"/>
  <c r="H117" i="1"/>
  <c r="H74" i="1"/>
  <c r="H93" i="1"/>
  <c r="H113" i="1"/>
  <c r="P34" i="1"/>
  <c r="H100" i="1"/>
  <c r="H92" i="1"/>
  <c r="H85" i="1"/>
  <c r="K104" i="1"/>
  <c r="M104" i="1" s="1"/>
  <c r="O104" i="1" s="1"/>
  <c r="H108" i="1"/>
  <c r="H78" i="1"/>
  <c r="H96" i="1"/>
  <c r="H84" i="1"/>
  <c r="H61" i="1"/>
  <c r="H73" i="1"/>
  <c r="H120" i="1"/>
  <c r="B5" i="22"/>
  <c r="P20" i="21"/>
  <c r="K51" i="21" l="1"/>
  <c r="M51" i="21" s="1"/>
  <c r="O51" i="21" s="1"/>
  <c r="K45" i="21"/>
  <c r="M45" i="21" s="1"/>
  <c r="O45" i="21" s="1"/>
  <c r="M65" i="21"/>
  <c r="O65" i="21" s="1"/>
  <c r="K67" i="21"/>
  <c r="M67" i="21" s="1"/>
  <c r="O67" i="21" s="1"/>
  <c r="B89" i="21"/>
  <c r="D21" i="21"/>
  <c r="D22" i="21" s="1"/>
  <c r="M50" i="21"/>
  <c r="O50" i="21" s="1"/>
  <c r="M48" i="21"/>
  <c r="O48" i="21" s="1"/>
  <c r="M44" i="21"/>
  <c r="O44" i="21" s="1"/>
  <c r="K49" i="21"/>
  <c r="M49" i="21" s="1"/>
  <c r="O49" i="21" s="1"/>
  <c r="K100" i="1"/>
  <c r="M100" i="1" s="1"/>
  <c r="O100" i="1" s="1"/>
  <c r="K65" i="1"/>
  <c r="M65" i="1" s="1"/>
  <c r="O65" i="1" s="1"/>
  <c r="K85" i="1"/>
  <c r="M85" i="1" s="1"/>
  <c r="O85" i="1" s="1"/>
  <c r="H37" i="1"/>
  <c r="D147" i="1" s="1"/>
  <c r="K120" i="1"/>
  <c r="M120" i="1" s="1"/>
  <c r="O120" i="1" s="1"/>
  <c r="K81" i="1"/>
  <c r="M81" i="1" s="1"/>
  <c r="O81" i="1" s="1"/>
  <c r="K96" i="1"/>
  <c r="M96" i="1" s="1"/>
  <c r="O96" i="1" s="1"/>
  <c r="K116" i="1"/>
  <c r="M116" i="1" s="1"/>
  <c r="O116" i="1" s="1"/>
  <c r="K92" i="1"/>
  <c r="M92" i="1" s="1"/>
  <c r="O92" i="1" s="1"/>
  <c r="K73" i="1"/>
  <c r="M73" i="1" s="1"/>
  <c r="O73" i="1" s="1"/>
  <c r="K61" i="1"/>
  <c r="M61" i="1" s="1"/>
  <c r="O61" i="1" s="1"/>
  <c r="K77" i="1"/>
  <c r="M77" i="1" s="1"/>
  <c r="O77" i="1" s="1"/>
  <c r="K108" i="1"/>
  <c r="M108" i="1" s="1"/>
  <c r="O108" i="1" s="1"/>
  <c r="K112" i="1"/>
  <c r="M112" i="1" s="1"/>
  <c r="O112" i="1" s="1"/>
  <c r="G46" i="1"/>
  <c r="G37" i="1"/>
  <c r="C147" i="1" s="1"/>
  <c r="K105" i="1"/>
  <c r="M105" i="1" s="1"/>
  <c r="O105" i="1" s="1"/>
  <c r="K82" i="1"/>
  <c r="M82" i="1" s="1"/>
  <c r="O82" i="1" s="1"/>
  <c r="K117" i="1"/>
  <c r="M117" i="1" s="1"/>
  <c r="O117" i="1" s="1"/>
  <c r="K86" i="1"/>
  <c r="M86" i="1" s="1"/>
  <c r="O86" i="1" s="1"/>
  <c r="K66" i="1"/>
  <c r="M66" i="1" s="1"/>
  <c r="O66" i="1" s="1"/>
  <c r="K70" i="1"/>
  <c r="M70" i="1" s="1"/>
  <c r="O70" i="1" s="1"/>
  <c r="K78" i="1"/>
  <c r="M78" i="1" s="1"/>
  <c r="O78" i="1" s="1"/>
  <c r="K121" i="1"/>
  <c r="M121" i="1" s="1"/>
  <c r="O121" i="1" s="1"/>
  <c r="K74" i="1"/>
  <c r="M74" i="1" s="1"/>
  <c r="O74" i="1" s="1"/>
  <c r="K93" i="1"/>
  <c r="M93" i="1" s="1"/>
  <c r="O93" i="1" s="1"/>
  <c r="K101" i="1"/>
  <c r="M101" i="1" s="1"/>
  <c r="O101" i="1" s="1"/>
  <c r="K97" i="1"/>
  <c r="M97" i="1" s="1"/>
  <c r="O97" i="1" s="1"/>
  <c r="K62" i="1"/>
  <c r="M62" i="1" s="1"/>
  <c r="O62" i="1" s="1"/>
  <c r="G50" i="1"/>
  <c r="K113" i="1"/>
  <c r="M113" i="1" s="1"/>
  <c r="O113" i="1" s="1"/>
  <c r="K109" i="1"/>
  <c r="M109" i="1" s="1"/>
  <c r="O109" i="1" s="1"/>
  <c r="K91" i="1"/>
  <c r="M91" i="1" s="1"/>
  <c r="O91" i="1" s="1"/>
  <c r="K107" i="1"/>
  <c r="M107" i="1" s="1"/>
  <c r="O107" i="1" s="1"/>
  <c r="K95" i="1"/>
  <c r="M95" i="1" s="1"/>
  <c r="O95" i="1" s="1"/>
  <c r="K80" i="1"/>
  <c r="M80" i="1" s="1"/>
  <c r="O80" i="1" s="1"/>
  <c r="K84" i="1"/>
  <c r="M84" i="1" s="1"/>
  <c r="O84" i="1" s="1"/>
  <c r="G42" i="1"/>
  <c r="K111" i="1"/>
  <c r="M111" i="1" s="1"/>
  <c r="O111" i="1" s="1"/>
  <c r="K115" i="1"/>
  <c r="M115" i="1" s="1"/>
  <c r="O115" i="1" s="1"/>
  <c r="K68" i="1"/>
  <c r="M68" i="1" s="1"/>
  <c r="O68" i="1" s="1"/>
  <c r="K72" i="1"/>
  <c r="M72" i="1" s="1"/>
  <c r="O72" i="1" s="1"/>
  <c r="K99" i="1"/>
  <c r="M99" i="1" s="1"/>
  <c r="O99" i="1" s="1"/>
  <c r="K76" i="1"/>
  <c r="M76" i="1" s="1"/>
  <c r="O76" i="1" s="1"/>
  <c r="K103" i="1"/>
  <c r="M103" i="1" s="1"/>
  <c r="O103" i="1" s="1"/>
  <c r="K119" i="1"/>
  <c r="M119" i="1" s="1"/>
  <c r="O119" i="1" s="1"/>
  <c r="K60" i="1"/>
  <c r="M60" i="1" s="1"/>
  <c r="O60" i="1" s="1"/>
  <c r="P37" i="1"/>
  <c r="K64" i="1"/>
  <c r="M64" i="1" s="1"/>
  <c r="O64" i="1" s="1"/>
  <c r="K75" i="1"/>
  <c r="M75" i="1" s="1"/>
  <c r="O75" i="1" s="1"/>
  <c r="K63" i="1"/>
  <c r="M63" i="1" s="1"/>
  <c r="O63" i="1" s="1"/>
  <c r="K106" i="1"/>
  <c r="M106" i="1" s="1"/>
  <c r="O106" i="1" s="1"/>
  <c r="K102" i="1"/>
  <c r="M102" i="1" s="1"/>
  <c r="O102" i="1" s="1"/>
  <c r="K83" i="1"/>
  <c r="M83" i="1" s="1"/>
  <c r="O83" i="1" s="1"/>
  <c r="K67" i="1"/>
  <c r="M67" i="1" s="1"/>
  <c r="O67" i="1" s="1"/>
  <c r="K114" i="1"/>
  <c r="M114" i="1" s="1"/>
  <c r="O114" i="1" s="1"/>
  <c r="K87" i="1"/>
  <c r="M87" i="1" s="1"/>
  <c r="O87" i="1" s="1"/>
  <c r="K122" i="1"/>
  <c r="M122" i="1" s="1"/>
  <c r="O122" i="1" s="1"/>
  <c r="K79" i="1"/>
  <c r="M79" i="1" s="1"/>
  <c r="O79" i="1" s="1"/>
  <c r="G54" i="1"/>
  <c r="K110" i="1"/>
  <c r="M110" i="1" s="1"/>
  <c r="O110" i="1" s="1"/>
  <c r="K71" i="1"/>
  <c r="M71" i="1" s="1"/>
  <c r="O71" i="1" s="1"/>
  <c r="K94" i="1"/>
  <c r="M94" i="1" s="1"/>
  <c r="O94" i="1" s="1"/>
  <c r="K118" i="1"/>
  <c r="M118" i="1" s="1"/>
  <c r="O118" i="1" s="1"/>
  <c r="K98" i="1"/>
  <c r="M98" i="1" s="1"/>
  <c r="O98" i="1" s="1"/>
  <c r="G36" i="21"/>
  <c r="K43" i="21"/>
  <c r="M43" i="21" s="1"/>
  <c r="O43" i="21" s="1"/>
  <c r="K47" i="21"/>
  <c r="B6" i="22"/>
  <c r="M47" i="21" l="1"/>
  <c r="O47" i="21" s="1"/>
  <c r="K54" i="21"/>
  <c r="G47" i="1"/>
  <c r="I46" i="1"/>
  <c r="G55" i="1"/>
  <c r="I54" i="1"/>
  <c r="G43" i="1"/>
  <c r="I42" i="1"/>
  <c r="G51" i="1"/>
  <c r="I50" i="1"/>
  <c r="I36" i="21"/>
  <c r="J36" i="21" s="1"/>
  <c r="G37" i="21"/>
  <c r="L36" i="21" l="1"/>
  <c r="K56" i="21"/>
  <c r="M54" i="21"/>
  <c r="O54" i="21" s="1"/>
  <c r="J46" i="1"/>
  <c r="L46" i="1"/>
  <c r="G48" i="1"/>
  <c r="I48" i="1" s="1"/>
  <c r="I47" i="1"/>
  <c r="I37" i="21"/>
  <c r="J37" i="21" s="1"/>
  <c r="J50" i="1"/>
  <c r="L50" i="1" s="1"/>
  <c r="I51" i="1"/>
  <c r="G52" i="1"/>
  <c r="I52" i="1" s="1"/>
  <c r="J42" i="1"/>
  <c r="L42" i="1" s="1"/>
  <c r="I43" i="1"/>
  <c r="G44" i="1"/>
  <c r="I44" i="1" s="1"/>
  <c r="J54" i="1"/>
  <c r="L54" i="1"/>
  <c r="I55" i="1"/>
  <c r="G56" i="1"/>
  <c r="I56" i="1" s="1"/>
  <c r="K58" i="21" l="1"/>
  <c r="M56" i="21"/>
  <c r="O56" i="21" s="1"/>
  <c r="J47" i="1"/>
  <c r="L47" i="1" s="1"/>
  <c r="J48" i="1"/>
  <c r="L48" i="1" s="1"/>
  <c r="L37" i="21"/>
  <c r="J56" i="1"/>
  <c r="L56" i="1" s="1"/>
  <c r="J52" i="1"/>
  <c r="L52" i="1" s="1"/>
  <c r="J44" i="1"/>
  <c r="L44" i="1" s="1"/>
  <c r="J43" i="1"/>
  <c r="L43" i="1" s="1"/>
  <c r="J51" i="1"/>
  <c r="L51" i="1" s="1"/>
  <c r="J55" i="1"/>
  <c r="L55" i="1" s="1"/>
  <c r="M58" i="21" l="1"/>
  <c r="O58" i="21" s="1"/>
  <c r="K60" i="21"/>
  <c r="K62" i="21" l="1"/>
  <c r="M60" i="21"/>
  <c r="O60" i="21" s="1"/>
  <c r="M62" i="21" l="1"/>
  <c r="O62" i="21" s="1"/>
  <c r="K64" i="21"/>
  <c r="K66" i="21" l="1"/>
  <c r="M66" i="21" s="1"/>
  <c r="O66" i="21" s="1"/>
  <c r="M64" i="21"/>
  <c r="O64" i="21" s="1"/>
</calcChain>
</file>

<file path=xl/sharedStrings.xml><?xml version="1.0" encoding="utf-8"?>
<sst xmlns="http://schemas.openxmlformats.org/spreadsheetml/2006/main" count="831" uniqueCount="328">
  <si>
    <t>CUTTING DOCKET</t>
  </si>
  <si>
    <t>SEASON:</t>
  </si>
  <si>
    <t>TÊN HÀNG:</t>
  </si>
  <si>
    <t>NGÀY CẤP:</t>
  </si>
  <si>
    <t>VẢI CHÍNH:</t>
  </si>
  <si>
    <t>NGÀY GIAO HÀNG:</t>
  </si>
  <si>
    <t>KHỔ VẢI:</t>
  </si>
  <si>
    <t>UN-AVAILABLE</t>
  </si>
  <si>
    <t>KHÁCH HÀNG:</t>
  </si>
  <si>
    <t>COLOR</t>
  </si>
  <si>
    <t>M</t>
  </si>
  <si>
    <t>TOTAL</t>
  </si>
  <si>
    <t xml:space="preserve">ORDER CUT </t>
  </si>
  <si>
    <t>TOTAL :</t>
  </si>
  <si>
    <t>GRAND TOTAL: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</si>
  <si>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</si>
  <si>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</si>
  <si>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</si>
  <si>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</si>
  <si>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</si>
  <si>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</si>
  <si>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</si>
  <si>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 xml:space="preserve">PHẦN B : PHỤ LIỆU </t>
  </si>
  <si>
    <t>PHỤ LIỆU</t>
  </si>
  <si>
    <t>CODE MÀU</t>
  </si>
  <si>
    <t xml:space="preserve">ĐỊNH MỨC </t>
  </si>
  <si>
    <t>SỐ LƯỢNG THEO ĐM</t>
  </si>
  <si>
    <t>HAO HỤT</t>
  </si>
  <si>
    <t xml:space="preserve">SỐ LƯỢNG CẤP </t>
  </si>
  <si>
    <t>GHI CHÚ</t>
  </si>
  <si>
    <t>CUỘN</t>
  </si>
  <si>
    <t>PHẦN E : HÌNH</t>
  </si>
  <si>
    <t xml:space="preserve">VẢI CHÍNH </t>
  </si>
  <si>
    <t>THÀNH PHẦN</t>
  </si>
  <si>
    <t>SỐ LƯỢNG THEO ĐỊNH MỨC  (NET)</t>
  </si>
  <si>
    <t>LỖI VẢI (DEFECT)</t>
  </si>
  <si>
    <t>SỐ LƯỢNG CẦN CẤP CHO TỔ CẮT (GROSS)</t>
  </si>
  <si>
    <t>SỐ LƯỢNG CẦN CẤP CHO TEST IN</t>
  </si>
  <si>
    <t>WHITE</t>
  </si>
  <si>
    <t xml:space="preserve">THÀNH PHẦN VẢI: </t>
  </si>
  <si>
    <t>MÀU VẢI</t>
  </si>
  <si>
    <t xml:space="preserve">JOB NUMBER:  </t>
  </si>
  <si>
    <t xml:space="preserve">STYLE NUMBER: </t>
  </si>
  <si>
    <t xml:space="preserve">STYLE NAME : </t>
  </si>
  <si>
    <t>DROP:</t>
  </si>
  <si>
    <t>MÀU PHỤ LIỆU</t>
  </si>
  <si>
    <t>SỐ LƯỢNG ĐH</t>
  </si>
  <si>
    <t>CHẤT LƯỢNG VÀ KÍCH THƯỚC</t>
  </si>
  <si>
    <t xml:space="preserve">Xí nghiệp: </t>
  </si>
  <si>
    <t>VẢI CHÍNH</t>
  </si>
  <si>
    <t xml:space="preserve">GHI CHÚ / CODE VẢI </t>
  </si>
  <si>
    <t>TẤM LÓT THÙNG</t>
  </si>
  <si>
    <t>NATURAL</t>
  </si>
  <si>
    <t>5THEWAY</t>
  </si>
  <si>
    <t>SIZE:</t>
  </si>
  <si>
    <t>L</t>
  </si>
  <si>
    <t>XL</t>
  </si>
  <si>
    <t>XXL</t>
  </si>
  <si>
    <t>S</t>
  </si>
  <si>
    <t>SIZE</t>
  </si>
  <si>
    <t>SỐ LƯỢNG</t>
  </si>
  <si>
    <t>EXTRA (+/-)</t>
  </si>
  <si>
    <t xml:space="preserve">XUẤT NGÀY </t>
  </si>
  <si>
    <t>PHẦN C : PHỤ LIỆU ĐÓNG GÓI</t>
  </si>
  <si>
    <t>PHẦN D : IN / THÊU / WASH</t>
  </si>
  <si>
    <t>XS</t>
  </si>
  <si>
    <t>CUSTOMER :</t>
  </si>
  <si>
    <t>VER.12/2019</t>
  </si>
  <si>
    <t>STYLE :</t>
  </si>
  <si>
    <t>SS NEW TEE</t>
  </si>
  <si>
    <t>Ngày cập nhật: 26/12/2019</t>
  </si>
  <si>
    <t>No.</t>
  </si>
  <si>
    <t>Measurement position</t>
  </si>
  <si>
    <t>Thông số</t>
  </si>
  <si>
    <t>TOLERANCE</t>
  </si>
  <si>
    <t>FRONT BODY LENGTH fm HSP/FRT</t>
  </si>
  <si>
    <t>DÀI THÂN TRƯỚC TỪ ĐỈNH VAI</t>
  </si>
  <si>
    <t>[+/-]  1 cm</t>
  </si>
  <si>
    <t>BACK BODY LENGTH (Center)</t>
  </si>
  <si>
    <t>DÀI GIỮA THÂN SAU</t>
  </si>
  <si>
    <t>1/2 CHEST 2CMS BLW ARMPIT</t>
  </si>
  <si>
    <t>1/2 NGỰC (DƯỚI NÁCH 2CM)</t>
  </si>
  <si>
    <t>1/2 BASE</t>
  </si>
  <si>
    <t>1/2 LAI</t>
  </si>
  <si>
    <t>ARMHOLE STRAIGHT</t>
  </si>
  <si>
    <t>NÁCH ĐO THẲNG</t>
  </si>
  <si>
    <t>[+/-]  0.5 cm</t>
  </si>
  <si>
    <t>NECK WIDTH (SEAM TO SEAM)</t>
  </si>
  <si>
    <t>RỘNG CỔ (TỪ ĐƯỜNG MAY ĐẾN ĐƯỜNG MAY)</t>
  </si>
  <si>
    <t>FRONT NECK DROP fm SNP to Seam</t>
  </si>
  <si>
    <t>HẠ CỔ TRƯỚC</t>
  </si>
  <si>
    <t>BACK NECK DROP fm SNP to Seam</t>
  </si>
  <si>
    <t>HẠ CỔ SAU</t>
  </si>
  <si>
    <t>SHOULDER LENGTH</t>
  </si>
  <si>
    <t>NGANG VAI</t>
  </si>
  <si>
    <t>SLEEVE LENGTH - SHORT</t>
  </si>
  <si>
    <t>DÀI TAY</t>
  </si>
  <si>
    <t xml:space="preserve">SLEEVE OPENING </t>
  </si>
  <si>
    <t>CỬA TAY</t>
  </si>
  <si>
    <t>CUFF HEIGHT/ SLEEVE HEM DEPTH</t>
  </si>
  <si>
    <t>TO BẢN LAI TAY</t>
  </si>
  <si>
    <t>BOTTOM HEM DEPTH/ WELT DEPTH</t>
  </si>
  <si>
    <t>TO BẢN LAI ÁO</t>
  </si>
  <si>
    <t>NECK TRIM DEPTH</t>
  </si>
  <si>
    <t>TO BẢN BO CỔ</t>
  </si>
  <si>
    <t>SKU</t>
  </si>
  <si>
    <t>Mã số:</t>
  </si>
  <si>
    <t>MER.QT-1.BM.4</t>
  </si>
  <si>
    <t>Lần ban hành:</t>
  </si>
  <si>
    <t>01</t>
  </si>
  <si>
    <t>Số trang</t>
  </si>
  <si>
    <t xml:space="preserve">PHẦN F: LƯU Ý </t>
  </si>
  <si>
    <t>03/03</t>
  </si>
  <si>
    <r>
      <t>THÊU :</t>
    </r>
    <r>
      <rPr>
        <b/>
        <sz val="22"/>
        <rFont val="Muli"/>
      </rPr>
      <t xml:space="preserve"> </t>
    </r>
  </si>
  <si>
    <r>
      <t>WASH:</t>
    </r>
    <r>
      <rPr>
        <sz val="22"/>
        <rFont val="Muli"/>
      </rPr>
      <t xml:space="preserve"> </t>
    </r>
  </si>
  <si>
    <t>100% ORGANIC COTTON</t>
  </si>
  <si>
    <t>MCQ</t>
  </si>
  <si>
    <t>XXS</t>
  </si>
  <si>
    <t>SINGLE JERSEY 100% ORGANIC COTTON  170GSM</t>
  </si>
  <si>
    <t>VIỀN CỔ</t>
  </si>
  <si>
    <t>CHỈ 40/2</t>
  </si>
  <si>
    <t>PCS</t>
  </si>
  <si>
    <t>NHÃN SIZE CHỮ 24MM x 12MM</t>
  </si>
  <si>
    <t>NỀN TRẮNG CHỮ ĐEN</t>
  </si>
  <si>
    <t>NHÃN XUẤT XỨ MADE IN VIETNAM 25MM x 12MM</t>
  </si>
  <si>
    <t>NỀN ĐEN CHỮ TRẮNG</t>
  </si>
  <si>
    <t>DÂY RUY BĂNG 76MM x 6MM</t>
  </si>
  <si>
    <t>HYPER LILAC</t>
  </si>
  <si>
    <t>NHÃN THÀNH PHẦN 13CM x 4CM</t>
  </si>
  <si>
    <t>THẺ BÀI TREO SWINGTAG</t>
  </si>
  <si>
    <t>GIẤY CHỐNG ẨM 45CM x 50CM</t>
  </si>
  <si>
    <t>BARCODE STICKER</t>
  </si>
  <si>
    <t>POLYBAG CÓ ĐÁY (SIZE 4) 36CM x 49CM</t>
  </si>
  <si>
    <t>THÙNG CARTON 60CM x 40CM x 40CM</t>
  </si>
  <si>
    <t>BIG POLYBAG</t>
  </si>
  <si>
    <t>CLEAR</t>
  </si>
  <si>
    <t>SPECIAL STICKER</t>
  </si>
  <si>
    <t>CHÚ Ý:</t>
  </si>
  <si>
    <t>CHỈ MAY CHÍNH</t>
  </si>
  <si>
    <t>KHÔNG THÊU</t>
  </si>
  <si>
    <t>KHÔNG WASH</t>
  </si>
  <si>
    <t>- CÁCH GẮN NHÃN PHẢI NHƯ TÀI LIỆU YÊU CẦU</t>
  </si>
  <si>
    <t>- NHÃN SIZE - SỐ LƯỢNG MỖI SIZE NHƯ SAU:</t>
  </si>
  <si>
    <t>1.216CM x 6.5CM</t>
  </si>
  <si>
    <t>FRENCH TERRY 100% ORGANIC COTTON 430GSM</t>
  </si>
  <si>
    <t>KHÁCH HÀNG CUNG CẤP</t>
  </si>
  <si>
    <t>KHÔNG ỦI LÊN CON CHIP NFC</t>
  </si>
  <si>
    <t>3XS</t>
  </si>
  <si>
    <t>3XL</t>
  </si>
  <si>
    <t>2XS</t>
  </si>
  <si>
    <t>2XL</t>
  </si>
  <si>
    <t>RIB 1X1  92%ORGANIC COTTON 2%SPANDEX 450GSM</t>
  </si>
  <si>
    <t>- ĐỊNH VỊ HÌNH IN:
TỪ GIỮA TRƯỚC QUA TRÁI</t>
  </si>
  <si>
    <t>- ĐỊNH VỊ HÌNH IN:
TỪ ĐỈNH VAI XUỐNG</t>
  </si>
  <si>
    <t>- CÁCH MAY NHƯ ÁO MẪU + TÀI LIỆU ĐÍNH KÈM</t>
  </si>
  <si>
    <t>3D HEAT TRANSFER PLACEMENT AT LEFT CHEST (CM)</t>
  </si>
  <si>
    <t>FROM HSP TO EDGE OF ARTWORK</t>
  </si>
  <si>
    <t>FROM CF TO EDGE OF ARTWORK</t>
  </si>
  <si>
    <t>CROP SWEATSHIRT</t>
  </si>
  <si>
    <t>CREWNECK</t>
  </si>
  <si>
    <t>BO CỔ + BO LAI + BO TAY</t>
  </si>
  <si>
    <t>NHÃN CHÍNH GẮN CHIP NFC 55MM x 30MM</t>
  </si>
  <si>
    <t>NỀN ĐEN CHỮ TÍM</t>
  </si>
  <si>
    <t>EA0147614C</t>
  </si>
  <si>
    <t>NHÃN DỆT</t>
  </si>
  <si>
    <t>102405R</t>
  </si>
  <si>
    <t>NHÃN SATIN NFC 12CM x 4CM</t>
  </si>
  <si>
    <t>MCQ38N</t>
  </si>
  <si>
    <t>102519D</t>
  </si>
  <si>
    <t>LOẠI 1</t>
  </si>
  <si>
    <t>IN: IN HIGH DENSITY TẠI NGỰC TRÁI NGƯỜI MẶC</t>
  </si>
  <si>
    <t>DUYỆT HÌNH IN THEO</t>
  </si>
  <si>
    <t>KÍCH THƯỚC HÌNH IN</t>
  </si>
  <si>
    <t xml:space="preserve">163CM </t>
  </si>
  <si>
    <t>KHÔNG ỦI LÊN CON HÌNH IN HIGH DENSITY</t>
  </si>
  <si>
    <t>THÔNG TIN ĐỊNH VỊ HÌNH IN (CM)</t>
  </si>
  <si>
    <t>MER - OANH NGUYỄN: 206</t>
  </si>
  <si>
    <t>1099-CR03</t>
  </si>
  <si>
    <t>THAM KHẢO ÁO MẪU SMS, MÃ HÀNG CR1099C, MÀU GREY MELANGE, SIZE S</t>
  </si>
  <si>
    <t>C5</t>
  </si>
  <si>
    <t>DROP 1</t>
  </si>
  <si>
    <t>M21  C5  G2261</t>
  </si>
  <si>
    <t xml:space="preserve">DARKEST BLACK       </t>
  </si>
  <si>
    <t xml:space="preserve">HYPER LILAC         </t>
  </si>
  <si>
    <t xml:space="preserve">ATOMIC BLASTER      </t>
  </si>
  <si>
    <t xml:space="preserve">OPTIC WHITE         </t>
  </si>
  <si>
    <t>IN:</t>
  </si>
  <si>
    <t>DUYỆT HÌNH THÊU THEO</t>
  </si>
  <si>
    <t>THÔNG TIN ĐỊNH VỊ HÌNH THÊU</t>
  </si>
  <si>
    <t>CHẤT LƯỢNG, HIỆU ỨNG VÀ MÀU SẮC DUYỆT THEO</t>
  </si>
  <si>
    <t>CORTEIZ</t>
  </si>
  <si>
    <t>MER - OANH NGUYỄN 251</t>
  </si>
  <si>
    <t>PHẦN C: IN/ THÊU/ WASH</t>
  </si>
  <si>
    <t>PHẦN D: HÌNH</t>
  </si>
  <si>
    <t>100%COTTON</t>
  </si>
  <si>
    <t>FRONT LENGTH FROM HPS</t>
  </si>
  <si>
    <t>ĐỊNH VỊ HÌNH IN: CANH GIỮA THÂN TRƯỚC, TỪ ĐƯỜNG TRA GIỮA CỔ XUỐNG</t>
  </si>
  <si>
    <t>10CM</t>
  </si>
  <si>
    <t>SS TEE</t>
  </si>
  <si>
    <t>ÁO MẪU PHOTOSHOOT, MÃ HÀNG RELAXED-TS01, MÀU BLACK, SIZE S L LÀ TIÊU CHUẨN MEDIUM HANDFEEL -&gt; YÊU CẦU WASH MỀM HƠN MẪU NÀY</t>
  </si>
  <si>
    <t>MAY TẠI SƯỜN TRÁI NGƯỜI MẶC, TỪ MÉP LAI LÊN 9CM</t>
  </si>
  <si>
    <t>STYLE NUMBER:</t>
  </si>
  <si>
    <t>Ngày cập nhật: 3/3/2021</t>
  </si>
  <si>
    <t>MEASUREMENT BY INCH</t>
  </si>
  <si>
    <t>POM Name</t>
  </si>
  <si>
    <t>How to Measure</t>
  </si>
  <si>
    <t>Critical</t>
  </si>
  <si>
    <t>Type</t>
  </si>
  <si>
    <t>Tol +/-</t>
  </si>
  <si>
    <t>DÀI THÂN TRƯỚC ĐO TỪ ĐỈNH VAI</t>
  </si>
  <si>
    <t>full</t>
  </si>
  <si>
    <t>NECK BAND WIDTH</t>
  </si>
  <si>
    <t>RỘNG NGANG CỔ</t>
  </si>
  <si>
    <t>ACROSS CHEST (1" DOWN FROM UNDERARM)</t>
  </si>
  <si>
    <t>NGANG NGỰC ĐO TỪ NÁCH XUỐNG 1''</t>
  </si>
  <si>
    <t>BOTTOM OPENING</t>
  </si>
  <si>
    <t>RỘNG LAI- ĐO THẲNG</t>
  </si>
  <si>
    <t>half</t>
  </si>
  <si>
    <t>BICEP (1" DOWN FROM UNDERARM)</t>
  </si>
  <si>
    <t>BẮP TAY DƯỚI NÁCH 1"</t>
  </si>
  <si>
    <t>SLEEVE OPENING</t>
  </si>
  <si>
    <t>CỬA TAY ( ĐO THẲNG)</t>
  </si>
  <si>
    <t>SLEEVE AND SHIRT HEM WIDTH</t>
  </si>
  <si>
    <t>TO BẢN LAI TAY, LAI ÁO</t>
  </si>
  <si>
    <t>KHÔNG IN</t>
  </si>
  <si>
    <t>IN MÀU BLACK</t>
  </si>
  <si>
    <t>7 3/4</t>
  </si>
  <si>
    <t>3 3/4</t>
  </si>
  <si>
    <t>20 1/2</t>
  </si>
  <si>
    <t>22 1/2</t>
  </si>
  <si>
    <t>24 1/2</t>
  </si>
  <si>
    <t>26 1/2</t>
  </si>
  <si>
    <t>28 1/2</t>
  </si>
  <si>
    <t>9 1/2</t>
  </si>
  <si>
    <t>9 1/4</t>
  </si>
  <si>
    <t>8 1/2</t>
  </si>
  <si>
    <t>CRTZ-1113</t>
  </si>
  <si>
    <t>HMP PANEL TEE</t>
  </si>
  <si>
    <t>HEATHER GREY</t>
  </si>
  <si>
    <t>BO CỔ</t>
  </si>
  <si>
    <t>THÊU GIỮA THÂN TRƯỚC</t>
  </si>
  <si>
    <t>1/2 INCH</t>
  </si>
  <si>
    <t>MAY GIỮA CỔ SAU, BÊN NGOÀI, TỪ ĐƯỜNG TRA CỔ XUỐNG 1"</t>
  </si>
  <si>
    <t>THAM KHẢO ÁO MẪU PROTO, MÃ CRTZ-1113, MÀU WHITE, SIZE L</t>
  </si>
  <si>
    <t>C21  FW23  G2533</t>
  </si>
  <si>
    <t>CREAM</t>
  </si>
  <si>
    <t>NHÃN CHÍNH</t>
  </si>
  <si>
    <t>ĐỊNH VỊ HÌNH THÊU: CANH GIỮA THÂN TRƯỚC, TỪ GIỮA ĐƯỜNG ĐÁNH BÔNG XUỐNG</t>
  </si>
  <si>
    <t>GẬP ĐÔI, MAY GIỮA CỔ SAU, MAY KẸP VÀO VIỀN CỔ</t>
  </si>
  <si>
    <t>BLACK</t>
  </si>
  <si>
    <t>FRONT NECK DROP (HPS TO SEAM)</t>
  </si>
  <si>
    <t>HẠ CỔ TRƯỚC (ĐO TỪ ĐỈNH VAI ĐẾN ĐƯỜNG MAY)</t>
  </si>
  <si>
    <t>BACK NECK DROP (HPS TO SEAM)</t>
  </si>
  <si>
    <t>HẠ CỔ SAU (ĐO TỪ ĐỈNH VAI ĐẾN ĐƯỜNG MAY )</t>
  </si>
  <si>
    <t>ARMHOLE DROP (FROM HPS TO UNDERARM)</t>
  </si>
  <si>
    <t>NÁCH ĐO VUÔNG GÓC TỪ ĐỈNH VAI</t>
  </si>
  <si>
    <t>SLEEVE LENGTH FROM HPS</t>
  </si>
  <si>
    <t>DÀI TAY TỪ ĐỈNH VAI</t>
  </si>
  <si>
    <t>SHIPPING</t>
  </si>
  <si>
    <t>ÁO CHO PAUL</t>
  </si>
  <si>
    <t>PHẦN C: PHỤ LIỆU ĐÓNG GÓI</t>
  </si>
  <si>
    <t>BAO LỚN (100CMX120CM)</t>
  </si>
  <si>
    <t>LÓT THÙNG</t>
  </si>
  <si>
    <t>THÙNG CARTON</t>
  </si>
  <si>
    <t>GIẤY CHỐNG ẨM 32cm (L) x 20cm (W)</t>
  </si>
  <si>
    <t>BARCODE STICKER 2” (L) x 1” (W)</t>
  </si>
  <si>
    <t>FW23</t>
  </si>
  <si>
    <t>DROP 3</t>
  </si>
  <si>
    <t>HEAVY JERSEY SOLID 100% COTTON CM 20'S/2 WITH ENZYME CUT, 300-310GSM</t>
  </si>
  <si>
    <t>138CM</t>
  </si>
  <si>
    <t>RIB 1X1 95% COTTON 5%SP, CM 20'S/1 + 140'D, 400GSM</t>
  </si>
  <si>
    <t>CTFW23P0058004T00K
L0766/8: CẤP ĐỦ SỐ LƯỢNG</t>
  </si>
  <si>
    <t>SỐ LƯỢNG CẦN CẤP CHO TEST OUTSOURCE</t>
  </si>
  <si>
    <t>CTFW23P0058001T00K
L0419/8 - ÁNH A: CẤP 702M - TRIỆT TIÊU HẾT LOT
L0418/8 - ÁNH A: CẤP 608M</t>
  </si>
  <si>
    <t>CTFW23P0058002T00K
LL0419/8 - ÁNH A: CẤP 30M - TRIỆT TIÊU HẾT LOT</t>
  </si>
  <si>
    <t>K8135</t>
  </si>
  <si>
    <t>K9388</t>
  </si>
  <si>
    <t>CHỈ TIỆP MÀU VẢI CHÍNH</t>
  </si>
  <si>
    <t>CHỈ ĐẬM HƠN VẢI CHÍNH</t>
  </si>
  <si>
    <t>NHÃN THÀNH PHẦN PO# 0073
STYLE# CRTZ_1113</t>
  </si>
  <si>
    <t>NHÃN TRANG TRÍ HMP</t>
  </si>
  <si>
    <t>CTFW23P0058003T00K
L0766/8: CẤP 878M - TRIỆT TIÊU HẾT LOT</t>
  </si>
  <si>
    <t>DUYỆT MÀU SẮC, CHẤT LƯỢNG, KÍCH THƯỚC HÌNH THÊU THEO ÁO MẪU PROTO, MÃ CRTZ-1113, MÀU WHITE, SIZE L</t>
  </si>
  <si>
    <t>DUYỆT MÀU SẮC, CHẤT LƯỢNG, KÍCH THƯỚC HÌNH THÊU THEO ÁO MẪU PROTO, MÃ CRTZ-1113, MÀU HEATHER GREY, SIZE L</t>
  </si>
  <si>
    <t>- THAM KHẢO MẪU VÀ TÀI LIỆU ĐÍNH KÈM</t>
  </si>
  <si>
    <t>- CHÚ Ý: SẢN XUẤT TIẾN HÀNH SONG SONG VỚI MẪU PP, VUI LÒNG ĐẢM BẢO RẬP VÀ CÁCH MAY GIỐNG MẪU PP ĐANG TRIỂN KHAI Ở CHUYỀN MẪU (HOẶC KHI LÊN CHUYỀN CHECK LẠI MER ĐÃ CÓ MẪU PP ĐỂ XEM LẠI NẾU CẦN)</t>
  </si>
  <si>
    <t>DÙNG ĐỰNG GARMENT BÊN TRONG THÙNG</t>
  </si>
  <si>
    <t>BỎ BÊN TRONG THÙNG</t>
  </si>
  <si>
    <t>BỎ VÀO KHI GẤP XẾP</t>
  </si>
  <si>
    <t>TREO QUA NHÃN CHÍNH/NHÃN SIZE</t>
  </si>
  <si>
    <t>ĐÓNG GÓI TỪNG SẢN PHẨM</t>
  </si>
  <si>
    <t>DÁN TẠI GÓC PHẢI CỦA POLY BAG, MẶT TRƯỚC, TỪ NGOÀI NHÌN VÀO</t>
  </si>
  <si>
    <t>THẺ BÀI HMP</t>
  </si>
  <si>
    <t>POLYBAG HMP 18” (L) X 13.875” (W)</t>
  </si>
  <si>
    <t>MER.QT-4.BM4</t>
  </si>
  <si>
    <t>02</t>
  </si>
  <si>
    <t>01/01</t>
  </si>
  <si>
    <t>PP MEETING DATE</t>
  </si>
  <si>
    <t xml:space="preserve">BUYER </t>
  </si>
  <si>
    <t>SEASON</t>
  </si>
  <si>
    <t xml:space="preserve">STYLE(s)# </t>
  </si>
  <si>
    <t>ITEM</t>
  </si>
  <si>
    <t>NO.</t>
  </si>
  <si>
    <t>CONTENT</t>
  </si>
  <si>
    <t>ISSUE</t>
  </si>
  <si>
    <t>PIC &amp;
SIGNATURE</t>
  </si>
  <si>
    <r>
      <t xml:space="preserve">METHOD &amp; DATE
</t>
    </r>
    <r>
      <rPr>
        <b/>
        <sz val="8"/>
        <rFont val="Muli"/>
      </rPr>
      <t>FOR HANDLING ISSUE</t>
    </r>
  </si>
  <si>
    <t>Fabric</t>
  </si>
  <si>
    <t>Trims and Accessories</t>
  </si>
  <si>
    <t>Pattern &amp; Marker</t>
  </si>
  <si>
    <t>Cutting</t>
  </si>
  <si>
    <t>-CẮT CHÍNH XÁC</t>
  </si>
  <si>
    <t>Technical Garment Construction</t>
  </si>
  <si>
    <t>Operation and Attachments</t>
  </si>
  <si>
    <t>Printting</t>
  </si>
  <si>
    <t>Embroidery</t>
  </si>
  <si>
    <t>Washing</t>
  </si>
  <si>
    <t>Packing</t>
  </si>
  <si>
    <r>
      <t xml:space="preserve">THE MEETING HOST (Merchandiser)
</t>
    </r>
    <r>
      <rPr>
        <i/>
        <sz val="12"/>
        <rFont val="Muli"/>
      </rPr>
      <t>Full name &amp; signature</t>
    </r>
  </si>
  <si>
    <r>
      <t xml:space="preserve">OTHER COMMENTS 
</t>
    </r>
    <r>
      <rPr>
        <i/>
        <sz val="12"/>
        <rFont val="Muli"/>
      </rPr>
      <t>Note &amp; signature</t>
    </r>
  </si>
  <si>
    <t>FW23 - DROP 3</t>
  </si>
  <si>
    <t>-CUNG CẤP RẬP THÂN TRƯỚC FULL SIZE CHO OUTSOURCE</t>
  </si>
  <si>
    <t>-MAY THEO MẪU &amp; COMMENT ĐÍNH KÈM</t>
  </si>
  <si>
    <t>- KHÔNG IN</t>
  </si>
  <si>
    <t>- THÊU TẠI GIỮA THÂN TRƯỚC</t>
  </si>
  <si>
    <t>- KHÔNG WASH</t>
  </si>
  <si>
    <t>CHỈ MAY NHÃN TRANG TRÍ 40/2</t>
  </si>
  <si>
    <t>K8399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</si>
</sst>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0.000"/>
    <numFmt numFmtId="174" formatCode="0.0\ &quot;CM&quot;"/>
    <numFmt numFmtId="175" formatCode="m/d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4"/>
      <name val="Calibri"/>
      <family val="2"/>
      <scheme val="minor"/>
    </font>
    <font>
      <sz val="16"/>
      <color rgb="FF000000"/>
      <name val="Calibri"/>
      <family val="2"/>
      <scheme val="minor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26"/>
      <color indexed="48"/>
      <name val="Muli"/>
    </font>
    <font>
      <b/>
      <sz val="30"/>
      <name val="Muli"/>
    </font>
    <font>
      <sz val="15"/>
      <name val="Muli"/>
    </font>
    <font>
      <b/>
      <u/>
      <sz val="12"/>
      <color indexed="48"/>
      <name val="Muli"/>
    </font>
    <font>
      <u/>
      <sz val="15"/>
      <name val="Muli"/>
    </font>
    <font>
      <b/>
      <sz val="14"/>
      <color indexed="48"/>
      <name val="Muli"/>
    </font>
    <font>
      <b/>
      <sz val="12"/>
      <color indexed="12"/>
      <name val="Muli"/>
    </font>
    <font>
      <sz val="12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16"/>
      <color rgb="FF000000"/>
      <name val="Calibri"/>
      <family val="2"/>
      <scheme val="minor"/>
    </font>
    <font>
      <b/>
      <sz val="14"/>
      <name val="Muli"/>
    </font>
    <font>
      <b/>
      <u/>
      <sz val="14"/>
      <name val="Muli"/>
    </font>
    <font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44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b/>
      <sz val="26"/>
      <color theme="9" tint="-0.249977111117893"/>
      <name val="Muli"/>
    </font>
    <font>
      <b/>
      <sz val="22"/>
      <color theme="1"/>
      <name val="Muli"/>
    </font>
    <font>
      <sz val="22"/>
      <color indexed="8"/>
      <name val="Muli"/>
    </font>
    <font>
      <b/>
      <u/>
      <sz val="22"/>
      <name val="Muli"/>
    </font>
    <font>
      <sz val="22"/>
      <color theme="1"/>
      <name val="Muli"/>
    </font>
    <font>
      <b/>
      <sz val="36"/>
      <color theme="1"/>
      <name val="Muli"/>
    </font>
    <font>
      <b/>
      <sz val="48"/>
      <color theme="1"/>
      <name val="Muli"/>
    </font>
    <font>
      <b/>
      <sz val="15"/>
      <name val="Calibri"/>
      <family val="2"/>
      <scheme val="minor"/>
    </font>
    <font>
      <b/>
      <sz val="11"/>
      <color theme="1"/>
      <name val="Muli"/>
    </font>
    <font>
      <b/>
      <sz val="15"/>
      <color theme="1"/>
      <name val="Muli"/>
    </font>
    <font>
      <sz val="12"/>
      <color theme="1"/>
      <name val="Calibri"/>
      <family val="2"/>
      <scheme val="minor"/>
    </font>
    <font>
      <b/>
      <sz val="20"/>
      <name val="Muli"/>
    </font>
    <font>
      <b/>
      <sz val="22"/>
      <color rgb="FFFF0000"/>
      <name val="Muli"/>
    </font>
    <font>
      <sz val="11"/>
      <color rgb="FF000000"/>
      <name val="Calibri"/>
      <family val="2"/>
    </font>
    <font>
      <sz val="12"/>
      <name val="Arial"/>
      <family val="2"/>
    </font>
    <font>
      <b/>
      <sz val="18"/>
      <color rgb="FFFF0000"/>
      <name val="Muli"/>
    </font>
    <font>
      <sz val="12"/>
      <color rgb="FF9C0006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Calibri"/>
      <family val="2"/>
      <scheme val="minor"/>
    </font>
    <font>
      <sz val="20"/>
      <name val="Muli"/>
    </font>
    <font>
      <sz val="10"/>
      <color rgb="FF000000"/>
      <name val="Verdana"/>
      <family val="2"/>
    </font>
    <font>
      <b/>
      <sz val="22"/>
      <color rgb="FF000000"/>
      <name val="Muli"/>
    </font>
    <font>
      <i/>
      <u/>
      <sz val="18"/>
      <name val="Muli"/>
    </font>
    <font>
      <sz val="16"/>
      <color rgb="FF000000"/>
      <name val="Muli"/>
    </font>
    <font>
      <sz val="24"/>
      <color theme="1"/>
      <name val="Muli"/>
    </font>
    <font>
      <b/>
      <sz val="26"/>
      <color indexed="8"/>
      <name val="Muli"/>
    </font>
    <font>
      <b/>
      <sz val="12"/>
      <name val="Muli"/>
    </font>
    <font>
      <b/>
      <sz val="8"/>
      <name val="Muli"/>
    </font>
    <font>
      <b/>
      <sz val="12"/>
      <name val="EuclidCircularA-Regular"/>
    </font>
    <font>
      <i/>
      <sz val="12"/>
      <name val="Muli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C7CE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41"/>
      </patternFill>
    </fill>
    <fill>
      <patternFill patternType="solid">
        <fgColor theme="5" tint="0.59999389629810485"/>
        <bgColor indexed="64"/>
      </patternFill>
    </fill>
  </fills>
  <borders count="67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70">
    <xf numFmtId="0" fontId="0" fillId="0" borderId="0"/>
    <xf numFmtId="0" fontId="1" fillId="0" borderId="0"/>
    <xf numFmtId="0" fontId="5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0" fontId="7" fillId="0" borderId="11">
      <alignment horizontal="center"/>
    </xf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Border="0" applyAlignment="0" applyProtection="0"/>
    <xf numFmtId="2" fontId="5" fillId="0" borderId="0" applyFont="0" applyFill="0" applyBorder="0" applyAlignment="0" applyProtection="0"/>
    <xf numFmtId="38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9" fillId="6" borderId="14" applyNumberFormat="0" applyBorder="0" applyAlignment="0" applyProtection="0"/>
    <xf numFmtId="168" fontId="12" fillId="0" borderId="0"/>
    <xf numFmtId="0" fontId="5" fillId="0" borderId="0"/>
    <xf numFmtId="0" fontId="5" fillId="0" borderId="0"/>
    <xf numFmtId="0" fontId="13" fillId="0" borderId="0"/>
    <xf numFmtId="0" fontId="14" fillId="0" borderId="0"/>
    <xf numFmtId="0" fontId="8" fillId="0" borderId="0" applyFill="0"/>
    <xf numFmtId="0" fontId="14" fillId="0" borderId="0"/>
    <xf numFmtId="0" fontId="15" fillId="0" borderId="0"/>
    <xf numFmtId="0" fontId="8" fillId="0" borderId="0"/>
    <xf numFmtId="0" fontId="8" fillId="0" borderId="0" applyFill="0"/>
    <xf numFmtId="0" fontId="5" fillId="0" borderId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" fontId="16" fillId="7" borderId="21" applyNumberFormat="0" applyProtection="0">
      <alignment horizontal="right" vertical="center"/>
    </xf>
    <xf numFmtId="0" fontId="5" fillId="8" borderId="21" applyNumberFormat="0" applyProtection="0">
      <alignment horizontal="left" vertical="center" indent="1"/>
    </xf>
    <xf numFmtId="0" fontId="5" fillId="0" borderId="0"/>
    <xf numFmtId="40" fontId="17" fillId="0" borderId="0"/>
    <xf numFmtId="0" fontId="5" fillId="0" borderId="22" applyNumberFormat="0" applyFont="0" applyFill="0" applyAlignment="0" applyProtection="0"/>
    <xf numFmtId="0" fontId="18" fillId="0" borderId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20" fillId="0" borderId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0" fontId="22" fillId="0" borderId="0"/>
    <xf numFmtId="0" fontId="13" fillId="0" borderId="0"/>
    <xf numFmtId="0" fontId="72" fillId="0" borderId="0"/>
    <xf numFmtId="0" fontId="1" fillId="0" borderId="0"/>
    <xf numFmtId="0" fontId="75" fillId="0" borderId="0"/>
    <xf numFmtId="0" fontId="78" fillId="18" borderId="0" applyNumberFormat="0" applyBorder="0" applyAlignment="0" applyProtection="0"/>
    <xf numFmtId="0" fontId="79" fillId="0" borderId="0"/>
    <xf numFmtId="0" fontId="80" fillId="0" borderId="0"/>
    <xf numFmtId="0" fontId="82" fillId="0" borderId="0"/>
    <xf numFmtId="0" fontId="75" fillId="0" borderId="0"/>
    <xf numFmtId="0" fontId="16" fillId="0" borderId="0"/>
    <xf numFmtId="0" fontId="13" fillId="0" borderId="0"/>
  </cellStyleXfs>
  <cellXfs count="455">
    <xf numFmtId="0" fontId="0" fillId="0" borderId="0" xfId="0"/>
    <xf numFmtId="0" fontId="3" fillId="0" borderId="0" xfId="0" applyFont="1"/>
    <xf numFmtId="0" fontId="24" fillId="0" borderId="0" xfId="0" applyFont="1"/>
    <xf numFmtId="0" fontId="3" fillId="0" borderId="0" xfId="0" applyFont="1" applyAlignment="1">
      <alignment horizontal="center"/>
    </xf>
    <xf numFmtId="0" fontId="25" fillId="2" borderId="0" xfId="0" applyFont="1" applyFill="1" applyAlignment="1">
      <alignment vertical="center"/>
    </xf>
    <xf numFmtId="0" fontId="29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9" fillId="2" borderId="0" xfId="0" applyFont="1" applyFill="1" applyAlignment="1">
      <alignment vertical="center" wrapText="1"/>
    </xf>
    <xf numFmtId="0" fontId="30" fillId="2" borderId="0" xfId="0" applyFont="1" applyFill="1" applyAlignment="1">
      <alignment vertical="center"/>
    </xf>
    <xf numFmtId="0" fontId="26" fillId="2" borderId="0" xfId="0" applyFont="1" applyFill="1" applyAlignment="1">
      <alignment vertical="center" wrapText="1"/>
    </xf>
    <xf numFmtId="0" fontId="29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3" borderId="0" xfId="0" applyFont="1" applyFill="1" applyAlignment="1">
      <alignment horizontal="left" vertical="center"/>
    </xf>
    <xf numFmtId="0" fontId="26" fillId="0" borderId="0" xfId="0" applyFont="1" applyAlignment="1">
      <alignment vertical="center" wrapText="1"/>
    </xf>
    <xf numFmtId="0" fontId="31" fillId="2" borderId="0" xfId="0" applyFont="1" applyFill="1" applyAlignment="1">
      <alignment vertical="center"/>
    </xf>
    <xf numFmtId="0" fontId="32" fillId="2" borderId="0" xfId="0" applyFont="1" applyFill="1" applyAlignment="1">
      <alignment horizontal="left" vertical="center"/>
    </xf>
    <xf numFmtId="0" fontId="32" fillId="3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32" fillId="2" borderId="0" xfId="0" applyFont="1" applyFill="1" applyAlignment="1">
      <alignment vertical="center" wrapText="1"/>
    </xf>
    <xf numFmtId="0" fontId="32" fillId="2" borderId="1" xfId="0" applyFont="1" applyFill="1" applyBorder="1" applyAlignment="1" applyProtection="1">
      <alignment vertical="center"/>
      <protection hidden="1"/>
    </xf>
    <xf numFmtId="0" fontId="33" fillId="2" borderId="1" xfId="0" applyFont="1" applyFill="1" applyBorder="1" applyAlignment="1">
      <alignment horizontal="left" vertical="center"/>
    </xf>
    <xf numFmtId="0" fontId="33" fillId="2" borderId="1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vertical="center"/>
    </xf>
    <xf numFmtId="0" fontId="32" fillId="2" borderId="1" xfId="0" applyFont="1" applyFill="1" applyBorder="1" applyAlignment="1">
      <alignment horizontal="left" vertical="center"/>
    </xf>
    <xf numFmtId="15" fontId="32" fillId="2" borderId="1" xfId="0" applyNumberFormat="1" applyFont="1" applyFill="1" applyBorder="1" applyAlignment="1">
      <alignment horizontal="left" vertical="center" wrapText="1"/>
    </xf>
    <xf numFmtId="15" fontId="32" fillId="2" borderId="1" xfId="0" applyNumberFormat="1" applyFont="1" applyFill="1" applyBorder="1" applyAlignment="1">
      <alignment horizontal="left" vertical="center"/>
    </xf>
    <xf numFmtId="164" fontId="32" fillId="2" borderId="1" xfId="0" quotePrefix="1" applyNumberFormat="1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vertical="center" wrapText="1"/>
    </xf>
    <xf numFmtId="0" fontId="32" fillId="3" borderId="0" xfId="0" applyFont="1" applyFill="1" applyAlignment="1">
      <alignment horizontal="left" vertical="center"/>
    </xf>
    <xf numFmtId="0" fontId="32" fillId="2" borderId="0" xfId="0" applyFont="1" applyFill="1" applyAlignment="1">
      <alignment horizontal="left" vertical="center" wrapText="1"/>
    </xf>
    <xf numFmtId="0" fontId="34" fillId="2" borderId="0" xfId="0" applyFont="1" applyFill="1" applyAlignment="1">
      <alignment vertical="center"/>
    </xf>
    <xf numFmtId="0" fontId="27" fillId="2" borderId="0" xfId="0" applyFont="1" applyFill="1" applyAlignment="1">
      <alignment horizontal="center" vertical="center"/>
    </xf>
    <xf numFmtId="0" fontId="35" fillId="2" borderId="2" xfId="0" applyFont="1" applyFill="1" applyBorder="1" applyAlignment="1">
      <alignment horizontal="center" vertical="center"/>
    </xf>
    <xf numFmtId="0" fontId="26" fillId="4" borderId="2" xfId="0" quotePrefix="1" applyFont="1" applyFill="1" applyBorder="1" applyAlignment="1">
      <alignment horizontal="center" vertical="center"/>
    </xf>
    <xf numFmtId="0" fontId="35" fillId="2" borderId="2" xfId="0" applyFont="1" applyFill="1" applyBorder="1" applyAlignment="1">
      <alignment horizontal="left" vertical="center"/>
    </xf>
    <xf numFmtId="0" fontId="26" fillId="2" borderId="3" xfId="0" applyFont="1" applyFill="1" applyBorder="1" applyAlignment="1">
      <alignment horizontal="left" vertical="center"/>
    </xf>
    <xf numFmtId="0" fontId="26" fillId="2" borderId="3" xfId="0" applyFont="1" applyFill="1" applyBorder="1" applyAlignment="1">
      <alignment vertical="center"/>
    </xf>
    <xf numFmtId="0" fontId="26" fillId="2" borderId="3" xfId="0" applyFont="1" applyFill="1" applyBorder="1" applyAlignment="1">
      <alignment horizontal="center" vertical="center"/>
    </xf>
    <xf numFmtId="3" fontId="26" fillId="2" borderId="3" xfId="0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horizontal="right" vertical="center"/>
    </xf>
    <xf numFmtId="0" fontId="26" fillId="2" borderId="0" xfId="0" applyFont="1" applyFill="1" applyAlignment="1">
      <alignment horizontal="right" vertical="center" wrapText="1"/>
    </xf>
    <xf numFmtId="0" fontId="26" fillId="0" borderId="2" xfId="0" applyFont="1" applyBorder="1" applyAlignment="1">
      <alignment horizontal="right" vertical="center"/>
    </xf>
    <xf numFmtId="0" fontId="35" fillId="2" borderId="2" xfId="0" applyFont="1" applyFill="1" applyBorder="1" applyAlignment="1">
      <alignment horizontal="right" vertical="center"/>
    </xf>
    <xf numFmtId="0" fontId="26" fillId="2" borderId="2" xfId="0" applyFont="1" applyFill="1" applyBorder="1" applyAlignment="1">
      <alignment horizontal="right" vertical="center"/>
    </xf>
    <xf numFmtId="0" fontId="36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37" fillId="2" borderId="0" xfId="0" applyFont="1" applyFill="1" applyAlignment="1">
      <alignment vertical="center"/>
    </xf>
    <xf numFmtId="0" fontId="37" fillId="2" borderId="0" xfId="0" applyFont="1" applyFill="1" applyAlignment="1">
      <alignment horizontal="left" vertical="center"/>
    </xf>
    <xf numFmtId="0" fontId="37" fillId="2" borderId="0" xfId="0" applyFont="1" applyFill="1" applyAlignment="1">
      <alignment horizontal="right" vertical="center"/>
    </xf>
    <xf numFmtId="3" fontId="38" fillId="2" borderId="4" xfId="0" applyNumberFormat="1" applyFont="1" applyFill="1" applyBorder="1" applyAlignment="1">
      <alignment horizontal="center" vertical="center"/>
    </xf>
    <xf numFmtId="0" fontId="39" fillId="2" borderId="4" xfId="0" applyFont="1" applyFill="1" applyBorder="1" applyAlignment="1">
      <alignment horizontal="center" vertical="center" wrapText="1"/>
    </xf>
    <xf numFmtId="0" fontId="39" fillId="2" borderId="4" xfId="0" applyFont="1" applyFill="1" applyBorder="1" applyAlignment="1">
      <alignment horizontal="center" vertical="center"/>
    </xf>
    <xf numFmtId="0" fontId="39" fillId="2" borderId="4" xfId="0" applyFont="1" applyFill="1" applyBorder="1" applyAlignment="1">
      <alignment horizontal="right" vertical="center"/>
    </xf>
    <xf numFmtId="3" fontId="38" fillId="2" borderId="4" xfId="0" applyNumberFormat="1" applyFont="1" applyFill="1" applyBorder="1" applyAlignment="1">
      <alignment vertical="center"/>
    </xf>
    <xf numFmtId="0" fontId="40" fillId="2" borderId="0" xfId="0" applyFont="1" applyFill="1" applyAlignment="1">
      <alignment vertical="center"/>
    </xf>
    <xf numFmtId="0" fontId="25" fillId="2" borderId="0" xfId="0" applyFont="1" applyFill="1" applyAlignment="1">
      <alignment horizontal="right" vertical="center"/>
    </xf>
    <xf numFmtId="0" fontId="25" fillId="2" borderId="0" xfId="0" applyFont="1" applyFill="1" applyAlignment="1">
      <alignment horizontal="right" vertical="center" wrapText="1"/>
    </xf>
    <xf numFmtId="0" fontId="25" fillId="2" borderId="0" xfId="0" applyFont="1" applyFill="1" applyAlignment="1">
      <alignment horizontal="center" vertical="center"/>
    </xf>
    <xf numFmtId="3" fontId="41" fillId="2" borderId="0" xfId="0" applyNumberFormat="1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42" fillId="2" borderId="0" xfId="0" applyFont="1" applyFill="1" applyAlignment="1">
      <alignment vertical="center"/>
    </xf>
    <xf numFmtId="0" fontId="25" fillId="2" borderId="0" xfId="0" applyFont="1" applyFill="1" applyAlignment="1">
      <alignment horizontal="center" vertical="center" wrapText="1"/>
    </xf>
    <xf numFmtId="0" fontId="43" fillId="2" borderId="0" xfId="0" applyFont="1" applyFill="1" applyAlignment="1">
      <alignment vertical="center"/>
    </xf>
    <xf numFmtId="0" fontId="44" fillId="2" borderId="0" xfId="0" applyFont="1" applyFill="1" applyAlignment="1">
      <alignment vertical="center"/>
    </xf>
    <xf numFmtId="0" fontId="43" fillId="2" borderId="0" xfId="0" applyFont="1" applyFill="1" applyAlignment="1">
      <alignment vertical="center" wrapText="1"/>
    </xf>
    <xf numFmtId="0" fontId="43" fillId="2" borderId="0" xfId="0" applyFont="1" applyFill="1" applyAlignment="1">
      <alignment horizontal="center" vertical="center"/>
    </xf>
    <xf numFmtId="1" fontId="32" fillId="2" borderId="14" xfId="0" applyNumberFormat="1" applyFont="1" applyFill="1" applyBorder="1" applyAlignment="1">
      <alignment horizontal="center" vertical="center"/>
    </xf>
    <xf numFmtId="166" fontId="31" fillId="2" borderId="0" xfId="0" applyNumberFormat="1" applyFont="1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 wrapText="1"/>
    </xf>
    <xf numFmtId="0" fontId="32" fillId="2" borderId="14" xfId="0" quotePrefix="1" applyFont="1" applyFill="1" applyBorder="1" applyAlignment="1">
      <alignment horizontal="left" vertical="center"/>
    </xf>
    <xf numFmtId="0" fontId="32" fillId="2" borderId="14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166" fontId="32" fillId="2" borderId="0" xfId="0" applyNumberFormat="1" applyFont="1" applyFill="1" applyAlignment="1">
      <alignment horizontal="center" vertical="center"/>
    </xf>
    <xf numFmtId="0" fontId="46" fillId="0" borderId="0" xfId="0" applyFont="1" applyAlignment="1">
      <alignment vertical="center"/>
    </xf>
    <xf numFmtId="0" fontId="46" fillId="0" borderId="0" xfId="0" applyFont="1" applyAlignment="1">
      <alignment vertical="center" wrapText="1"/>
    </xf>
    <xf numFmtId="0" fontId="45" fillId="2" borderId="0" xfId="0" applyFont="1" applyFill="1" applyAlignment="1">
      <alignment horizontal="center" vertical="center"/>
    </xf>
    <xf numFmtId="0" fontId="46" fillId="3" borderId="0" xfId="0" applyFont="1" applyFill="1"/>
    <xf numFmtId="0" fontId="42" fillId="0" borderId="41" xfId="0" applyFont="1" applyBorder="1"/>
    <xf numFmtId="0" fontId="27" fillId="0" borderId="23" xfId="0" applyFont="1" applyBorder="1"/>
    <xf numFmtId="0" fontId="27" fillId="0" borderId="24" xfId="0" applyFont="1" applyBorder="1"/>
    <xf numFmtId="0" fontId="27" fillId="0" borderId="25" xfId="0" applyFont="1" applyBorder="1"/>
    <xf numFmtId="0" fontId="2" fillId="0" borderId="0" xfId="0" applyFont="1"/>
    <xf numFmtId="0" fontId="47" fillId="0" borderId="0" xfId="0" applyFont="1"/>
    <xf numFmtId="0" fontId="27" fillId="0" borderId="26" xfId="0" applyFont="1" applyBorder="1" applyAlignment="1">
      <alignment horizontal="left"/>
    </xf>
    <xf numFmtId="0" fontId="27" fillId="0" borderId="0" xfId="0" applyFont="1" applyAlignment="1">
      <alignment horizontal="left"/>
    </xf>
    <xf numFmtId="0" fontId="48" fillId="0" borderId="35" xfId="0" applyFont="1" applyBorder="1"/>
    <xf numFmtId="0" fontId="49" fillId="0" borderId="36" xfId="0" applyFont="1" applyBorder="1"/>
    <xf numFmtId="0" fontId="48" fillId="0" borderId="36" xfId="0" applyFont="1" applyBorder="1" applyAlignment="1">
      <alignment horizontal="center"/>
    </xf>
    <xf numFmtId="0" fontId="48" fillId="0" borderId="37" xfId="0" applyFont="1" applyBorder="1" applyAlignment="1">
      <alignment horizontal="center"/>
    </xf>
    <xf numFmtId="0" fontId="23" fillId="0" borderId="0" xfId="0" applyFont="1"/>
    <xf numFmtId="0" fontId="50" fillId="0" borderId="0" xfId="0" applyFont="1"/>
    <xf numFmtId="0" fontId="42" fillId="0" borderId="38" xfId="0" applyFont="1" applyBorder="1"/>
    <xf numFmtId="0" fontId="42" fillId="0" borderId="39" xfId="0" applyFont="1" applyBorder="1"/>
    <xf numFmtId="0" fontId="42" fillId="0" borderId="39" xfId="0" applyFont="1" applyBorder="1" applyAlignment="1">
      <alignment horizontal="center"/>
    </xf>
    <xf numFmtId="165" fontId="42" fillId="0" borderId="40" xfId="0" applyNumberFormat="1" applyFont="1" applyBorder="1" applyAlignment="1">
      <alignment horizontal="center" wrapText="1"/>
    </xf>
    <xf numFmtId="0" fontId="4" fillId="0" borderId="0" xfId="0" applyFont="1"/>
    <xf numFmtId="0" fontId="51" fillId="0" borderId="0" xfId="0" applyFont="1"/>
    <xf numFmtId="165" fontId="42" fillId="0" borderId="41" xfId="0" applyNumberFormat="1" applyFont="1" applyBorder="1" applyAlignment="1">
      <alignment horizontal="center"/>
    </xf>
    <xf numFmtId="165" fontId="42" fillId="0" borderId="42" xfId="0" applyNumberFormat="1" applyFont="1" applyBorder="1" applyAlignment="1">
      <alignment horizontal="center" wrapText="1"/>
    </xf>
    <xf numFmtId="165" fontId="42" fillId="0" borderId="42" xfId="0" applyNumberFormat="1" applyFont="1" applyBorder="1" applyAlignment="1">
      <alignment horizontal="center"/>
    </xf>
    <xf numFmtId="165" fontId="42" fillId="0" borderId="40" xfId="0" applyNumberFormat="1" applyFont="1" applyBorder="1" applyAlignment="1">
      <alignment horizontal="center"/>
    </xf>
    <xf numFmtId="0" fontId="42" fillId="0" borderId="43" xfId="0" applyFont="1" applyBorder="1"/>
    <xf numFmtId="165" fontId="42" fillId="0" borderId="43" xfId="0" applyNumberFormat="1" applyFont="1" applyBorder="1" applyAlignment="1">
      <alignment horizontal="center"/>
    </xf>
    <xf numFmtId="165" fontId="42" fillId="0" borderId="44" xfId="0" applyNumberFormat="1" applyFont="1" applyBorder="1" applyAlignment="1">
      <alignment horizontal="center"/>
    </xf>
    <xf numFmtId="0" fontId="25" fillId="2" borderId="45" xfId="0" applyFont="1" applyFill="1" applyBorder="1" applyAlignment="1">
      <alignment vertical="center"/>
    </xf>
    <xf numFmtId="0" fontId="26" fillId="2" borderId="45" xfId="0" applyFont="1" applyFill="1" applyBorder="1" applyAlignment="1">
      <alignment vertical="center" wrapText="1"/>
    </xf>
    <xf numFmtId="0" fontId="25" fillId="2" borderId="46" xfId="0" applyFont="1" applyFill="1" applyBorder="1" applyAlignment="1">
      <alignment vertical="center"/>
    </xf>
    <xf numFmtId="0" fontId="52" fillId="0" borderId="0" xfId="2" applyFont="1" applyAlignment="1">
      <alignment vertical="center"/>
    </xf>
    <xf numFmtId="0" fontId="53" fillId="0" borderId="0" xfId="2" applyFont="1" applyAlignment="1">
      <alignment vertical="center"/>
    </xf>
    <xf numFmtId="0" fontId="54" fillId="0" borderId="0" xfId="2" applyFont="1" applyAlignment="1">
      <alignment vertical="center"/>
    </xf>
    <xf numFmtId="0" fontId="53" fillId="0" borderId="0" xfId="2" applyFont="1" applyAlignment="1">
      <alignment horizontal="left" vertical="center"/>
    </xf>
    <xf numFmtId="0" fontId="53" fillId="0" borderId="0" xfId="2" applyFont="1" applyAlignment="1">
      <alignment horizontal="center" vertical="center"/>
    </xf>
    <xf numFmtId="0" fontId="55" fillId="5" borderId="14" xfId="2" applyFont="1" applyFill="1" applyBorder="1" applyAlignment="1">
      <alignment horizontal="center" vertical="center" wrapText="1"/>
    </xf>
    <xf numFmtId="0" fontId="56" fillId="0" borderId="0" xfId="2" applyFont="1" applyAlignment="1">
      <alignment vertical="center"/>
    </xf>
    <xf numFmtId="0" fontId="55" fillId="5" borderId="14" xfId="2" applyFont="1" applyFill="1" applyBorder="1" applyAlignment="1">
      <alignment horizontal="center" vertical="center"/>
    </xf>
    <xf numFmtId="0" fontId="56" fillId="0" borderId="14" xfId="2" applyFont="1" applyBorder="1" applyAlignment="1">
      <alignment horizontal="center" vertical="center" wrapText="1"/>
    </xf>
    <xf numFmtId="0" fontId="55" fillId="0" borderId="0" xfId="2" applyFont="1" applyAlignment="1">
      <alignment vertical="center"/>
    </xf>
    <xf numFmtId="0" fontId="56" fillId="0" borderId="14" xfId="2" quotePrefix="1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0" fontId="34" fillId="0" borderId="0" xfId="2" applyFont="1" applyAlignment="1">
      <alignment vertical="center"/>
    </xf>
    <xf numFmtId="0" fontId="27" fillId="5" borderId="8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/>
    </xf>
    <xf numFmtId="0" fontId="27" fillId="5" borderId="8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/>
    </xf>
    <xf numFmtId="0" fontId="27" fillId="5" borderId="18" xfId="0" applyFont="1" applyFill="1" applyBorder="1" applyAlignment="1">
      <alignment horizontal="center" vertical="center" wrapText="1"/>
    </xf>
    <xf numFmtId="0" fontId="36" fillId="11" borderId="0" xfId="0" applyFont="1" applyFill="1" applyAlignment="1">
      <alignment horizontal="left" vertical="center"/>
    </xf>
    <xf numFmtId="0" fontId="36" fillId="11" borderId="0" xfId="0" applyFont="1" applyFill="1" applyAlignment="1">
      <alignment horizontal="center" vertical="center"/>
    </xf>
    <xf numFmtId="1" fontId="36" fillId="11" borderId="0" xfId="0" applyNumberFormat="1" applyFont="1" applyFill="1" applyAlignment="1">
      <alignment horizontal="right" vertical="center"/>
    </xf>
    <xf numFmtId="1" fontId="36" fillId="11" borderId="0" xfId="0" applyNumberFormat="1" applyFont="1" applyFill="1" applyAlignment="1">
      <alignment horizontal="center" vertical="center"/>
    </xf>
    <xf numFmtId="0" fontId="59" fillId="2" borderId="0" xfId="0" applyFont="1" applyFill="1" applyAlignment="1">
      <alignment vertical="center"/>
    </xf>
    <xf numFmtId="0" fontId="60" fillId="2" borderId="0" xfId="0" applyFont="1" applyFill="1" applyAlignment="1">
      <alignment horizontal="left" vertical="center"/>
    </xf>
    <xf numFmtId="0" fontId="60" fillId="2" borderId="0" xfId="0" applyFont="1" applyFill="1" applyAlignment="1">
      <alignment vertical="center"/>
    </xf>
    <xf numFmtId="0" fontId="60" fillId="2" borderId="0" xfId="0" applyFont="1" applyFill="1" applyAlignment="1">
      <alignment vertical="center" wrapText="1"/>
    </xf>
    <xf numFmtId="0" fontId="61" fillId="3" borderId="0" xfId="0" applyFont="1" applyFill="1" applyAlignment="1">
      <alignment vertical="center"/>
    </xf>
    <xf numFmtId="0" fontId="62" fillId="2" borderId="2" xfId="0" applyFont="1" applyFill="1" applyBorder="1" applyAlignment="1">
      <alignment horizontal="left" vertical="center"/>
    </xf>
    <xf numFmtId="0" fontId="62" fillId="2" borderId="2" xfId="0" applyFont="1" applyFill="1" applyBorder="1" applyAlignment="1">
      <alignment horizontal="center" vertical="center"/>
    </xf>
    <xf numFmtId="0" fontId="61" fillId="2" borderId="0" xfId="0" applyFont="1" applyFill="1" applyAlignment="1">
      <alignment vertical="center"/>
    </xf>
    <xf numFmtId="0" fontId="26" fillId="13" borderId="3" xfId="0" applyFont="1" applyFill="1" applyBorder="1" applyAlignment="1">
      <alignment horizontal="center" vertical="center"/>
    </xf>
    <xf numFmtId="1" fontId="26" fillId="13" borderId="3" xfId="0" applyNumberFormat="1" applyFont="1" applyFill="1" applyBorder="1" applyAlignment="1">
      <alignment vertical="center"/>
    </xf>
    <xf numFmtId="1" fontId="26" fillId="13" borderId="3" xfId="0" applyNumberFormat="1" applyFont="1" applyFill="1" applyBorder="1" applyAlignment="1">
      <alignment horizontal="center" vertical="center"/>
    </xf>
    <xf numFmtId="0" fontId="26" fillId="5" borderId="3" xfId="0" applyFont="1" applyFill="1" applyBorder="1" applyAlignment="1">
      <alignment vertical="center"/>
    </xf>
    <xf numFmtId="0" fontId="26" fillId="3" borderId="0" xfId="0" applyFont="1" applyFill="1" applyAlignment="1">
      <alignment horizontal="left" vertical="center" wrapText="1"/>
    </xf>
    <xf numFmtId="0" fontId="31" fillId="2" borderId="14" xfId="0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left" vertical="center"/>
    </xf>
    <xf numFmtId="0" fontId="65" fillId="2" borderId="0" xfId="0" applyFont="1" applyFill="1" applyAlignment="1">
      <alignment horizontal="left" vertical="center"/>
    </xf>
    <xf numFmtId="0" fontId="32" fillId="0" borderId="14" xfId="0" applyFont="1" applyBorder="1" applyAlignment="1">
      <alignment horizontal="center" vertical="center"/>
    </xf>
    <xf numFmtId="0" fontId="31" fillId="2" borderId="0" xfId="0" quotePrefix="1" applyFont="1" applyFill="1" applyAlignment="1">
      <alignment horizontal="left" vertical="center"/>
    </xf>
    <xf numFmtId="0" fontId="66" fillId="0" borderId="0" xfId="0" applyFont="1" applyAlignment="1">
      <alignment vertical="center"/>
    </xf>
    <xf numFmtId="0" fontId="66" fillId="0" borderId="0" xfId="0" applyFont="1" applyAlignment="1">
      <alignment vertical="center" wrapText="1"/>
    </xf>
    <xf numFmtId="0" fontId="26" fillId="3" borderId="0" xfId="0" applyFont="1" applyFill="1" applyAlignment="1">
      <alignment vertical="center" wrapText="1"/>
    </xf>
    <xf numFmtId="15" fontId="32" fillId="2" borderId="1" xfId="0" quotePrefix="1" applyNumberFormat="1" applyFont="1" applyFill="1" applyBorder="1" applyAlignment="1">
      <alignment vertical="center"/>
    </xf>
    <xf numFmtId="15" fontId="32" fillId="2" borderId="1" xfId="0" applyNumberFormat="1" applyFont="1" applyFill="1" applyBorder="1" applyAlignment="1">
      <alignment vertical="center"/>
    </xf>
    <xf numFmtId="2" fontId="31" fillId="2" borderId="14" xfId="0" applyNumberFormat="1" applyFont="1" applyFill="1" applyBorder="1" applyAlignment="1">
      <alignment horizontal="center" vertical="center" wrapText="1"/>
    </xf>
    <xf numFmtId="165" fontId="31" fillId="2" borderId="14" xfId="0" applyNumberFormat="1" applyFont="1" applyFill="1" applyBorder="1" applyAlignment="1">
      <alignment horizontal="center" vertical="center" wrapText="1"/>
    </xf>
    <xf numFmtId="1" fontId="32" fillId="2" borderId="14" xfId="0" applyNumberFormat="1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center" vertical="center" wrapText="1"/>
    </xf>
    <xf numFmtId="1" fontId="31" fillId="2" borderId="14" xfId="0" applyNumberFormat="1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left" vertical="center" wrapText="1"/>
    </xf>
    <xf numFmtId="0" fontId="32" fillId="3" borderId="14" xfId="0" applyFont="1" applyFill="1" applyBorder="1" applyAlignment="1">
      <alignment vertical="center" wrapText="1"/>
    </xf>
    <xf numFmtId="0" fontId="67" fillId="0" borderId="0" xfId="0" applyFont="1" applyAlignment="1">
      <alignment vertical="center"/>
    </xf>
    <xf numFmtId="0" fontId="68" fillId="0" borderId="0" xfId="0" applyFont="1" applyAlignment="1">
      <alignment vertical="center"/>
    </xf>
    <xf numFmtId="0" fontId="68" fillId="0" borderId="0" xfId="0" applyFont="1" applyAlignment="1">
      <alignment vertical="center" wrapText="1"/>
    </xf>
    <xf numFmtId="0" fontId="62" fillId="3" borderId="0" xfId="0" applyFont="1" applyFill="1" applyAlignment="1">
      <alignment vertical="center"/>
    </xf>
    <xf numFmtId="1" fontId="31" fillId="2" borderId="14" xfId="0" applyNumberFormat="1" applyFont="1" applyFill="1" applyBorder="1" applyAlignment="1">
      <alignment horizontal="center" vertical="center"/>
    </xf>
    <xf numFmtId="173" fontId="31" fillId="2" borderId="14" xfId="0" applyNumberFormat="1" applyFont="1" applyFill="1" applyBorder="1" applyAlignment="1">
      <alignment horizontal="center" vertical="center"/>
    </xf>
    <xf numFmtId="165" fontId="31" fillId="2" borderId="14" xfId="0" applyNumberFormat="1" applyFont="1" applyFill="1" applyBorder="1" applyAlignment="1">
      <alignment horizontal="center" vertical="center"/>
    </xf>
    <xf numFmtId="1" fontId="31" fillId="0" borderId="14" xfId="1" applyNumberFormat="1" applyFont="1" applyBorder="1" applyAlignment="1">
      <alignment horizontal="center" vertical="center" wrapText="1"/>
    </xf>
    <xf numFmtId="1" fontId="31" fillId="0" borderId="14" xfId="0" applyNumberFormat="1" applyFont="1" applyBorder="1" applyAlignment="1">
      <alignment horizontal="center" vertical="center" wrapText="1"/>
    </xf>
    <xf numFmtId="165" fontId="31" fillId="0" borderId="14" xfId="0" applyNumberFormat="1" applyFont="1" applyBorder="1" applyAlignment="1">
      <alignment horizontal="center" vertical="center" wrapText="1"/>
    </xf>
    <xf numFmtId="1" fontId="32" fillId="0" borderId="14" xfId="0" applyNumberFormat="1" applyFont="1" applyBorder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1" fontId="31" fillId="0" borderId="15" xfId="1" applyNumberFormat="1" applyFont="1" applyBorder="1" applyAlignment="1">
      <alignment horizontal="center" vertical="center" wrapText="1"/>
    </xf>
    <xf numFmtId="0" fontId="44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43" fillId="0" borderId="0" xfId="0" applyFont="1" applyAlignment="1">
      <alignment vertical="center" wrapText="1"/>
    </xf>
    <xf numFmtId="0" fontId="43" fillId="0" borderId="0" xfId="0" applyFont="1" applyAlignment="1">
      <alignment horizontal="center" vertical="center"/>
    </xf>
    <xf numFmtId="0" fontId="26" fillId="3" borderId="0" xfId="0" applyFont="1" applyFill="1" applyAlignment="1">
      <alignment vertical="center"/>
    </xf>
    <xf numFmtId="0" fontId="57" fillId="0" borderId="14" xfId="2" applyFont="1" applyBorder="1" applyAlignment="1">
      <alignment vertical="center" wrapText="1"/>
    </xf>
    <xf numFmtId="1" fontId="31" fillId="2" borderId="0" xfId="0" applyNumberFormat="1" applyFont="1" applyFill="1" applyAlignment="1">
      <alignment horizontal="center" vertical="center" wrapText="1"/>
    </xf>
    <xf numFmtId="1" fontId="64" fillId="0" borderId="0" xfId="1" applyNumberFormat="1" applyFont="1" applyAlignment="1">
      <alignment horizontal="center" vertical="center" wrapText="1"/>
    </xf>
    <xf numFmtId="1" fontId="31" fillId="2" borderId="0" xfId="0" applyNumberFormat="1" applyFont="1" applyFill="1" applyAlignment="1">
      <alignment vertical="center" wrapText="1"/>
    </xf>
    <xf numFmtId="1" fontId="31" fillId="0" borderId="0" xfId="1" applyNumberFormat="1" applyFont="1" applyAlignment="1">
      <alignment horizontal="center" vertical="center" wrapText="1"/>
    </xf>
    <xf numFmtId="165" fontId="31" fillId="2" borderId="0" xfId="0" applyNumberFormat="1" applyFont="1" applyFill="1" applyAlignment="1">
      <alignment horizontal="center" vertical="center" wrapText="1"/>
    </xf>
    <xf numFmtId="1" fontId="32" fillId="2" borderId="0" xfId="0" applyNumberFormat="1" applyFont="1" applyFill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1" fontId="57" fillId="0" borderId="14" xfId="2" applyNumberFormat="1" applyFont="1" applyBorder="1" applyAlignment="1">
      <alignment horizontal="center" vertical="center" wrapText="1"/>
    </xf>
    <xf numFmtId="1" fontId="63" fillId="0" borderId="14" xfId="0" applyNumberFormat="1" applyFont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/>
    </xf>
    <xf numFmtId="2" fontId="31" fillId="0" borderId="14" xfId="0" applyNumberFormat="1" applyFont="1" applyBorder="1" applyAlignment="1">
      <alignment horizontal="center" vertical="center" wrapText="1"/>
    </xf>
    <xf numFmtId="0" fontId="69" fillId="2" borderId="14" xfId="0" applyFont="1" applyFill="1" applyBorder="1" applyAlignment="1">
      <alignment horizontal="center" vertical="center" wrapText="1"/>
    </xf>
    <xf numFmtId="0" fontId="58" fillId="12" borderId="14" xfId="2" applyFont="1" applyFill="1" applyBorder="1" applyAlignment="1">
      <alignment horizontal="center" vertical="center" wrapText="1"/>
    </xf>
    <xf numFmtId="0" fontId="46" fillId="0" borderId="0" xfId="0" applyFont="1"/>
    <xf numFmtId="0" fontId="71" fillId="0" borderId="0" xfId="0" applyFont="1" applyAlignment="1">
      <alignment vertical="center"/>
    </xf>
    <xf numFmtId="0" fontId="70" fillId="15" borderId="14" xfId="0" applyFont="1" applyFill="1" applyBorder="1" applyAlignment="1">
      <alignment horizontal="center" vertical="center"/>
    </xf>
    <xf numFmtId="0" fontId="70" fillId="0" borderId="14" xfId="0" applyFont="1" applyBorder="1" applyAlignment="1">
      <alignment horizontal="center" vertical="center"/>
    </xf>
    <xf numFmtId="0" fontId="46" fillId="0" borderId="14" xfId="0" applyFont="1" applyBorder="1" applyAlignment="1">
      <alignment horizontal="center" vertical="center" wrapText="1"/>
    </xf>
    <xf numFmtId="0" fontId="46" fillId="0" borderId="14" xfId="0" applyFont="1" applyBorder="1" applyAlignment="1">
      <alignment horizontal="center" vertical="center"/>
    </xf>
    <xf numFmtId="0" fontId="46" fillId="16" borderId="14" xfId="0" applyFont="1" applyFill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73" fillId="2" borderId="1" xfId="0" applyFont="1" applyFill="1" applyBorder="1" applyAlignment="1">
      <alignment vertical="center"/>
    </xf>
    <xf numFmtId="1" fontId="74" fillId="2" borderId="14" xfId="0" applyNumberFormat="1" applyFont="1" applyFill="1" applyBorder="1" applyAlignment="1">
      <alignment horizontal="center" vertical="center" wrapText="1"/>
    </xf>
    <xf numFmtId="1" fontId="74" fillId="2" borderId="14" xfId="0" applyNumberFormat="1" applyFont="1" applyFill="1" applyBorder="1" applyAlignment="1">
      <alignment vertical="center" wrapText="1"/>
    </xf>
    <xf numFmtId="1" fontId="74" fillId="0" borderId="14" xfId="0" applyNumberFormat="1" applyFont="1" applyBorder="1" applyAlignment="1">
      <alignment horizontal="center" vertical="center" wrapText="1"/>
    </xf>
    <xf numFmtId="174" fontId="27" fillId="0" borderId="10" xfId="0" quotePrefix="1" applyNumberFormat="1" applyFont="1" applyBorder="1" applyAlignment="1">
      <alignment horizontal="center" vertical="center" wrapText="1"/>
    </xf>
    <xf numFmtId="174" fontId="27" fillId="0" borderId="14" xfId="0" quotePrefix="1" applyNumberFormat="1" applyFont="1" applyBorder="1" applyAlignment="1">
      <alignment horizontal="center" vertical="center" wrapText="1"/>
    </xf>
    <xf numFmtId="0" fontId="76" fillId="17" borderId="0" xfId="0" applyFont="1" applyFill="1" applyAlignment="1">
      <alignment horizontal="center"/>
    </xf>
    <xf numFmtId="0" fontId="76" fillId="0" borderId="0" xfId="0" applyFont="1" applyAlignment="1">
      <alignment horizontal="center"/>
    </xf>
    <xf numFmtId="1" fontId="31" fillId="0" borderId="14" xfId="1" applyNumberFormat="1" applyFont="1" applyBorder="1" applyAlignment="1">
      <alignment vertical="center" wrapText="1"/>
    </xf>
    <xf numFmtId="1" fontId="74" fillId="0" borderId="11" xfId="0" applyNumberFormat="1" applyFont="1" applyBorder="1" applyAlignment="1">
      <alignment vertical="center" wrapText="1"/>
    </xf>
    <xf numFmtId="1" fontId="31" fillId="0" borderId="11" xfId="1" applyNumberFormat="1" applyFont="1" applyBorder="1" applyAlignment="1">
      <alignment vertical="center" wrapText="1"/>
    </xf>
    <xf numFmtId="1" fontId="32" fillId="2" borderId="11" xfId="0" applyNumberFormat="1" applyFont="1" applyFill="1" applyBorder="1" applyAlignment="1">
      <alignment vertical="center" wrapText="1"/>
    </xf>
    <xf numFmtId="1" fontId="32" fillId="2" borderId="14" xfId="0" applyNumberFormat="1" applyFont="1" applyFill="1" applyBorder="1" applyAlignment="1">
      <alignment vertical="center" wrapText="1"/>
    </xf>
    <xf numFmtId="1" fontId="64" fillId="0" borderId="14" xfId="1" applyNumberFormat="1" applyFont="1" applyBorder="1" applyAlignment="1">
      <alignment vertical="center" wrapText="1"/>
    </xf>
    <xf numFmtId="0" fontId="32" fillId="2" borderId="14" xfId="0" applyFont="1" applyFill="1" applyBorder="1" applyAlignment="1">
      <alignment vertical="center" wrapText="1"/>
    </xf>
    <xf numFmtId="0" fontId="55" fillId="5" borderId="15" xfId="2" applyFont="1" applyFill="1" applyBorder="1" applyAlignment="1">
      <alignment horizontal="center" vertical="center" wrapText="1"/>
    </xf>
    <xf numFmtId="0" fontId="29" fillId="3" borderId="0" xfId="0" applyFont="1" applyFill="1" applyAlignment="1">
      <alignment vertical="center"/>
    </xf>
    <xf numFmtId="0" fontId="30" fillId="3" borderId="0" xfId="0" applyFont="1" applyFill="1" applyAlignment="1">
      <alignment vertical="center"/>
    </xf>
    <xf numFmtId="0" fontId="53" fillId="3" borderId="0" xfId="0" applyFont="1" applyFill="1" applyAlignment="1">
      <alignment vertical="center"/>
    </xf>
    <xf numFmtId="0" fontId="31" fillId="3" borderId="0" xfId="0" applyFont="1" applyFill="1" applyAlignment="1">
      <alignment vertical="center"/>
    </xf>
    <xf numFmtId="0" fontId="32" fillId="3" borderId="0" xfId="0" applyFont="1" applyFill="1" applyAlignment="1">
      <alignment vertical="center" wrapText="1"/>
    </xf>
    <xf numFmtId="0" fontId="55" fillId="2" borderId="0" xfId="0" applyFont="1" applyFill="1" applyAlignment="1">
      <alignment vertical="center"/>
    </xf>
    <xf numFmtId="0" fontId="68" fillId="3" borderId="0" xfId="0" applyFont="1" applyFill="1" applyAlignment="1">
      <alignment vertical="center"/>
    </xf>
    <xf numFmtId="1" fontId="31" fillId="0" borderId="11" xfId="1" applyNumberFormat="1" applyFont="1" applyBorder="1" applyAlignment="1">
      <alignment horizontal="center" vertical="center" wrapText="1"/>
    </xf>
    <xf numFmtId="173" fontId="31" fillId="2" borderId="10" xfId="0" applyNumberFormat="1" applyFont="1" applyFill="1" applyBorder="1" applyAlignment="1">
      <alignment horizontal="center" vertical="center"/>
    </xf>
    <xf numFmtId="1" fontId="77" fillId="2" borderId="11" xfId="0" applyNumberFormat="1" applyFont="1" applyFill="1" applyBorder="1" applyAlignment="1">
      <alignment horizontal="center" vertical="center" wrapText="1"/>
    </xf>
    <xf numFmtId="1" fontId="32" fillId="0" borderId="11" xfId="1" applyNumberFormat="1" applyFont="1" applyBorder="1" applyAlignment="1">
      <alignment horizontal="center" vertical="center" wrapText="1"/>
    </xf>
    <xf numFmtId="0" fontId="31" fillId="2" borderId="11" xfId="0" applyFont="1" applyFill="1" applyBorder="1" applyAlignment="1">
      <alignment horizontal="center" vertical="center" wrapText="1"/>
    </xf>
    <xf numFmtId="15" fontId="32" fillId="2" borderId="1" xfId="0" quotePrefix="1" applyNumberFormat="1" applyFont="1" applyFill="1" applyBorder="1" applyAlignment="1">
      <alignment horizontal="left" vertical="center"/>
    </xf>
    <xf numFmtId="0" fontId="32" fillId="0" borderId="1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1" fontId="31" fillId="2" borderId="15" xfId="0" applyNumberFormat="1" applyFont="1" applyFill="1" applyBorder="1" applyAlignment="1">
      <alignment vertical="center" wrapText="1"/>
    </xf>
    <xf numFmtId="0" fontId="32" fillId="0" borderId="11" xfId="0" quotePrefix="1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left" vertical="center"/>
    </xf>
    <xf numFmtId="0" fontId="26" fillId="0" borderId="3" xfId="0" applyFont="1" applyBorder="1" applyAlignment="1">
      <alignment vertical="center"/>
    </xf>
    <xf numFmtId="1" fontId="74" fillId="2" borderId="0" xfId="0" applyNumberFormat="1" applyFont="1" applyFill="1" applyAlignment="1">
      <alignment horizontal="center" vertical="center" wrapText="1"/>
    </xf>
    <xf numFmtId="1" fontId="31" fillId="0" borderId="0" xfId="0" applyNumberFormat="1" applyFont="1" applyAlignment="1">
      <alignment horizontal="center" vertical="center" wrapText="1"/>
    </xf>
    <xf numFmtId="2" fontId="31" fillId="0" borderId="0" xfId="0" applyNumberFormat="1" applyFont="1" applyAlignment="1">
      <alignment horizontal="center" vertical="center" wrapText="1"/>
    </xf>
    <xf numFmtId="165" fontId="31" fillId="0" borderId="0" xfId="0" applyNumberFormat="1" applyFont="1" applyAlignment="1">
      <alignment horizontal="center" vertical="center" wrapText="1"/>
    </xf>
    <xf numFmtId="1" fontId="32" fillId="0" borderId="0" xfId="0" applyNumberFormat="1" applyFont="1" applyAlignment="1">
      <alignment horizontal="center" vertical="center" wrapText="1"/>
    </xf>
    <xf numFmtId="1" fontId="32" fillId="0" borderId="0" xfId="1" applyNumberFormat="1" applyFont="1" applyAlignment="1">
      <alignment horizontal="center" vertical="center" wrapText="1"/>
    </xf>
    <xf numFmtId="0" fontId="32" fillId="0" borderId="0" xfId="0" applyFont="1" applyAlignment="1">
      <alignment vertical="center"/>
    </xf>
    <xf numFmtId="12" fontId="32" fillId="0" borderId="14" xfId="0" quotePrefix="1" applyNumberFormat="1" applyFont="1" applyBorder="1" applyAlignment="1">
      <alignment vertical="center" wrapText="1"/>
    </xf>
    <xf numFmtId="12" fontId="32" fillId="0" borderId="14" xfId="0" quotePrefix="1" applyNumberFormat="1" applyFont="1" applyBorder="1" applyAlignment="1">
      <alignment horizontal="center" vertical="center" wrapText="1"/>
    </xf>
    <xf numFmtId="0" fontId="32" fillId="0" borderId="24" xfId="0" applyFont="1" applyBorder="1"/>
    <xf numFmtId="0" fontId="83" fillId="0" borderId="0" xfId="0" applyFont="1"/>
    <xf numFmtId="0" fontId="32" fillId="0" borderId="24" xfId="0" applyFont="1" applyBorder="1" applyAlignment="1">
      <alignment horizontal="left"/>
    </xf>
    <xf numFmtId="0" fontId="32" fillId="0" borderId="25" xfId="0" applyFont="1" applyBorder="1"/>
    <xf numFmtId="0" fontId="32" fillId="0" borderId="0" xfId="0" applyFont="1"/>
    <xf numFmtId="0" fontId="32" fillId="0" borderId="0" xfId="0" applyFont="1" applyAlignment="1">
      <alignment horizontal="left"/>
    </xf>
    <xf numFmtId="0" fontId="32" fillId="0" borderId="33" xfId="0" applyFont="1" applyBorder="1" applyAlignment="1">
      <alignment horizontal="center"/>
    </xf>
    <xf numFmtId="0" fontId="32" fillId="0" borderId="34" xfId="0" applyFont="1" applyBorder="1" applyAlignment="1">
      <alignment horizontal="center"/>
    </xf>
    <xf numFmtId="0" fontId="32" fillId="0" borderId="0" xfId="0" applyFont="1" applyAlignment="1">
      <alignment horizontal="center"/>
    </xf>
    <xf numFmtId="0" fontId="84" fillId="0" borderId="49" xfId="0" applyFont="1" applyBorder="1" applyAlignment="1">
      <alignment horizontal="center" vertical="center"/>
    </xf>
    <xf numFmtId="0" fontId="31" fillId="0" borderId="0" xfId="0" applyFont="1" applyAlignment="1">
      <alignment horizontal="center"/>
    </xf>
    <xf numFmtId="12" fontId="45" fillId="0" borderId="0" xfId="0" applyNumberFormat="1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85" fillId="0" borderId="0" xfId="0" applyFont="1"/>
    <xf numFmtId="0" fontId="34" fillId="0" borderId="0" xfId="0" applyFont="1"/>
    <xf numFmtId="0" fontId="34" fillId="0" borderId="0" xfId="0" applyFont="1" applyAlignment="1">
      <alignment horizontal="center"/>
    </xf>
    <xf numFmtId="1" fontId="55" fillId="5" borderId="14" xfId="2" applyNumberFormat="1" applyFont="1" applyFill="1" applyBorder="1" applyAlignment="1">
      <alignment horizontal="center" vertical="center" wrapText="1"/>
    </xf>
    <xf numFmtId="1" fontId="32" fillId="0" borderId="14" xfId="1" applyNumberFormat="1" applyFont="1" applyBorder="1" applyAlignment="1">
      <alignment horizontal="center" vertical="center" wrapText="1"/>
    </xf>
    <xf numFmtId="0" fontId="54" fillId="0" borderId="14" xfId="0" applyFont="1" applyBorder="1" applyAlignment="1">
      <alignment horizontal="center"/>
    </xf>
    <xf numFmtId="0" fontId="53" fillId="0" borderId="14" xfId="0" applyFont="1" applyBorder="1" applyAlignment="1">
      <alignment horizontal="center" vertical="center"/>
    </xf>
    <xf numFmtId="0" fontId="53" fillId="10" borderId="14" xfId="0" applyFont="1" applyFill="1" applyBorder="1" applyAlignment="1">
      <alignment horizontal="center" vertical="center"/>
    </xf>
    <xf numFmtId="0" fontId="54" fillId="0" borderId="14" xfId="0" applyFont="1" applyBorder="1" applyAlignment="1">
      <alignment horizontal="center" vertical="center"/>
    </xf>
    <xf numFmtId="0" fontId="54" fillId="0" borderId="14" xfId="0" applyFont="1" applyBorder="1" applyAlignment="1">
      <alignment vertical="center"/>
    </xf>
    <xf numFmtId="0" fontId="53" fillId="0" borderId="14" xfId="0" applyFont="1" applyBorder="1" applyAlignment="1">
      <alignment horizontal="left" vertical="center"/>
    </xf>
    <xf numFmtId="175" fontId="54" fillId="0" borderId="14" xfId="0" applyNumberFormat="1" applyFont="1" applyBorder="1" applyAlignment="1">
      <alignment horizontal="center" vertical="center"/>
    </xf>
    <xf numFmtId="12" fontId="54" fillId="0" borderId="14" xfId="0" applyNumberFormat="1" applyFont="1" applyBorder="1" applyAlignment="1">
      <alignment horizontal="center" vertical="center"/>
    </xf>
    <xf numFmtId="12" fontId="53" fillId="10" borderId="14" xfId="0" applyNumberFormat="1" applyFont="1" applyFill="1" applyBorder="1" applyAlignment="1">
      <alignment horizontal="center" vertical="center"/>
    </xf>
    <xf numFmtId="12" fontId="53" fillId="0" borderId="14" xfId="0" applyNumberFormat="1" applyFont="1" applyBorder="1" applyAlignment="1">
      <alignment horizontal="center" vertical="center"/>
    </xf>
    <xf numFmtId="175" fontId="86" fillId="0" borderId="14" xfId="0" applyNumberFormat="1" applyFont="1" applyBorder="1" applyAlignment="1">
      <alignment horizontal="center" vertical="center"/>
    </xf>
    <xf numFmtId="0" fontId="87" fillId="0" borderId="0" xfId="68" applyFont="1" applyAlignment="1">
      <alignment horizontal="center"/>
    </xf>
    <xf numFmtId="0" fontId="55" fillId="19" borderId="0" xfId="0" applyFont="1" applyFill="1" applyAlignment="1">
      <alignment vertical="center"/>
    </xf>
    <xf numFmtId="0" fontId="55" fillId="20" borderId="0" xfId="0" applyFont="1" applyFill="1" applyAlignment="1">
      <alignment horizontal="center" vertical="center"/>
    </xf>
    <xf numFmtId="1" fontId="55" fillId="20" borderId="0" xfId="0" applyNumberFormat="1" applyFont="1" applyFill="1" applyAlignment="1">
      <alignment vertical="center"/>
    </xf>
    <xf numFmtId="1" fontId="55" fillId="20" borderId="0" xfId="0" applyNumberFormat="1" applyFont="1" applyFill="1" applyAlignment="1">
      <alignment horizontal="center" vertical="center"/>
    </xf>
    <xf numFmtId="1" fontId="55" fillId="20" borderId="2" xfId="0" applyNumberFormat="1" applyFont="1" applyFill="1" applyBorder="1" applyAlignment="1">
      <alignment horizontal="center" vertical="center"/>
    </xf>
    <xf numFmtId="0" fontId="55" fillId="20" borderId="0" xfId="0" applyFont="1" applyFill="1" applyAlignment="1">
      <alignment horizontal="left" vertical="center"/>
    </xf>
    <xf numFmtId="0" fontId="42" fillId="0" borderId="0" xfId="59" applyFont="1"/>
    <xf numFmtId="0" fontId="70" fillId="10" borderId="14" xfId="0" applyFont="1" applyFill="1" applyBorder="1" applyAlignment="1">
      <alignment vertical="center"/>
    </xf>
    <xf numFmtId="0" fontId="46" fillId="0" borderId="14" xfId="0" applyFont="1" applyBorder="1" applyAlignment="1">
      <alignment horizontal="center"/>
    </xf>
    <xf numFmtId="0" fontId="46" fillId="0" borderId="14" xfId="0" quotePrefix="1" applyFont="1" applyBorder="1" applyAlignment="1">
      <alignment horizontal="center"/>
    </xf>
    <xf numFmtId="16" fontId="46" fillId="0" borderId="14" xfId="0" quotePrefix="1" applyNumberFormat="1" applyFont="1" applyBorder="1" applyAlignment="1">
      <alignment horizontal="center"/>
    </xf>
    <xf numFmtId="0" fontId="88" fillId="0" borderId="0" xfId="59" applyFont="1" applyAlignment="1">
      <alignment vertical="center"/>
    </xf>
    <xf numFmtId="0" fontId="88" fillId="5" borderId="50" xfId="59" applyFont="1" applyFill="1" applyBorder="1" applyAlignment="1">
      <alignment horizontal="left" vertical="center"/>
    </xf>
    <xf numFmtId="14" fontId="88" fillId="21" borderId="50" xfId="59" applyNumberFormat="1" applyFont="1" applyFill="1" applyBorder="1" applyAlignment="1">
      <alignment horizontal="center" vertical="center"/>
    </xf>
    <xf numFmtId="0" fontId="88" fillId="0" borderId="6" xfId="59" applyFont="1" applyBorder="1" applyAlignment="1">
      <alignment horizontal="center" vertical="center"/>
    </xf>
    <xf numFmtId="0" fontId="88" fillId="21" borderId="50" xfId="59" applyFont="1" applyFill="1" applyBorder="1" applyAlignment="1">
      <alignment horizontal="center" vertical="center"/>
    </xf>
    <xf numFmtId="0" fontId="88" fillId="0" borderId="0" xfId="59" applyFont="1" applyAlignment="1">
      <alignment horizontal="left" vertical="center"/>
    </xf>
    <xf numFmtId="0" fontId="88" fillId="0" borderId="0" xfId="59" applyFont="1" applyAlignment="1">
      <alignment horizontal="center" vertical="center"/>
    </xf>
    <xf numFmtId="0" fontId="0" fillId="0" borderId="26" xfId="0" applyBorder="1"/>
    <xf numFmtId="0" fontId="42" fillId="0" borderId="28" xfId="59" applyFont="1" applyBorder="1"/>
    <xf numFmtId="0" fontId="42" fillId="0" borderId="24" xfId="59" applyFont="1" applyBorder="1"/>
    <xf numFmtId="0" fontId="43" fillId="5" borderId="50" xfId="59" applyFont="1" applyFill="1" applyBorder="1" applyAlignment="1">
      <alignment horizontal="center" vertical="center"/>
    </xf>
    <xf numFmtId="0" fontId="43" fillId="5" borderId="5" xfId="59" applyFont="1" applyFill="1" applyBorder="1" applyAlignment="1">
      <alignment horizontal="center" vertical="center"/>
    </xf>
    <xf numFmtId="0" fontId="43" fillId="5" borderId="50" xfId="59" applyFont="1" applyFill="1" applyBorder="1" applyAlignment="1">
      <alignment horizontal="center" vertical="center" wrapText="1"/>
    </xf>
    <xf numFmtId="0" fontId="43" fillId="5" borderId="7" xfId="59" applyFont="1" applyFill="1" applyBorder="1" applyAlignment="1">
      <alignment horizontal="center" vertical="center" wrapText="1"/>
    </xf>
    <xf numFmtId="0" fontId="88" fillId="0" borderId="51" xfId="59" applyFont="1" applyBorder="1" applyAlignment="1">
      <alignment horizontal="center" vertical="center"/>
    </xf>
    <xf numFmtId="0" fontId="88" fillId="0" borderId="51" xfId="59" applyFont="1" applyBorder="1" applyAlignment="1">
      <alignment horizontal="center" vertical="center" wrapText="1"/>
    </xf>
    <xf numFmtId="0" fontId="88" fillId="0" borderId="55" xfId="59" applyFont="1" applyBorder="1" applyAlignment="1">
      <alignment horizontal="center" vertical="center"/>
    </xf>
    <xf numFmtId="0" fontId="88" fillId="0" borderId="56" xfId="59" applyFont="1" applyBorder="1" applyAlignment="1">
      <alignment horizontal="center" vertical="center" wrapText="1"/>
    </xf>
    <xf numFmtId="0" fontId="88" fillId="0" borderId="60" xfId="59" applyFont="1" applyBorder="1" applyAlignment="1">
      <alignment horizontal="center" vertical="center"/>
    </xf>
    <xf numFmtId="0" fontId="88" fillId="0" borderId="63" xfId="59" applyFont="1" applyBorder="1" applyAlignment="1">
      <alignment horizontal="center" vertical="center"/>
    </xf>
    <xf numFmtId="0" fontId="88" fillId="0" borderId="64" xfId="59" applyFont="1" applyBorder="1" applyAlignment="1">
      <alignment horizontal="center" vertical="center" wrapText="1"/>
    </xf>
    <xf numFmtId="0" fontId="88" fillId="0" borderId="64" xfId="59" applyFont="1" applyBorder="1" applyAlignment="1">
      <alignment horizontal="center" vertical="center"/>
    </xf>
    <xf numFmtId="0" fontId="88" fillId="0" borderId="0" xfId="59" applyFont="1" applyAlignment="1">
      <alignment horizontal="left" vertical="center" wrapText="1"/>
    </xf>
    <xf numFmtId="0" fontId="88" fillId="0" borderId="0" xfId="0" applyFont="1" applyAlignment="1">
      <alignment vertical="center"/>
    </xf>
    <xf numFmtId="0" fontId="88" fillId="0" borderId="0" xfId="59" applyFont="1" applyAlignment="1">
      <alignment horizontal="center" vertical="top"/>
    </xf>
    <xf numFmtId="0" fontId="42" fillId="0" borderId="0" xfId="59" applyFont="1" applyAlignment="1">
      <alignment vertical="center"/>
    </xf>
    <xf numFmtId="173" fontId="31" fillId="2" borderId="14" xfId="0" applyNumberFormat="1" applyFont="1" applyFill="1" applyBorder="1" applyAlignment="1">
      <alignment horizontal="center" vertical="center" wrapText="1"/>
    </xf>
    <xf numFmtId="1" fontId="31" fillId="0" borderId="15" xfId="1" applyNumberFormat="1" applyFont="1" applyBorder="1" applyAlignment="1">
      <alignment horizontal="center" vertical="center" wrapText="1"/>
    </xf>
    <xf numFmtId="1" fontId="31" fillId="0" borderId="13" xfId="1" applyNumberFormat="1" applyFont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 wrapText="1"/>
    </xf>
    <xf numFmtId="0" fontId="31" fillId="2" borderId="47" xfId="0" applyFont="1" applyFill="1" applyBorder="1" applyAlignment="1">
      <alignment horizontal="center" vertical="center" wrapText="1"/>
    </xf>
    <xf numFmtId="0" fontId="31" fillId="2" borderId="29" xfId="0" applyFont="1" applyFill="1" applyBorder="1" applyAlignment="1">
      <alignment horizontal="center" vertical="center" wrapText="1"/>
    </xf>
    <xf numFmtId="0" fontId="31" fillId="2" borderId="30" xfId="0" applyFont="1" applyFill="1" applyBorder="1" applyAlignment="1">
      <alignment horizontal="center" vertical="center" wrapText="1"/>
    </xf>
    <xf numFmtId="0" fontId="32" fillId="2" borderId="16" xfId="0" applyFont="1" applyFill="1" applyBorder="1" applyAlignment="1">
      <alignment horizontal="center" vertical="center"/>
    </xf>
    <xf numFmtId="0" fontId="32" fillId="2" borderId="19" xfId="0" applyFont="1" applyFill="1" applyBorder="1" applyAlignment="1">
      <alignment horizontal="center" vertical="center"/>
    </xf>
    <xf numFmtId="0" fontId="32" fillId="2" borderId="17" xfId="0" applyFont="1" applyFill="1" applyBorder="1" applyAlignment="1">
      <alignment horizontal="center" vertical="center"/>
    </xf>
    <xf numFmtId="0" fontId="32" fillId="2" borderId="14" xfId="0" applyFont="1" applyFill="1" applyBorder="1" applyAlignment="1">
      <alignment horizontal="center" vertical="center" wrapText="1"/>
    </xf>
    <xf numFmtId="0" fontId="32" fillId="2" borderId="14" xfId="0" applyFont="1" applyFill="1" applyBorder="1" applyAlignment="1">
      <alignment horizontal="center" vertical="center"/>
    </xf>
    <xf numFmtId="0" fontId="27" fillId="5" borderId="16" xfId="0" applyFont="1" applyFill="1" applyBorder="1" applyAlignment="1">
      <alignment horizontal="center" vertical="center"/>
    </xf>
    <xf numFmtId="0" fontId="27" fillId="5" borderId="19" xfId="0" applyFont="1" applyFill="1" applyBorder="1" applyAlignment="1">
      <alignment horizontal="center" vertical="center"/>
    </xf>
    <xf numFmtId="0" fontId="27" fillId="5" borderId="17" xfId="0" applyFont="1" applyFill="1" applyBorder="1" applyAlignment="1">
      <alignment horizontal="center" vertical="center"/>
    </xf>
    <xf numFmtId="0" fontId="27" fillId="5" borderId="18" xfId="0" applyFont="1" applyFill="1" applyBorder="1" applyAlignment="1">
      <alignment horizontal="center" vertical="center" wrapText="1"/>
    </xf>
    <xf numFmtId="0" fontId="27" fillId="5" borderId="17" xfId="0" applyFont="1" applyFill="1" applyBorder="1" applyAlignment="1">
      <alignment horizontal="center" vertical="center" wrapText="1"/>
    </xf>
    <xf numFmtId="0" fontId="27" fillId="10" borderId="14" xfId="0" applyFont="1" applyFill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14" xfId="0" quotePrefix="1" applyFont="1" applyBorder="1" applyAlignment="1">
      <alignment horizontal="center" vertical="center"/>
    </xf>
    <xf numFmtId="16" fontId="28" fillId="0" borderId="14" xfId="0" quotePrefix="1" applyNumberFormat="1" applyFont="1" applyBorder="1" applyAlignment="1">
      <alignment horizontal="center" vertical="center"/>
    </xf>
    <xf numFmtId="0" fontId="55" fillId="3" borderId="23" xfId="0" applyFont="1" applyFill="1" applyBorder="1" applyAlignment="1">
      <alignment horizontal="center" vertical="center" wrapText="1"/>
    </xf>
    <xf numFmtId="0" fontId="55" fillId="3" borderId="24" xfId="0" applyFont="1" applyFill="1" applyBorder="1" applyAlignment="1">
      <alignment horizontal="center" vertical="center" wrapText="1"/>
    </xf>
    <xf numFmtId="0" fontId="55" fillId="3" borderId="25" xfId="0" applyFont="1" applyFill="1" applyBorder="1" applyAlignment="1">
      <alignment horizontal="center" vertical="center" wrapText="1"/>
    </xf>
    <xf numFmtId="0" fontId="55" fillId="3" borderId="26" xfId="0" applyFont="1" applyFill="1" applyBorder="1" applyAlignment="1">
      <alignment horizontal="center" vertical="center" wrapText="1"/>
    </xf>
    <xf numFmtId="0" fontId="55" fillId="3" borderId="0" xfId="0" applyFont="1" applyFill="1" applyAlignment="1">
      <alignment horizontal="center" vertical="center" wrapText="1"/>
    </xf>
    <xf numFmtId="0" fontId="55" fillId="3" borderId="27" xfId="0" applyFont="1" applyFill="1" applyBorder="1" applyAlignment="1">
      <alignment horizontal="center" vertical="center" wrapText="1"/>
    </xf>
    <xf numFmtId="0" fontId="55" fillId="3" borderId="31" xfId="0" applyFont="1" applyFill="1" applyBorder="1" applyAlignment="1">
      <alignment horizontal="center" vertical="center" wrapText="1"/>
    </xf>
    <xf numFmtId="0" fontId="55" fillId="3" borderId="28" xfId="0" applyFont="1" applyFill="1" applyBorder="1" applyAlignment="1">
      <alignment horizontal="center" vertical="center" wrapText="1"/>
    </xf>
    <xf numFmtId="0" fontId="55" fillId="3" borderId="32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27" fillId="5" borderId="5" xfId="0" applyFont="1" applyFill="1" applyBorder="1" applyAlignment="1">
      <alignment horizontal="center" vertical="center"/>
    </xf>
    <xf numFmtId="0" fontId="27" fillId="5" borderId="6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 wrapText="1"/>
    </xf>
    <xf numFmtId="0" fontId="27" fillId="5" borderId="6" xfId="0" applyFont="1" applyFill="1" applyBorder="1" applyAlignment="1">
      <alignment horizontal="center" vertical="center" wrapText="1"/>
    </xf>
    <xf numFmtId="0" fontId="27" fillId="5" borderId="7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left" vertical="center" wrapText="1"/>
    </xf>
    <xf numFmtId="0" fontId="32" fillId="2" borderId="0" xfId="0" applyFont="1" applyFill="1" applyAlignment="1">
      <alignment horizontal="center" vertical="center" wrapText="1"/>
    </xf>
    <xf numFmtId="0" fontId="29" fillId="2" borderId="15" xfId="0" quotePrefix="1" applyFont="1" applyFill="1" applyBorder="1" applyAlignment="1">
      <alignment horizontal="center" vertical="center" wrapText="1"/>
    </xf>
    <xf numFmtId="0" fontId="29" fillId="2" borderId="12" xfId="0" quotePrefix="1" applyFont="1" applyFill="1" applyBorder="1" applyAlignment="1">
      <alignment horizontal="center" vertical="center" wrapText="1"/>
    </xf>
    <xf numFmtId="0" fontId="29" fillId="2" borderId="13" xfId="0" quotePrefix="1" applyFont="1" applyFill="1" applyBorder="1" applyAlignment="1">
      <alignment horizontal="center" vertical="center" wrapText="1"/>
    </xf>
    <xf numFmtId="0" fontId="81" fillId="9" borderId="14" xfId="0" applyFont="1" applyFill="1" applyBorder="1" applyAlignment="1">
      <alignment horizontal="center" vertical="center" wrapText="1"/>
    </xf>
    <xf numFmtId="0" fontId="32" fillId="3" borderId="15" xfId="0" applyFont="1" applyFill="1" applyBorder="1" applyAlignment="1">
      <alignment horizontal="center" vertical="center" wrapText="1"/>
    </xf>
    <xf numFmtId="0" fontId="32" fillId="3" borderId="12" xfId="0" applyFont="1" applyFill="1" applyBorder="1" applyAlignment="1">
      <alignment horizontal="center" vertical="center" wrapText="1"/>
    </xf>
    <xf numFmtId="0" fontId="32" fillId="3" borderId="13" xfId="0" applyFont="1" applyFill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2" fillId="3" borderId="29" xfId="0" applyFont="1" applyFill="1" applyBorder="1" applyAlignment="1">
      <alignment horizontal="center" vertical="center" wrapText="1"/>
    </xf>
    <xf numFmtId="0" fontId="32" fillId="3" borderId="30" xfId="0" applyFont="1" applyFill="1" applyBorder="1" applyAlignment="1">
      <alignment horizontal="center" vertical="center" wrapText="1"/>
    </xf>
    <xf numFmtId="0" fontId="31" fillId="2" borderId="15" xfId="0" applyFont="1" applyFill="1" applyBorder="1" applyAlignment="1">
      <alignment horizontal="center" vertical="center" wrapText="1"/>
    </xf>
    <xf numFmtId="0" fontId="31" fillId="2" borderId="13" xfId="0" applyFont="1" applyFill="1" applyBorder="1" applyAlignment="1">
      <alignment horizontal="center" vertical="center" wrapText="1"/>
    </xf>
    <xf numFmtId="0" fontId="31" fillId="2" borderId="12" xfId="0" applyFont="1" applyFill="1" applyBorder="1" applyAlignment="1">
      <alignment horizontal="center" vertical="center" wrapText="1"/>
    </xf>
    <xf numFmtId="0" fontId="67" fillId="3" borderId="0" xfId="0" quotePrefix="1" applyFont="1" applyFill="1" applyAlignment="1">
      <alignment horizontal="left" vertical="center" wrapText="1"/>
    </xf>
    <xf numFmtId="0" fontId="55" fillId="2" borderId="0" xfId="0" applyFont="1" applyFill="1" applyAlignment="1">
      <alignment horizontal="center" vertical="center" wrapText="1"/>
    </xf>
    <xf numFmtId="0" fontId="32" fillId="2" borderId="15" xfId="0" quotePrefix="1" applyFont="1" applyFill="1" applyBorder="1" applyAlignment="1">
      <alignment horizontal="center" vertical="center" wrapText="1"/>
    </xf>
    <xf numFmtId="0" fontId="32" fillId="2" borderId="12" xfId="0" quotePrefix="1" applyFont="1" applyFill="1" applyBorder="1" applyAlignment="1">
      <alignment horizontal="center" vertical="center" wrapText="1"/>
    </xf>
    <xf numFmtId="0" fontId="32" fillId="2" borderId="13" xfId="0" quotePrefix="1" applyFont="1" applyFill="1" applyBorder="1" applyAlignment="1">
      <alignment horizontal="center" vertical="center" wrapText="1"/>
    </xf>
    <xf numFmtId="0" fontId="59" fillId="2" borderId="0" xfId="0" applyFont="1" applyFill="1" applyAlignment="1">
      <alignment horizontal="left" vertical="center"/>
    </xf>
    <xf numFmtId="1" fontId="55" fillId="5" borderId="15" xfId="2" applyNumberFormat="1" applyFont="1" applyFill="1" applyBorder="1" applyAlignment="1">
      <alignment horizontal="center" vertical="center" wrapText="1"/>
    </xf>
    <xf numFmtId="1" fontId="55" fillId="5" borderId="12" xfId="2" applyNumberFormat="1" applyFont="1" applyFill="1" applyBorder="1" applyAlignment="1">
      <alignment horizontal="center" vertical="center" wrapText="1"/>
    </xf>
    <xf numFmtId="0" fontId="55" fillId="0" borderId="15" xfId="2" applyFont="1" applyBorder="1" applyAlignment="1">
      <alignment horizontal="center"/>
    </xf>
    <xf numFmtId="0" fontId="55" fillId="0" borderId="12" xfId="2" applyFont="1" applyBorder="1" applyAlignment="1">
      <alignment horizontal="center"/>
    </xf>
    <xf numFmtId="0" fontId="55" fillId="5" borderId="15" xfId="2" applyFont="1" applyFill="1" applyBorder="1" applyAlignment="1">
      <alignment horizontal="center" vertical="center" wrapText="1"/>
    </xf>
    <xf numFmtId="0" fontId="55" fillId="5" borderId="12" xfId="2" applyFont="1" applyFill="1" applyBorder="1" applyAlignment="1">
      <alignment horizontal="center" vertical="center" wrapText="1"/>
    </xf>
    <xf numFmtId="0" fontId="55" fillId="0" borderId="15" xfId="2" applyFont="1" applyBorder="1" applyAlignment="1">
      <alignment horizontal="center" wrapText="1"/>
    </xf>
    <xf numFmtId="0" fontId="55" fillId="0" borderId="12" xfId="2" applyFont="1" applyBorder="1" applyAlignment="1">
      <alignment horizontal="center" wrapText="1"/>
    </xf>
    <xf numFmtId="0" fontId="90" fillId="0" borderId="57" xfId="69" quotePrefix="1" applyFont="1" applyBorder="1" applyAlignment="1">
      <alignment horizontal="left" vertical="center" wrapText="1"/>
    </xf>
    <xf numFmtId="0" fontId="90" fillId="0" borderId="58" xfId="69" applyFont="1" applyBorder="1" applyAlignment="1">
      <alignment horizontal="left" vertical="center" wrapText="1"/>
    </xf>
    <xf numFmtId="0" fontId="90" fillId="0" borderId="59" xfId="69" applyFont="1" applyBorder="1" applyAlignment="1">
      <alignment horizontal="left" vertical="center" wrapText="1"/>
    </xf>
    <xf numFmtId="0" fontId="88" fillId="0" borderId="55" xfId="59" quotePrefix="1" applyFont="1" applyBorder="1" applyAlignment="1">
      <alignment horizontal="left" vertical="center" wrapText="1"/>
    </xf>
    <xf numFmtId="0" fontId="88" fillId="0" borderId="61" xfId="59" applyFont="1" applyBorder="1" applyAlignment="1">
      <alignment horizontal="left" vertical="center" wrapText="1"/>
    </xf>
    <xf numFmtId="0" fontId="88" fillId="0" borderId="62" xfId="59" applyFont="1" applyBorder="1" applyAlignment="1">
      <alignment horizontal="left" vertical="center" wrapText="1"/>
    </xf>
    <xf numFmtId="0" fontId="88" fillId="0" borderId="63" xfId="59" applyFont="1" applyBorder="1" applyAlignment="1">
      <alignment horizontal="left" vertical="top" wrapText="1"/>
    </xf>
    <xf numFmtId="0" fontId="88" fillId="0" borderId="65" xfId="59" applyFont="1" applyBorder="1" applyAlignment="1">
      <alignment horizontal="left" vertical="top" wrapText="1"/>
    </xf>
    <xf numFmtId="0" fontId="88" fillId="0" borderId="66" xfId="59" applyFont="1" applyBorder="1" applyAlignment="1">
      <alignment horizontal="left" vertical="top" wrapText="1"/>
    </xf>
    <xf numFmtId="0" fontId="88" fillId="0" borderId="0" xfId="59" applyFont="1" applyAlignment="1">
      <alignment horizontal="left" vertical="center" wrapText="1"/>
    </xf>
    <xf numFmtId="16" fontId="88" fillId="0" borderId="52" xfId="59" applyNumberFormat="1" applyFont="1" applyBorder="1" applyAlignment="1">
      <alignment vertical="center" wrapText="1"/>
    </xf>
    <xf numFmtId="0" fontId="88" fillId="0" borderId="53" xfId="59" applyFont="1" applyBorder="1" applyAlignment="1">
      <alignment vertical="center" wrapText="1"/>
    </xf>
    <xf numFmtId="0" fontId="88" fillId="0" borderId="54" xfId="59" applyFont="1" applyBorder="1" applyAlignment="1">
      <alignment vertical="center" wrapText="1"/>
    </xf>
    <xf numFmtId="0" fontId="88" fillId="0" borderId="57" xfId="59" applyFont="1" applyBorder="1" applyAlignment="1">
      <alignment horizontal="left" vertical="top" wrapText="1"/>
    </xf>
    <xf numFmtId="0" fontId="88" fillId="0" borderId="58" xfId="59" applyFont="1" applyBorder="1" applyAlignment="1">
      <alignment horizontal="left" vertical="top" wrapText="1"/>
    </xf>
    <xf numFmtId="0" fontId="88" fillId="0" borderId="59" xfId="59" applyFont="1" applyBorder="1" applyAlignment="1">
      <alignment horizontal="left" vertical="top" wrapText="1"/>
    </xf>
    <xf numFmtId="0" fontId="88" fillId="0" borderId="57" xfId="59" quotePrefix="1" applyFont="1" applyBorder="1" applyAlignment="1">
      <alignment horizontal="left" vertical="center" wrapText="1"/>
    </xf>
    <xf numFmtId="0" fontId="88" fillId="0" borderId="58" xfId="59" applyFont="1" applyBorder="1" applyAlignment="1">
      <alignment horizontal="left" vertical="center" wrapText="1"/>
    </xf>
    <xf numFmtId="0" fontId="88" fillId="0" borderId="59" xfId="59" applyFont="1" applyBorder="1" applyAlignment="1">
      <alignment horizontal="left" vertical="center" wrapText="1"/>
    </xf>
    <xf numFmtId="0" fontId="88" fillId="5" borderId="50" xfId="59" applyFont="1" applyFill="1" applyBorder="1" applyAlignment="1">
      <alignment horizontal="left" vertical="center"/>
    </xf>
    <xf numFmtId="0" fontId="88" fillId="0" borderId="6" xfId="59" applyFont="1" applyBorder="1" applyAlignment="1">
      <alignment vertical="center"/>
    </xf>
    <xf numFmtId="0" fontId="88" fillId="0" borderId="6" xfId="59" applyFont="1" applyBorder="1" applyAlignment="1">
      <alignment horizontal="left" vertical="center"/>
    </xf>
    <xf numFmtId="0" fontId="43" fillId="5" borderId="5" xfId="59" applyFont="1" applyFill="1" applyBorder="1" applyAlignment="1">
      <alignment horizontal="center" vertical="center"/>
    </xf>
    <xf numFmtId="0" fontId="43" fillId="5" borderId="6" xfId="59" applyFont="1" applyFill="1" applyBorder="1" applyAlignment="1">
      <alignment horizontal="center" vertical="center"/>
    </xf>
    <xf numFmtId="174" fontId="27" fillId="0" borderId="15" xfId="0" quotePrefix="1" applyNumberFormat="1" applyFont="1" applyBorder="1" applyAlignment="1">
      <alignment horizontal="center" vertical="center" wrapText="1"/>
    </xf>
    <xf numFmtId="174" fontId="27" fillId="0" borderId="13" xfId="0" quotePrefix="1" applyNumberFormat="1" applyFont="1" applyBorder="1" applyAlignment="1">
      <alignment horizontal="center" vertical="center" wrapText="1"/>
    </xf>
    <xf numFmtId="1" fontId="31" fillId="0" borderId="14" xfId="1" applyNumberFormat="1" applyFont="1" applyBorder="1" applyAlignment="1">
      <alignment horizontal="center" vertical="center" wrapText="1"/>
    </xf>
    <xf numFmtId="0" fontId="32" fillId="0" borderId="15" xfId="0" quotePrefix="1" applyFont="1" applyBorder="1" applyAlignment="1">
      <alignment horizontal="center" vertical="center" wrapText="1"/>
    </xf>
    <xf numFmtId="0" fontId="32" fillId="0" borderId="12" xfId="0" quotePrefix="1" applyFont="1" applyBorder="1" applyAlignment="1">
      <alignment horizontal="center" vertical="center" wrapText="1"/>
    </xf>
    <xf numFmtId="0" fontId="32" fillId="0" borderId="13" xfId="0" quotePrefix="1" applyFont="1" applyBorder="1" applyAlignment="1">
      <alignment horizontal="center" vertical="center" wrapText="1"/>
    </xf>
    <xf numFmtId="0" fontId="32" fillId="3" borderId="14" xfId="0" applyFont="1" applyFill="1" applyBorder="1" applyAlignment="1">
      <alignment horizontal="center" vertical="center" wrapText="1"/>
    </xf>
    <xf numFmtId="0" fontId="32" fillId="3" borderId="14" xfId="0" applyFont="1" applyFill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1" fontId="32" fillId="2" borderId="15" xfId="0" applyNumberFormat="1" applyFont="1" applyFill="1" applyBorder="1" applyAlignment="1">
      <alignment horizontal="center" vertical="center" wrapText="1"/>
    </xf>
    <xf numFmtId="1" fontId="32" fillId="2" borderId="12" xfId="0" applyNumberFormat="1" applyFont="1" applyFill="1" applyBorder="1" applyAlignment="1">
      <alignment horizontal="center" vertical="center" wrapText="1"/>
    </xf>
    <xf numFmtId="1" fontId="32" fillId="2" borderId="13" xfId="0" applyNumberFormat="1" applyFont="1" applyFill="1" applyBorder="1" applyAlignment="1">
      <alignment horizontal="center" vertical="center" wrapText="1"/>
    </xf>
    <xf numFmtId="1" fontId="32" fillId="2" borderId="14" xfId="0" applyNumberFormat="1" applyFont="1" applyFill="1" applyBorder="1" applyAlignment="1">
      <alignment horizontal="center" vertical="center" wrapText="1"/>
    </xf>
    <xf numFmtId="1" fontId="74" fillId="0" borderId="11" xfId="0" applyNumberFormat="1" applyFont="1" applyBorder="1" applyAlignment="1">
      <alignment horizontal="center" vertical="center" wrapText="1"/>
    </xf>
    <xf numFmtId="1" fontId="74" fillId="0" borderId="48" xfId="0" applyNumberFormat="1" applyFont="1" applyBorder="1" applyAlignment="1">
      <alignment horizontal="center" vertical="center" wrapText="1"/>
    </xf>
    <xf numFmtId="1" fontId="74" fillId="0" borderId="10" xfId="0" applyNumberFormat="1" applyFont="1" applyBorder="1" applyAlignment="1">
      <alignment horizontal="center" vertical="center" wrapText="1"/>
    </xf>
    <xf numFmtId="1" fontId="74" fillId="2" borderId="14" xfId="0" applyNumberFormat="1" applyFont="1" applyFill="1" applyBorder="1" applyAlignment="1">
      <alignment horizontal="center" vertical="center" wrapText="1"/>
    </xf>
    <xf numFmtId="1" fontId="32" fillId="2" borderId="11" xfId="0" applyNumberFormat="1" applyFont="1" applyFill="1" applyBorder="1" applyAlignment="1">
      <alignment horizontal="center" vertical="center" wrapText="1"/>
    </xf>
    <xf numFmtId="1" fontId="32" fillId="2" borderId="48" xfId="0" applyNumberFormat="1" applyFont="1" applyFill="1" applyBorder="1" applyAlignment="1">
      <alignment horizontal="center" vertical="center" wrapText="1"/>
    </xf>
    <xf numFmtId="1" fontId="32" fillId="2" borderId="10" xfId="0" applyNumberFormat="1" applyFont="1" applyFill="1" applyBorder="1" applyAlignment="1">
      <alignment horizontal="center" vertical="center" wrapText="1"/>
    </xf>
    <xf numFmtId="0" fontId="69" fillId="2" borderId="14" xfId="0" applyFont="1" applyFill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left" vertical="center" wrapText="1"/>
    </xf>
    <xf numFmtId="0" fontId="32" fillId="2" borderId="0" xfId="0" applyFont="1" applyFill="1" applyAlignment="1">
      <alignment horizontal="left" vertical="center" wrapText="1"/>
    </xf>
    <xf numFmtId="0" fontId="31" fillId="9" borderId="15" xfId="0" applyFont="1" applyFill="1" applyBorder="1" applyAlignment="1">
      <alignment horizontal="center" vertical="center" wrapText="1"/>
    </xf>
    <xf numFmtId="0" fontId="31" fillId="9" borderId="13" xfId="0" applyFont="1" applyFill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31" fillId="0" borderId="47" xfId="0" applyFont="1" applyBorder="1" applyAlignment="1">
      <alignment horizontal="center" vertical="center" wrapText="1"/>
    </xf>
    <xf numFmtId="0" fontId="31" fillId="0" borderId="29" xfId="0" applyFont="1" applyBorder="1" applyAlignment="1">
      <alignment horizontal="center" vertical="center" wrapText="1"/>
    </xf>
    <xf numFmtId="0" fontId="31" fillId="0" borderId="30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71" fillId="14" borderId="14" xfId="0" applyFont="1" applyFill="1" applyBorder="1" applyAlignment="1">
      <alignment horizontal="center" vertical="center"/>
    </xf>
    <xf numFmtId="0" fontId="27" fillId="0" borderId="24" xfId="0" applyFont="1" applyBorder="1" applyAlignment="1">
      <alignment horizontal="left"/>
    </xf>
    <xf numFmtId="0" fontId="27" fillId="0" borderId="33" xfId="0" applyFont="1" applyBorder="1" applyAlignment="1">
      <alignment horizontal="center"/>
    </xf>
    <xf numFmtId="0" fontId="27" fillId="0" borderId="34" xfId="0" applyFont="1" applyBorder="1" applyAlignment="1">
      <alignment horizontal="center"/>
    </xf>
  </cellXfs>
  <cellStyles count="70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Bad 2" xfId="63" xr:uid="{00000000-0005-0000-0000-000008000000}"/>
    <cellStyle name="Column_Title" xfId="11" xr:uid="{00000000-0005-0000-0000-000009000000}"/>
    <cellStyle name="Comma 2" xfId="12" xr:uid="{00000000-0005-0000-0000-00000A000000}"/>
    <cellStyle name="Comma 2 2" xfId="13" xr:uid="{00000000-0005-0000-0000-00000B000000}"/>
    <cellStyle name="Comma 3" xfId="14" xr:uid="{00000000-0005-0000-0000-00000C000000}"/>
    <cellStyle name="Comma 4" xfId="15" xr:uid="{00000000-0005-0000-0000-00000D000000}"/>
    <cellStyle name="Comma0" xfId="16" xr:uid="{00000000-0005-0000-0000-00000E000000}"/>
    <cellStyle name="Currency 2" xfId="17" xr:uid="{00000000-0005-0000-0000-00000F000000}"/>
    <cellStyle name="Currency0" xfId="18" xr:uid="{00000000-0005-0000-0000-000010000000}"/>
    <cellStyle name="Date" xfId="19" xr:uid="{00000000-0005-0000-0000-000011000000}"/>
    <cellStyle name="Excel Built-in 20% - Accent1" xfId="20" xr:uid="{00000000-0005-0000-0000-000012000000}"/>
    <cellStyle name="Fixed" xfId="21" xr:uid="{00000000-0005-0000-0000-000013000000}"/>
    <cellStyle name="Grey" xfId="22" xr:uid="{00000000-0005-0000-0000-000014000000}"/>
    <cellStyle name="Heading 1 2" xfId="23" xr:uid="{00000000-0005-0000-0000-000015000000}"/>
    <cellStyle name="Heading 2 2" xfId="24" xr:uid="{00000000-0005-0000-0000-000016000000}"/>
    <cellStyle name="Input [yellow]" xfId="25" xr:uid="{00000000-0005-0000-0000-000017000000}"/>
    <cellStyle name="Normal" xfId="0" builtinId="0"/>
    <cellStyle name="Normal - Style1" xfId="26" xr:uid="{00000000-0005-0000-0000-000019000000}"/>
    <cellStyle name="Normal 10" xfId="65" xr:uid="{ACC3A282-6C6B-470E-80C5-044D6EB49711}"/>
    <cellStyle name="Normal 133" xfId="1" xr:uid="{00000000-0005-0000-0000-00001A000000}"/>
    <cellStyle name="Normal 145" xfId="68" xr:uid="{D1727E27-D396-4978-BAF0-251032D58E5D}"/>
    <cellStyle name="Normal 2" xfId="2" xr:uid="{00000000-0005-0000-0000-00001B000000}"/>
    <cellStyle name="Normal 2 2" xfId="27" xr:uid="{00000000-0005-0000-0000-00001C000000}"/>
    <cellStyle name="Normal 2 3" xfId="59" xr:uid="{00000000-0005-0000-0000-00001D000000}"/>
    <cellStyle name="Normal 2 3 2 2" xfId="69" xr:uid="{228566E6-B716-4DA1-86E7-86E247527B97}"/>
    <cellStyle name="Normal 2_112060-QTM" xfId="28" xr:uid="{00000000-0005-0000-0000-00001E000000}"/>
    <cellStyle name="Normal 3" xfId="29" xr:uid="{00000000-0005-0000-0000-00001F000000}"/>
    <cellStyle name="Normal 3 2" xfId="30" xr:uid="{00000000-0005-0000-0000-000020000000}"/>
    <cellStyle name="Normal 3 3" xfId="31" xr:uid="{00000000-0005-0000-0000-000021000000}"/>
    <cellStyle name="Normal 3 5" xfId="66" xr:uid="{642C6F65-0EAE-4611-A5AC-71B8669B5BFD}"/>
    <cellStyle name="Normal 3_111030-111048-111061-QTCN" xfId="32" xr:uid="{00000000-0005-0000-0000-000022000000}"/>
    <cellStyle name="Normal 4" xfId="33" xr:uid="{00000000-0005-0000-0000-000023000000}"/>
    <cellStyle name="Normal 4 2" xfId="34" xr:uid="{00000000-0005-0000-0000-000024000000}"/>
    <cellStyle name="Normal 5" xfId="35" xr:uid="{00000000-0005-0000-0000-000025000000}"/>
    <cellStyle name="Normal 6" xfId="36" xr:uid="{00000000-0005-0000-0000-000026000000}"/>
    <cellStyle name="Normal 7" xfId="60" xr:uid="{00000000-0005-0000-0000-000027000000}"/>
    <cellStyle name="Normal 8" xfId="64" xr:uid="{1AC21914-C5C3-4708-8581-023232DF220C}"/>
    <cellStyle name="Normal 8 2" xfId="62" xr:uid="{00000000-0005-0000-0000-000028000000}"/>
    <cellStyle name="Normal 9" xfId="61" xr:uid="{00000000-0005-0000-0000-000029000000}"/>
    <cellStyle name="Normal 9 2" xfId="67" xr:uid="{04F317EA-8C3B-420B-94D0-5DE105673C0B}"/>
    <cellStyle name="Percent [2]" xfId="37" xr:uid="{00000000-0005-0000-0000-00002A000000}"/>
    <cellStyle name="Percent 2" xfId="38" xr:uid="{00000000-0005-0000-0000-00002B000000}"/>
    <cellStyle name="Percent 2 2" xfId="39" xr:uid="{00000000-0005-0000-0000-00002C000000}"/>
    <cellStyle name="Percent 2 3" xfId="40" xr:uid="{00000000-0005-0000-0000-00002D000000}"/>
    <cellStyle name="Percent 3" xfId="41" xr:uid="{00000000-0005-0000-0000-00002E000000}"/>
    <cellStyle name="SAPBEXstdData" xfId="42" xr:uid="{00000000-0005-0000-0000-00002F000000}"/>
    <cellStyle name="SAPBEXstdItem" xfId="43" xr:uid="{00000000-0005-0000-0000-000030000000}"/>
    <cellStyle name="Style 1" xfId="44" xr:uid="{00000000-0005-0000-0000-000031000000}"/>
    <cellStyle name="Times New Roman" xfId="45" xr:uid="{00000000-0005-0000-0000-000032000000}"/>
    <cellStyle name="Total 2" xfId="46" xr:uid="{00000000-0005-0000-0000-000033000000}"/>
    <cellStyle name="Обычный_Лист1" xfId="47" xr:uid="{00000000-0005-0000-0000-000034000000}"/>
    <cellStyle name="똿뗦먛귟 [0.00]_PRODUCT DETAIL Q1" xfId="48" xr:uid="{00000000-0005-0000-0000-000035000000}"/>
    <cellStyle name="똿뗦먛귟_PRODUCT DETAIL Q1" xfId="49" xr:uid="{00000000-0005-0000-0000-000036000000}"/>
    <cellStyle name="믅됞 [0.00]_PRODUCT DETAIL Q1" xfId="50" xr:uid="{00000000-0005-0000-0000-000037000000}"/>
    <cellStyle name="믅됞_PRODUCT DETAIL Q1" xfId="51" xr:uid="{00000000-0005-0000-0000-000038000000}"/>
    <cellStyle name="백분율_HOBONG" xfId="52" xr:uid="{00000000-0005-0000-0000-000039000000}"/>
    <cellStyle name="뷭?_BOOKSHIP" xfId="53" xr:uid="{00000000-0005-0000-0000-00003A000000}"/>
    <cellStyle name="콤마 [0]_1202" xfId="54" xr:uid="{00000000-0005-0000-0000-00003B000000}"/>
    <cellStyle name="콤마_1202" xfId="55" xr:uid="{00000000-0005-0000-0000-00003C000000}"/>
    <cellStyle name="통화 [0]_1202" xfId="56" xr:uid="{00000000-0005-0000-0000-00003D000000}"/>
    <cellStyle name="통화_1202" xfId="57" xr:uid="{00000000-0005-0000-0000-00003E000000}"/>
    <cellStyle name="표준_(정보부문)월별인원계획" xfId="58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png"/><Relationship Id="rId3" Type="http://schemas.openxmlformats.org/officeDocument/2006/relationships/image" Target="../media/image1.png"/><Relationship Id="rId7" Type="http://schemas.openxmlformats.org/officeDocument/2006/relationships/image" Target="../media/image11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0.emf"/><Relationship Id="rId5" Type="http://schemas.openxmlformats.org/officeDocument/2006/relationships/image" Target="../media/image9.png"/><Relationship Id="rId4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png"/><Relationship Id="rId2" Type="http://schemas.openxmlformats.org/officeDocument/2006/relationships/image" Target="../media/image14.png"/><Relationship Id="rId1" Type="http://schemas.openxmlformats.org/officeDocument/2006/relationships/image" Target="../media/image13.png"/><Relationship Id="rId5" Type="http://schemas.openxmlformats.org/officeDocument/2006/relationships/image" Target="../media/image17.png"/><Relationship Id="rId4" Type="http://schemas.openxmlformats.org/officeDocument/2006/relationships/image" Target="../media/image16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55420</xdr:colOff>
      <xdr:row>3</xdr:row>
      <xdr:rowOff>166254</xdr:rowOff>
    </xdr:from>
    <xdr:to>
      <xdr:col>14</xdr:col>
      <xdr:colOff>635949</xdr:colOff>
      <xdr:row>8</xdr:row>
      <xdr:rowOff>249382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4FD6D17-D052-25C4-3FBD-0BAD446A8D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50693" y="1163781"/>
          <a:ext cx="1508784" cy="2396837"/>
        </a:xfrm>
        <a:prstGeom prst="rect">
          <a:avLst/>
        </a:prstGeom>
      </xdr:spPr>
    </xdr:pic>
    <xdr:clientData/>
  </xdr:twoCellAnchor>
  <xdr:twoCellAnchor editAs="oneCell">
    <xdr:from>
      <xdr:col>9</xdr:col>
      <xdr:colOff>665017</xdr:colOff>
      <xdr:row>69</xdr:row>
      <xdr:rowOff>249382</xdr:rowOff>
    </xdr:from>
    <xdr:to>
      <xdr:col>13</xdr:col>
      <xdr:colOff>55418</xdr:colOff>
      <xdr:row>86</xdr:row>
      <xdr:rowOff>280253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B7D714F-3FBE-48FF-A722-EF50BB032A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94326" y="23220218"/>
          <a:ext cx="4336473" cy="6888871"/>
        </a:xfrm>
        <a:prstGeom prst="rect">
          <a:avLst/>
        </a:prstGeom>
      </xdr:spPr>
    </xdr:pic>
    <xdr:clientData/>
  </xdr:twoCellAnchor>
  <xdr:twoCellAnchor editAs="oneCell">
    <xdr:from>
      <xdr:col>13</xdr:col>
      <xdr:colOff>166254</xdr:colOff>
      <xdr:row>82</xdr:row>
      <xdr:rowOff>152400</xdr:rowOff>
    </xdr:from>
    <xdr:to>
      <xdr:col>15</xdr:col>
      <xdr:colOff>1108363</xdr:colOff>
      <xdr:row>84</xdr:row>
      <xdr:rowOff>27679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519570E-247F-B908-7FCE-0011C5A556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761527" y="25326109"/>
          <a:ext cx="2798618" cy="18564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343078</xdr:colOff>
      <xdr:row>17</xdr:row>
      <xdr:rowOff>426549</xdr:rowOff>
    </xdr:from>
    <xdr:to>
      <xdr:col>1</xdr:col>
      <xdr:colOff>1689649</xdr:colOff>
      <xdr:row>17</xdr:row>
      <xdr:rowOff>2324100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A29D61B-7139-495D-A4E4-197B241371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928" y="22029249"/>
          <a:ext cx="1346571" cy="1897551"/>
        </a:xfrm>
        <a:prstGeom prst="rect">
          <a:avLst/>
        </a:prstGeom>
      </xdr:spPr>
    </xdr:pic>
    <xdr:clientData/>
  </xdr:twoCellAnchor>
  <xdr:twoCellAnchor editAs="oneCell">
    <xdr:from>
      <xdr:col>1</xdr:col>
      <xdr:colOff>495301</xdr:colOff>
      <xdr:row>19</xdr:row>
      <xdr:rowOff>666751</xdr:rowOff>
    </xdr:from>
    <xdr:to>
      <xdr:col>1</xdr:col>
      <xdr:colOff>2094730</xdr:colOff>
      <xdr:row>19</xdr:row>
      <xdr:rowOff>2247901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1AD46EA-6824-2237-0B30-162B92090A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48151" y="25698451"/>
          <a:ext cx="1599429" cy="1581150"/>
        </a:xfrm>
        <a:prstGeom prst="rect">
          <a:avLst/>
        </a:prstGeom>
      </xdr:spPr>
    </xdr:pic>
    <xdr:clientData/>
  </xdr:twoCellAnchor>
  <xdr:twoCellAnchor editAs="oneCell">
    <xdr:from>
      <xdr:col>2</xdr:col>
      <xdr:colOff>3695701</xdr:colOff>
      <xdr:row>0</xdr:row>
      <xdr:rowOff>190501</xdr:rowOff>
    </xdr:from>
    <xdr:to>
      <xdr:col>2</xdr:col>
      <xdr:colOff>5143501</xdr:colOff>
      <xdr:row>3</xdr:row>
      <xdr:rowOff>414009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2C171F1-A3CA-46B4-A551-FE0127D247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630151" y="190501"/>
          <a:ext cx="1447800" cy="2299958"/>
        </a:xfrm>
        <a:prstGeom prst="rect">
          <a:avLst/>
        </a:prstGeom>
      </xdr:spPr>
    </xdr:pic>
    <xdr:clientData/>
  </xdr:twoCellAnchor>
  <xdr:twoCellAnchor editAs="oneCell">
    <xdr:from>
      <xdr:col>1</xdr:col>
      <xdr:colOff>400051</xdr:colOff>
      <xdr:row>15</xdr:row>
      <xdr:rowOff>1428750</xdr:rowOff>
    </xdr:from>
    <xdr:to>
      <xdr:col>1</xdr:col>
      <xdr:colOff>4213707</xdr:colOff>
      <xdr:row>15</xdr:row>
      <xdr:rowOff>2686050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12610A6-8D6B-C018-CF96-B8162170D3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152901" y="17335500"/>
          <a:ext cx="3813656" cy="1257300"/>
        </a:xfrm>
        <a:prstGeom prst="rect">
          <a:avLst/>
        </a:prstGeom>
      </xdr:spPr>
    </xdr:pic>
    <xdr:clientData/>
  </xdr:twoCellAnchor>
  <xdr:twoCellAnchor editAs="oneCell">
    <xdr:from>
      <xdr:col>1</xdr:col>
      <xdr:colOff>2114551</xdr:colOff>
      <xdr:row>25</xdr:row>
      <xdr:rowOff>152401</xdr:rowOff>
    </xdr:from>
    <xdr:to>
      <xdr:col>2</xdr:col>
      <xdr:colOff>3067050</xdr:colOff>
      <xdr:row>25</xdr:row>
      <xdr:rowOff>2441074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C0B81D1-3EC1-4B62-80CD-B1B41D2CE0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867401" y="33108901"/>
          <a:ext cx="6572249" cy="2288673"/>
        </a:xfrm>
        <a:prstGeom prst="rect">
          <a:avLst/>
        </a:prstGeom>
      </xdr:spPr>
    </xdr:pic>
    <xdr:clientData/>
  </xdr:twoCellAnchor>
  <xdr:twoCellAnchor editAs="oneCell">
    <xdr:from>
      <xdr:col>1</xdr:col>
      <xdr:colOff>6343650</xdr:colOff>
      <xdr:row>31</xdr:row>
      <xdr:rowOff>247650</xdr:rowOff>
    </xdr:from>
    <xdr:to>
      <xdr:col>2</xdr:col>
      <xdr:colOff>1903727</xdr:colOff>
      <xdr:row>31</xdr:row>
      <xdr:rowOff>2628900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699CA7C-1F90-4A03-96CB-612008FA6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34650" y="39559230"/>
          <a:ext cx="1907537" cy="2381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2800350</xdr:colOff>
      <xdr:row>33</xdr:row>
      <xdr:rowOff>971550</xdr:rowOff>
    </xdr:from>
    <xdr:to>
      <xdr:col>1</xdr:col>
      <xdr:colOff>4778074</xdr:colOff>
      <xdr:row>33</xdr:row>
      <xdr:rowOff>2019634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C108B4C-6053-4E2D-9288-39607919D2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553200" y="45529500"/>
          <a:ext cx="1977724" cy="1048084"/>
        </a:xfrm>
        <a:prstGeom prst="rect">
          <a:avLst/>
        </a:prstGeom>
      </xdr:spPr>
    </xdr:pic>
    <xdr:clientData/>
  </xdr:twoCellAnchor>
  <xdr:twoCellAnchor editAs="oneCell">
    <xdr:from>
      <xdr:col>1</xdr:col>
      <xdr:colOff>5372101</xdr:colOff>
      <xdr:row>33</xdr:row>
      <xdr:rowOff>152400</xdr:rowOff>
    </xdr:from>
    <xdr:to>
      <xdr:col>2</xdr:col>
      <xdr:colOff>1619251</xdr:colOff>
      <xdr:row>33</xdr:row>
      <xdr:rowOff>2518777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3E715B73-82F6-4DF6-B5FD-4CF12B2122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124951" y="44710350"/>
          <a:ext cx="1866900" cy="2366377"/>
        </a:xfrm>
        <a:prstGeom prst="rect">
          <a:avLst/>
        </a:prstGeom>
      </xdr:spPr>
    </xdr:pic>
    <xdr:clientData/>
  </xdr:twoCellAnchor>
  <xdr:twoCellAnchor editAs="oneCell">
    <xdr:from>
      <xdr:col>1</xdr:col>
      <xdr:colOff>4438650</xdr:colOff>
      <xdr:row>29</xdr:row>
      <xdr:rowOff>723900</xdr:rowOff>
    </xdr:from>
    <xdr:to>
      <xdr:col>2</xdr:col>
      <xdr:colOff>1670894</xdr:colOff>
      <xdr:row>29</xdr:row>
      <xdr:rowOff>3543300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EB72301B-FDC5-4C14-A943-EE4F8AC0B4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29650" y="38900100"/>
          <a:ext cx="2851994" cy="2819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134</xdr:row>
      <xdr:rowOff>120650</xdr:rowOff>
    </xdr:from>
    <xdr:to>
      <xdr:col>4</xdr:col>
      <xdr:colOff>1270000</xdr:colOff>
      <xdr:row>134</xdr:row>
      <xdr:rowOff>1040636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06875" y="57127775"/>
          <a:ext cx="2746375" cy="919986"/>
        </a:xfrm>
        <a:prstGeom prst="rect">
          <a:avLst/>
        </a:prstGeom>
      </xdr:spPr>
    </xdr:pic>
    <xdr:clientData/>
  </xdr:twoCellAnchor>
  <xdr:twoCellAnchor>
    <xdr:from>
      <xdr:col>19</xdr:col>
      <xdr:colOff>158750</xdr:colOff>
      <xdr:row>8</xdr:row>
      <xdr:rowOff>275167</xdr:rowOff>
    </xdr:from>
    <xdr:to>
      <xdr:col>21</xdr:col>
      <xdr:colOff>146258</xdr:colOff>
      <xdr:row>10</xdr:row>
      <xdr:rowOff>272522</xdr:rowOff>
    </xdr:to>
    <xdr:pic>
      <xdr:nvPicPr>
        <xdr:cNvPr id="5" name="Picture 88" descr="Diagram&#10;&#10;Description automatically generated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042438" y="3823230"/>
          <a:ext cx="1225758" cy="783167"/>
        </a:xfrm>
        <a:prstGeom prst="rect">
          <a:avLst/>
        </a:prstGeom>
      </xdr:spPr>
    </xdr:pic>
    <xdr:clientData/>
  </xdr:twoCellAnchor>
  <xdr:twoCellAnchor>
    <xdr:from>
      <xdr:col>19</xdr:col>
      <xdr:colOff>0</xdr:colOff>
      <xdr:row>4</xdr:row>
      <xdr:rowOff>0</xdr:rowOff>
    </xdr:from>
    <xdr:to>
      <xdr:col>21</xdr:col>
      <xdr:colOff>44904</xdr:colOff>
      <xdr:row>5</xdr:row>
      <xdr:rowOff>300125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83688" y="1643063"/>
          <a:ext cx="1283154" cy="776375"/>
        </a:xfrm>
        <a:prstGeom prst="rect">
          <a:avLst/>
        </a:prstGeom>
      </xdr:spPr>
    </xdr:pic>
    <xdr:clientData/>
  </xdr:twoCellAnchor>
  <xdr:twoCellAnchor>
    <xdr:from>
      <xdr:col>19</xdr:col>
      <xdr:colOff>84667</xdr:colOff>
      <xdr:row>10</xdr:row>
      <xdr:rowOff>642938</xdr:rowOff>
    </xdr:from>
    <xdr:to>
      <xdr:col>21</xdr:col>
      <xdr:colOff>184750</xdr:colOff>
      <xdr:row>12</xdr:row>
      <xdr:rowOff>356879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968355" y="4976813"/>
          <a:ext cx="1338333" cy="833129"/>
        </a:xfrm>
        <a:prstGeom prst="rect">
          <a:avLst/>
        </a:prstGeom>
      </xdr:spPr>
    </xdr:pic>
    <xdr:clientData/>
  </xdr:twoCellAnchor>
  <xdr:twoCellAnchor>
    <xdr:from>
      <xdr:col>19</xdr:col>
      <xdr:colOff>74083</xdr:colOff>
      <xdr:row>6</xdr:row>
      <xdr:rowOff>84667</xdr:rowOff>
    </xdr:from>
    <xdr:to>
      <xdr:col>21</xdr:col>
      <xdr:colOff>161305</xdr:colOff>
      <xdr:row>7</xdr:row>
      <xdr:rowOff>412012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957771" y="2680230"/>
          <a:ext cx="1325472" cy="803595"/>
        </a:xfrm>
        <a:prstGeom prst="rect">
          <a:avLst/>
        </a:prstGeom>
      </xdr:spPr>
    </xdr:pic>
    <xdr:clientData/>
  </xdr:twoCellAnchor>
  <xdr:twoCellAnchor>
    <xdr:from>
      <xdr:col>12</xdr:col>
      <xdr:colOff>261937</xdr:colOff>
      <xdr:row>3</xdr:row>
      <xdr:rowOff>404812</xdr:rowOff>
    </xdr:from>
    <xdr:to>
      <xdr:col>15</xdr:col>
      <xdr:colOff>1083155</xdr:colOff>
      <xdr:row>7</xdr:row>
      <xdr:rowOff>304799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763875" y="1547812"/>
          <a:ext cx="3583468" cy="1828800"/>
        </a:xfrm>
        <a:prstGeom prst="rect">
          <a:avLst/>
        </a:prstGeom>
      </xdr:spPr>
    </xdr:pic>
    <xdr:clientData/>
  </xdr:twoCellAnchor>
  <xdr:twoCellAnchor>
    <xdr:from>
      <xdr:col>10</xdr:col>
      <xdr:colOff>238124</xdr:colOff>
      <xdr:row>127</xdr:row>
      <xdr:rowOff>71437</xdr:rowOff>
    </xdr:from>
    <xdr:to>
      <xdr:col>15</xdr:col>
      <xdr:colOff>1095374</xdr:colOff>
      <xdr:row>131</xdr:row>
      <xdr:rowOff>728662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15937" y="90035062"/>
          <a:ext cx="6143625" cy="3657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63500</xdr:rowOff>
    </xdr:from>
    <xdr:to>
      <xdr:col>2</xdr:col>
      <xdr:colOff>228600</xdr:colOff>
      <xdr:row>8</xdr:row>
      <xdr:rowOff>16535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63500"/>
          <a:ext cx="2578100" cy="1629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Gia%20dinh\DUTOA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T-DLUC\TAN-PHU\K-99HDuc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BTDLYNTEX-DOMEX200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SD\P3(Qg-Bao)\Kiemtr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PLANNING\OFFICE%20PRODUCTION%20PLANNING-201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DT-DLUC\TAN-PHU\TAN-BINH\KL-TBINW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CANHAN\MUNG\THOP9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weracapco.sharepoint.com/Users/myasub/Desktop/Macintosh%20HD/Users/ukadmin/Desktop/DANIELLAS%20STUFF/old%20tps/SET%20IN%20SLEEVE%20HOODY%20SIZE%20SPEC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weracapco.sharepoint.com/Users/myasub/Desktop/Macintosh%20HD/Users/brabra/Dropbox/NEW%20ERA%20DROP%20BOX/HOLIDAY%202013/TECH%20PACKS/NE92038M%20CORE%20POPOVER/NE92038M%20-%20CORE%20OH%20HOOD%20GRADED%20SPEC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Thang%20KT%202001\Ho%20so%20thau\Du%20thau%20Huu%20Lung%20-%20Lang%20So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Merchandising\CUSTOMERS\2%20-%20NEW%20FOLDER%20SYSTEM\CUSTOMERS\MCQ-%20ALEXANDER%20MC%20QUEEN\7.%20C6\1%20-%20SAMPLING\1.%20STYLE%20FILE\CUTTING%20DOCKET\SMS\ICON%200\1099-CR10_1099-624675-RSJ76%20-%20CROP%20SWEATSHI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TOANW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DUTOAN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Phong%20Kinh%20Te\LUC\EXCEL\Th&#199;u\Du%20thau%20Y&#170;n%20Minh%20-%20H&#181;%20Gian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DT%20DZ%2022+TBA%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HY3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54\data%20viking\PHONG@\LinhLEAN\422004(1).SO%2520DO%2520M%25E1%25BB%259AI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king-svr\price%20for%20worker\DOCUME~1\GOSTEP\LOCALS~1\Temp\Copy%20of%20QUI%20TRINH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y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P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ong"/>
      <sheetName val="Tke"/>
      <sheetName val="KL-dao"/>
      <sheetName val="KL-TLap"/>
      <sheetName val="kpTong2"/>
      <sheetName val="Kp-dao"/>
      <sheetName val="kpTLap"/>
      <sheetName val="kpTH"/>
      <sheetName val="TH-KLuon"/>
      <sheetName val="pt-VTu"/>
      <sheetName val="dg-VTu"/>
      <sheetName val="TH-VTu"/>
      <sheetName val="Vat Tu"/>
      <sheetName val="kp-dth"/>
      <sheetName val="xnKLuon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 refreshError="1"/>
      <sheetData sheetId="8"/>
      <sheetData sheetId="9"/>
      <sheetData sheetId="10">
        <row r="6">
          <cell r="C6" t="str">
            <v>BL10-48</v>
          </cell>
          <cell r="D6" t="str">
            <v>Caùi</v>
          </cell>
          <cell r="E6">
            <v>6000</v>
          </cell>
        </row>
        <row r="7">
          <cell r="C7" t="str">
            <v>BOTDA</v>
          </cell>
          <cell r="D7" t="str">
            <v>Kg</v>
          </cell>
          <cell r="E7">
            <v>320</v>
          </cell>
        </row>
        <row r="8">
          <cell r="C8" t="str">
            <v>BUYDOI</v>
          </cell>
          <cell r="D8" t="str">
            <v>Caùi</v>
          </cell>
          <cell r="E8">
            <v>90000</v>
          </cell>
        </row>
        <row r="9">
          <cell r="C9" t="str">
            <v>BUYDON</v>
          </cell>
          <cell r="D9" t="str">
            <v>Caùi</v>
          </cell>
          <cell r="E9">
            <v>70000</v>
          </cell>
        </row>
        <row r="10">
          <cell r="C10" t="str">
            <v>NABDOI</v>
          </cell>
          <cell r="D10" t="str">
            <v>Caùi</v>
          </cell>
          <cell r="E10">
            <v>56000</v>
          </cell>
        </row>
        <row r="11">
          <cell r="C11" t="str">
            <v>NABDON</v>
          </cell>
          <cell r="D11" t="str">
            <v>Caùi</v>
          </cell>
          <cell r="E11">
            <v>44000</v>
          </cell>
        </row>
        <row r="12">
          <cell r="C12" t="str">
            <v>CAT</v>
          </cell>
          <cell r="D12" t="str">
            <v>M3</v>
          </cell>
          <cell r="E12">
            <v>40026</v>
          </cell>
        </row>
        <row r="13">
          <cell r="C13" t="str">
            <v>CPSD</v>
          </cell>
          <cell r="D13" t="str">
            <v>M3</v>
          </cell>
          <cell r="E13">
            <v>55000</v>
          </cell>
        </row>
        <row r="14">
          <cell r="C14" t="str">
            <v>CUA-B40</v>
          </cell>
          <cell r="D14" t="str">
            <v>M2</v>
          </cell>
          <cell r="E14">
            <v>280000</v>
          </cell>
        </row>
        <row r="15">
          <cell r="C15" t="str">
            <v>GMK70D</v>
          </cell>
          <cell r="D15" t="str">
            <v>Caùi</v>
          </cell>
          <cell r="E15">
            <v>35000</v>
          </cell>
        </row>
        <row r="16">
          <cell r="C16" t="str">
            <v>GMK70N</v>
          </cell>
          <cell r="D16" t="str">
            <v>Caùi</v>
          </cell>
          <cell r="E16">
            <v>25000</v>
          </cell>
        </row>
        <row r="17">
          <cell r="C17" t="str">
            <v>GS-MK</v>
          </cell>
          <cell r="D17" t="str">
            <v>kg</v>
          </cell>
          <cell r="E17">
            <v>9500</v>
          </cell>
        </row>
        <row r="18">
          <cell r="C18" t="str">
            <v>GOVAN</v>
          </cell>
          <cell r="D18" t="str">
            <v>M3</v>
          </cell>
          <cell r="E18">
            <v>2200000</v>
          </cell>
        </row>
        <row r="19">
          <cell r="C19" t="str">
            <v>KEM1MM</v>
          </cell>
          <cell r="D19" t="str">
            <v>Kg</v>
          </cell>
          <cell r="E19">
            <v>6000</v>
          </cell>
        </row>
        <row r="20">
          <cell r="C20" t="str">
            <v>LUOI-B40</v>
          </cell>
          <cell r="D20" t="str">
            <v>M2</v>
          </cell>
          <cell r="E20">
            <v>25000</v>
          </cell>
        </row>
        <row r="21">
          <cell r="C21" t="str">
            <v>OXY</v>
          </cell>
          <cell r="D21" t="str">
            <v>Chai</v>
          </cell>
          <cell r="E21">
            <v>40000</v>
          </cell>
        </row>
        <row r="22">
          <cell r="C22" t="str">
            <v>QUEHAN</v>
          </cell>
          <cell r="D22" t="str">
            <v>Kg</v>
          </cell>
          <cell r="E22">
            <v>9000</v>
          </cell>
        </row>
        <row r="23">
          <cell r="C23" t="str">
            <v>SON-CS</v>
          </cell>
          <cell r="D23" t="str">
            <v>Kg</v>
          </cell>
          <cell r="E23">
            <v>16000</v>
          </cell>
        </row>
        <row r="24">
          <cell r="C24" t="str">
            <v>SOI</v>
          </cell>
          <cell r="D24" t="str">
            <v>Kg</v>
          </cell>
          <cell r="E24">
            <v>600</v>
          </cell>
        </row>
        <row r="25">
          <cell r="C25" t="str">
            <v>THEP-HINH</v>
          </cell>
          <cell r="D25" t="str">
            <v>Kg</v>
          </cell>
          <cell r="E25">
            <v>4700</v>
          </cell>
        </row>
        <row r="26">
          <cell r="C26" t="str">
            <v>THEP-TRON</v>
          </cell>
          <cell r="D26" t="str">
            <v>Kg</v>
          </cell>
          <cell r="E26">
            <v>4450</v>
          </cell>
        </row>
        <row r="27">
          <cell r="C27" t="str">
            <v>THEP-10</v>
          </cell>
          <cell r="D27" t="str">
            <v>Kg</v>
          </cell>
          <cell r="E27">
            <v>4350</v>
          </cell>
        </row>
        <row r="28">
          <cell r="C28" t="str">
            <v>XM</v>
          </cell>
          <cell r="D28" t="str">
            <v>Kg</v>
          </cell>
          <cell r="E28">
            <v>1020</v>
          </cell>
        </row>
        <row r="29">
          <cell r="C29" t="str">
            <v>XM-TR</v>
          </cell>
          <cell r="D29" t="str">
            <v>Kg</v>
          </cell>
          <cell r="E29">
            <v>1900</v>
          </cell>
        </row>
        <row r="30">
          <cell r="C30" t="str">
            <v>XANG</v>
          </cell>
          <cell r="D30" t="str">
            <v>Kg</v>
          </cell>
          <cell r="E30">
            <v>4400</v>
          </cell>
        </row>
        <row r="31">
          <cell r="C31" t="str">
            <v>DINH</v>
          </cell>
          <cell r="D31" t="str">
            <v>Kg</v>
          </cell>
          <cell r="E31">
            <v>6000</v>
          </cell>
        </row>
        <row r="32">
          <cell r="C32" t="str">
            <v>DA-015</v>
          </cell>
          <cell r="D32" t="str">
            <v>M3</v>
          </cell>
          <cell r="E32">
            <v>100000</v>
          </cell>
        </row>
        <row r="33">
          <cell r="C33" t="str">
            <v>DA-05</v>
          </cell>
          <cell r="D33" t="str">
            <v>M3</v>
          </cell>
          <cell r="E33">
            <v>100000</v>
          </cell>
        </row>
        <row r="34">
          <cell r="C34" t="str">
            <v>DA1-2</v>
          </cell>
          <cell r="D34" t="str">
            <v>M3</v>
          </cell>
          <cell r="E34">
            <v>140000</v>
          </cell>
        </row>
        <row r="35">
          <cell r="C35" t="str">
            <v>DA2-4</v>
          </cell>
          <cell r="D35" t="str">
            <v>M3</v>
          </cell>
          <cell r="E35">
            <v>135000</v>
          </cell>
        </row>
        <row r="36">
          <cell r="C36" t="str">
            <v>DA4-6</v>
          </cell>
          <cell r="D36" t="str">
            <v>M3</v>
          </cell>
          <cell r="E36">
            <v>115000</v>
          </cell>
        </row>
        <row r="37">
          <cell r="C37" t="str">
            <v>DHCUON</v>
          </cell>
          <cell r="D37" t="str">
            <v>M2</v>
          </cell>
          <cell r="E37">
            <v>220000</v>
          </cell>
        </row>
        <row r="38">
          <cell r="C38" t="str">
            <v>DAT-DEN</v>
          </cell>
          <cell r="D38" t="str">
            <v>Kg</v>
          </cell>
          <cell r="E38">
            <v>7000</v>
          </cell>
        </row>
        <row r="39">
          <cell r="C39" t="str">
            <v>COC-TRAM</v>
          </cell>
          <cell r="D39" t="str">
            <v>m</v>
          </cell>
          <cell r="E39">
            <v>2750</v>
          </cell>
        </row>
        <row r="40">
          <cell r="C40" t="str">
            <v>CU-TRAM</v>
          </cell>
          <cell r="D40" t="str">
            <v>Caây</v>
          </cell>
          <cell r="E40">
            <v>11000</v>
          </cell>
        </row>
        <row r="41">
          <cell r="C41" t="str">
            <v>DAY-KEM</v>
          </cell>
          <cell r="D41" t="str">
            <v>Kg</v>
          </cell>
          <cell r="E41">
            <v>6000</v>
          </cell>
        </row>
        <row r="42">
          <cell r="C42" t="str">
            <v>GACH-THE</v>
          </cell>
          <cell r="D42" t="str">
            <v>Vieân</v>
          </cell>
          <cell r="E42">
            <v>220</v>
          </cell>
        </row>
        <row r="43">
          <cell r="C43" t="str">
            <v>GB-XM20</v>
          </cell>
          <cell r="D43" t="str">
            <v>Vieân</v>
          </cell>
          <cell r="E43">
            <v>2800</v>
          </cell>
        </row>
        <row r="44">
          <cell r="C44" t="str">
            <v>CERA20X15</v>
          </cell>
          <cell r="D44" t="str">
            <v>Vieân</v>
          </cell>
          <cell r="E44">
            <v>2600</v>
          </cell>
        </row>
        <row r="45">
          <cell r="C45" t="str">
            <v>G-CSAU</v>
          </cell>
          <cell r="D45" t="str">
            <v>M2</v>
          </cell>
          <cell r="E45">
            <v>88000</v>
          </cell>
        </row>
        <row r="46">
          <cell r="C46" t="str">
            <v>GO-VKHUO</v>
          </cell>
          <cell r="D46" t="str">
            <v>m3</v>
          </cell>
          <cell r="E46">
            <v>2200000</v>
          </cell>
        </row>
        <row r="47">
          <cell r="C47" t="str">
            <v>DAN-BT</v>
          </cell>
          <cell r="D47" t="str">
            <v>Caùi</v>
          </cell>
          <cell r="E47">
            <v>28000</v>
          </cell>
        </row>
        <row r="48">
          <cell r="C48" t="str">
            <v>BTNN</v>
          </cell>
          <cell r="D48" t="str">
            <v>Taán</v>
          </cell>
          <cell r="E48">
            <v>320000</v>
          </cell>
        </row>
        <row r="49">
          <cell r="C49" t="str">
            <v>CUI</v>
          </cell>
          <cell r="D49" t="str">
            <v>Ster</v>
          </cell>
          <cell r="E49">
            <v>160000</v>
          </cell>
        </row>
        <row r="50">
          <cell r="C50" t="str">
            <v>MAZUT</v>
          </cell>
          <cell r="D50" t="str">
            <v>Kg</v>
          </cell>
          <cell r="E50">
            <v>3400</v>
          </cell>
        </row>
        <row r="51">
          <cell r="C51" t="str">
            <v>NHUADAC</v>
          </cell>
          <cell r="D51" t="str">
            <v>Kg</v>
          </cell>
          <cell r="E51">
            <v>2450</v>
          </cell>
        </row>
        <row r="52">
          <cell r="C52" t="str">
            <v>NEPGO</v>
          </cell>
          <cell r="D52" t="str">
            <v>m</v>
          </cell>
          <cell r="E52">
            <v>2500</v>
          </cell>
        </row>
        <row r="53">
          <cell r="C53" t="str">
            <v>0X4</v>
          </cell>
          <cell r="D53" t="str">
            <v>m3</v>
          </cell>
          <cell r="E53">
            <v>100000</v>
          </cell>
        </row>
      </sheetData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6"/>
      <sheetName val="19-8 TH"/>
      <sheetName val="TH9"/>
      <sheetName val="TH8"/>
      <sheetName val="TH7"/>
      <sheetName val="19-9"/>
      <sheetName val="7-11"/>
      <sheetName val="17-3"/>
      <sheetName val="24-3"/>
      <sheetName val="31-3"/>
      <sheetName val="11-4"/>
      <sheetName val="15-4"/>
      <sheetName val="14-4"/>
      <sheetName val="5-5"/>
      <sheetName val="BM"/>
      <sheetName val="He s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>
            <v>4.6000000000000001E-4</v>
          </cell>
          <cell r="B1">
            <v>1.08E-3</v>
          </cell>
          <cell r="C1">
            <v>1.49E-3</v>
          </cell>
          <cell r="D1">
            <v>1.83E-3</v>
          </cell>
          <cell r="E1">
            <v>2.1800000000000001E-3</v>
          </cell>
          <cell r="F1">
            <v>2.3800000000000002E-3</v>
          </cell>
          <cell r="G1">
            <v>2.5200000000000001E-3</v>
          </cell>
          <cell r="H1">
            <v>2.5899999999999999E-3</v>
          </cell>
          <cell r="I1">
            <v>2.66E-3</v>
          </cell>
          <cell r="J1">
            <v>2.7299999999999998E-3</v>
          </cell>
          <cell r="K1">
            <v>2.7899999999999999E-3</v>
          </cell>
          <cell r="L1">
            <v>2.8400000000000001E-3</v>
          </cell>
          <cell r="M1">
            <v>2.8800000000000002E-3</v>
          </cell>
          <cell r="N1">
            <v>2.9199999999999999E-3</v>
          </cell>
          <cell r="O1">
            <v>2.96E-3</v>
          </cell>
          <cell r="P1">
            <v>3.0000000000000001E-3</v>
          </cell>
          <cell r="Q1">
            <v>3.0400000000000002E-3</v>
          </cell>
          <cell r="R1">
            <v>3.0799999999999998E-3</v>
          </cell>
          <cell r="S1">
            <v>3.1199999999999999E-3</v>
          </cell>
          <cell r="T1">
            <v>3.1199999999999999E-3</v>
          </cell>
          <cell r="U1">
            <v>3.1199999999999999E-3</v>
          </cell>
          <cell r="V1">
            <v>3.1199999999999999E-3</v>
          </cell>
          <cell r="W1">
            <v>3.1199999999999999E-3</v>
          </cell>
          <cell r="X1">
            <v>3.1199999999999999E-3</v>
          </cell>
          <cell r="Y1">
            <v>3.1199999999999999E-3</v>
          </cell>
          <cell r="Z1">
            <v>3.1199999999999999E-3</v>
          </cell>
          <cell r="AA1">
            <v>3.1199999999999999E-3</v>
          </cell>
          <cell r="AB1">
            <v>3.1199999999999999E-3</v>
          </cell>
          <cell r="AC1">
            <v>3.1199999999999999E-3</v>
          </cell>
          <cell r="AD1">
            <v>3.1199999999999999E-3</v>
          </cell>
          <cell r="AE1">
            <v>3.1199999999999999E-3</v>
          </cell>
          <cell r="AF1">
            <v>3.1199999999999999E-3</v>
          </cell>
          <cell r="AG1">
            <v>3.1199999999999999E-3</v>
          </cell>
          <cell r="AH1">
            <v>3.1199999999999999E-3</v>
          </cell>
          <cell r="AI1">
            <v>3.1199999999999999E-3</v>
          </cell>
          <cell r="AJ1">
            <v>3.1199999999999999E-3</v>
          </cell>
          <cell r="AK1">
            <v>3.1199999999999999E-3</v>
          </cell>
          <cell r="AL1">
            <v>3.1199999999999999E-3</v>
          </cell>
          <cell r="AM1">
            <v>3.1199999999999999E-3</v>
          </cell>
          <cell r="AN1">
            <v>3.1199999999999999E-3</v>
          </cell>
          <cell r="AO1">
            <v>3.1199999999999999E-3</v>
          </cell>
          <cell r="AP1">
            <v>3.1199999999999999E-3</v>
          </cell>
          <cell r="AQ1">
            <v>3.1199999999999999E-3</v>
          </cell>
          <cell r="AR1">
            <v>3.1199999999999999E-3</v>
          </cell>
          <cell r="AS1">
            <v>3.1199999999999999E-3</v>
          </cell>
          <cell r="AT1">
            <v>3.1199999999999999E-3</v>
          </cell>
          <cell r="AU1">
            <v>3.1199999999999999E-3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iemtra"/>
      <sheetName val="Kiemtra.xls"/>
    </sheetNames>
    <definedNames>
      <definedName name="K_1"/>
      <definedName name="K_2"/>
    </defined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 (K)"/>
      <sheetName val="OFFICE PLANNING (K)"/>
      <sheetName val="FACTORY PLANNING (K)"/>
      <sheetName val="GENERAL (W)"/>
      <sheetName val="OFFICE PLANNING (W) CMP"/>
      <sheetName val="OFFICE PLANNING (W)"/>
      <sheetName val="FACTORY PLANNING (W)"/>
    </sheetNames>
    <sheetDataSet>
      <sheetData sheetId="0">
        <row r="7">
          <cell r="C7" t="str">
            <v>GGF7216-C1</v>
          </cell>
        </row>
        <row r="8">
          <cell r="C8" t="str">
            <v>GGF7219-C1</v>
          </cell>
        </row>
        <row r="10">
          <cell r="C10" t="str">
            <v>POLO</v>
          </cell>
        </row>
        <row r="12">
          <cell r="C12" t="str">
            <v>30T49</v>
          </cell>
        </row>
        <row r="14">
          <cell r="C14" t="str">
            <v>TTM0635</v>
          </cell>
        </row>
        <row r="15">
          <cell r="C15" t="str">
            <v>TTL0389</v>
          </cell>
        </row>
        <row r="16">
          <cell r="C16" t="str">
            <v>TSL0130</v>
          </cell>
        </row>
        <row r="17">
          <cell r="C17" t="str">
            <v>TTM0482</v>
          </cell>
        </row>
        <row r="19">
          <cell r="C19" t="str">
            <v>BMUN115</v>
          </cell>
        </row>
        <row r="20">
          <cell r="C20" t="str">
            <v>BMUN113</v>
          </cell>
        </row>
        <row r="21">
          <cell r="C21" t="str">
            <v>BMUN111</v>
          </cell>
        </row>
        <row r="22">
          <cell r="C22" t="str">
            <v>BMUN123</v>
          </cell>
        </row>
        <row r="23">
          <cell r="C23" t="str">
            <v>BMUN114</v>
          </cell>
        </row>
        <row r="24">
          <cell r="C24" t="str">
            <v>BMUN124</v>
          </cell>
        </row>
        <row r="25">
          <cell r="C25" t="str">
            <v>BMUN125</v>
          </cell>
        </row>
        <row r="26">
          <cell r="C26" t="str">
            <v>BMUN118</v>
          </cell>
        </row>
        <row r="27">
          <cell r="C27" t="str">
            <v>BMUN117</v>
          </cell>
        </row>
        <row r="28">
          <cell r="C28" t="str">
            <v>BMUN119</v>
          </cell>
        </row>
        <row r="29">
          <cell r="C29" t="str">
            <v>GMUN027</v>
          </cell>
        </row>
        <row r="30">
          <cell r="C30" t="str">
            <v>GMUN020</v>
          </cell>
        </row>
        <row r="31">
          <cell r="C31" t="str">
            <v>GMUN024</v>
          </cell>
        </row>
        <row r="32">
          <cell r="C32" t="str">
            <v>GMUN026</v>
          </cell>
        </row>
        <row r="33">
          <cell r="C33" t="str">
            <v>GMUN019</v>
          </cell>
        </row>
        <row r="34">
          <cell r="C34" t="str">
            <v>GMUN038</v>
          </cell>
        </row>
        <row r="35">
          <cell r="C35" t="str">
            <v>GMUN008</v>
          </cell>
        </row>
        <row r="36">
          <cell r="C36" t="str">
            <v>GMUN018</v>
          </cell>
        </row>
        <row r="37">
          <cell r="C37" t="str">
            <v>GMUN021</v>
          </cell>
        </row>
        <row r="38">
          <cell r="C38" t="str">
            <v>GMUN039</v>
          </cell>
        </row>
        <row r="39">
          <cell r="C39" t="str">
            <v>MUN376</v>
          </cell>
        </row>
        <row r="40">
          <cell r="C40" t="str">
            <v>MUN350</v>
          </cell>
        </row>
        <row r="41">
          <cell r="C41" t="str">
            <v>MUN344</v>
          </cell>
        </row>
        <row r="42">
          <cell r="C42" t="str">
            <v>MUN353</v>
          </cell>
        </row>
        <row r="43">
          <cell r="C43" t="str">
            <v>MUN365</v>
          </cell>
        </row>
        <row r="44">
          <cell r="C44" t="str">
            <v>MUN345</v>
          </cell>
        </row>
        <row r="45">
          <cell r="C45" t="str">
            <v>MUN362</v>
          </cell>
        </row>
        <row r="46">
          <cell r="C46" t="str">
            <v>MUN363</v>
          </cell>
        </row>
        <row r="47">
          <cell r="C47" t="str">
            <v>MUN351</v>
          </cell>
        </row>
        <row r="48">
          <cell r="C48" t="str">
            <v>MUN349</v>
          </cell>
        </row>
        <row r="49">
          <cell r="C49" t="str">
            <v>MUN360</v>
          </cell>
        </row>
        <row r="50">
          <cell r="C50" t="str">
            <v>MUN358</v>
          </cell>
        </row>
        <row r="51">
          <cell r="C51" t="str">
            <v>MUN343</v>
          </cell>
        </row>
        <row r="52">
          <cell r="C52" t="str">
            <v>GMUN037</v>
          </cell>
        </row>
        <row r="54">
          <cell r="C54" t="str">
            <v>JUMPER W HOOD- LADIES</v>
          </cell>
        </row>
        <row r="55">
          <cell r="C55" t="str">
            <v>JUMPER W HOOD- MEN</v>
          </cell>
        </row>
        <row r="56">
          <cell r="C56" t="str">
            <v>DRL0262-W C1</v>
          </cell>
        </row>
        <row r="57">
          <cell r="C57" t="str">
            <v>DRL0262-W C2</v>
          </cell>
        </row>
        <row r="58">
          <cell r="C58" t="str">
            <v>DRL0262-W C3</v>
          </cell>
        </row>
        <row r="59">
          <cell r="C59" t="str">
            <v>MWL0003-W C1</v>
          </cell>
        </row>
        <row r="60">
          <cell r="C60" t="str">
            <v>MWL0003-W C2</v>
          </cell>
        </row>
        <row r="61">
          <cell r="C61" t="str">
            <v>MWL0003-W C3</v>
          </cell>
        </row>
        <row r="62">
          <cell r="C62" t="str">
            <v>PAL0334-W</v>
          </cell>
        </row>
        <row r="63">
          <cell r="C63" t="str">
            <v>SKL0149-W C1</v>
          </cell>
        </row>
        <row r="64">
          <cell r="C64" t="str">
            <v>SKL0149-W C2</v>
          </cell>
        </row>
        <row r="65">
          <cell r="C65" t="str">
            <v>SKL0149-W C3</v>
          </cell>
        </row>
        <row r="66">
          <cell r="C66" t="str">
            <v>TSL0168-W C1</v>
          </cell>
        </row>
        <row r="67">
          <cell r="C67" t="str">
            <v>TSL0168-W C2</v>
          </cell>
        </row>
        <row r="68">
          <cell r="C68" t="str">
            <v>TSL0168-W C3</v>
          </cell>
        </row>
        <row r="69">
          <cell r="C69" t="str">
            <v>TSL0168-W C4</v>
          </cell>
        </row>
        <row r="70">
          <cell r="C70" t="str">
            <v>TSL0168-W C5</v>
          </cell>
        </row>
        <row r="71">
          <cell r="C71" t="str">
            <v>TSL0168-W C6</v>
          </cell>
        </row>
        <row r="72">
          <cell r="C72" t="str">
            <v>TSL0171-W C1</v>
          </cell>
        </row>
        <row r="73">
          <cell r="C73" t="str">
            <v>TSL0171-W C2</v>
          </cell>
        </row>
        <row r="74">
          <cell r="C74" t="str">
            <v>TSL0171-W C3</v>
          </cell>
        </row>
        <row r="75">
          <cell r="C75" t="str">
            <v>TSL0171-W C4</v>
          </cell>
        </row>
        <row r="76">
          <cell r="C76" t="str">
            <v>TSL0171-W C5</v>
          </cell>
        </row>
        <row r="77">
          <cell r="C77" t="str">
            <v>TSL0171-W C6</v>
          </cell>
        </row>
        <row r="78">
          <cell r="C78" t="str">
            <v>TTL0350-W C1</v>
          </cell>
        </row>
        <row r="79">
          <cell r="C79" t="str">
            <v>TTL0350-W C2</v>
          </cell>
        </row>
        <row r="80">
          <cell r="C80" t="str">
            <v>TTL0350-W C3</v>
          </cell>
        </row>
        <row r="81">
          <cell r="C81" t="str">
            <v>TTL0350-W C4</v>
          </cell>
        </row>
        <row r="82">
          <cell r="C82" t="str">
            <v>TTL0350-W C5</v>
          </cell>
        </row>
        <row r="83">
          <cell r="C83" t="str">
            <v>TTL0350-W C6</v>
          </cell>
        </row>
        <row r="84">
          <cell r="C84" t="str">
            <v>TTL0350-W C7</v>
          </cell>
        </row>
        <row r="85">
          <cell r="C85" t="str">
            <v>TTL0367-W C1</v>
          </cell>
        </row>
        <row r="86">
          <cell r="C86" t="str">
            <v>TTL0367-W C2</v>
          </cell>
        </row>
        <row r="87">
          <cell r="C87" t="str">
            <v>TTL0367-W C3</v>
          </cell>
        </row>
        <row r="88">
          <cell r="C88" t="str">
            <v>TTM0510-W C1</v>
          </cell>
        </row>
        <row r="89">
          <cell r="C89" t="str">
            <v>TTM0510-W C2</v>
          </cell>
        </row>
        <row r="90">
          <cell r="C90" t="str">
            <v>TTM0510-W C3</v>
          </cell>
        </row>
        <row r="91">
          <cell r="C91" t="str">
            <v>TTM0675-W C1</v>
          </cell>
        </row>
        <row r="92">
          <cell r="C92" t="str">
            <v>TTM0675-W C2</v>
          </cell>
        </row>
        <row r="93">
          <cell r="C93" t="str">
            <v>TTM0675-W C3</v>
          </cell>
        </row>
        <row r="94">
          <cell r="C94" t="str">
            <v>TSL0139-W C1</v>
          </cell>
        </row>
        <row r="95">
          <cell r="C95" t="str">
            <v>TSL0139-W C2</v>
          </cell>
        </row>
        <row r="96">
          <cell r="C96" t="str">
            <v>TTL0306-W C1</v>
          </cell>
        </row>
        <row r="97">
          <cell r="C97" t="str">
            <v>TTL0306-W C2</v>
          </cell>
        </row>
        <row r="98">
          <cell r="C98" t="str">
            <v>TTM0475-WC1</v>
          </cell>
        </row>
        <row r="99">
          <cell r="C99" t="str">
            <v>TTM0475-WC2</v>
          </cell>
        </row>
        <row r="101">
          <cell r="C101" t="str">
            <v>MEN1-C1</v>
          </cell>
        </row>
        <row r="102">
          <cell r="C102" t="str">
            <v>MEN1-C2</v>
          </cell>
        </row>
        <row r="103">
          <cell r="C103" t="str">
            <v>MEN1-C3</v>
          </cell>
        </row>
        <row r="104">
          <cell r="C104" t="str">
            <v>MEN1-C4</v>
          </cell>
        </row>
        <row r="105">
          <cell r="C105" t="str">
            <v>MEN 2-C1</v>
          </cell>
        </row>
        <row r="106">
          <cell r="C106" t="str">
            <v>MEN 2-C2</v>
          </cell>
        </row>
        <row r="107">
          <cell r="C107" t="str">
            <v>MEN 3-C1</v>
          </cell>
        </row>
        <row r="108">
          <cell r="C108" t="str">
            <v>MEN 3-C2</v>
          </cell>
        </row>
        <row r="109">
          <cell r="C109" t="str">
            <v>MEN 3-C3</v>
          </cell>
        </row>
        <row r="110">
          <cell r="C110" t="str">
            <v>MEN 3-C4</v>
          </cell>
        </row>
        <row r="111">
          <cell r="C111" t="str">
            <v>MEN 3-C5</v>
          </cell>
        </row>
        <row r="112">
          <cell r="C112" t="str">
            <v>MEN 4-C1</v>
          </cell>
        </row>
        <row r="113">
          <cell r="C113" t="str">
            <v>MEN 4-C1/1</v>
          </cell>
        </row>
        <row r="114">
          <cell r="C114" t="str">
            <v>MEN 4-C2</v>
          </cell>
        </row>
        <row r="115">
          <cell r="C115" t="str">
            <v>MEN 4-C3</v>
          </cell>
        </row>
        <row r="116">
          <cell r="C116" t="str">
            <v>MEN 4-C3/1</v>
          </cell>
        </row>
        <row r="117">
          <cell r="C117" t="str">
            <v>MEN 4-C4</v>
          </cell>
        </row>
        <row r="118">
          <cell r="C118" t="str">
            <v>MEN 4-C4/1</v>
          </cell>
        </row>
        <row r="119">
          <cell r="C119" t="str">
            <v>MEN 4-C5</v>
          </cell>
        </row>
        <row r="120">
          <cell r="C120" t="str">
            <v>MEN 4-C5/1</v>
          </cell>
        </row>
        <row r="127">
          <cell r="C127" t="str">
            <v>Style</v>
          </cell>
        </row>
        <row r="129">
          <cell r="C129" t="str">
            <v>ZTC085-C1</v>
          </cell>
        </row>
        <row r="130">
          <cell r="C130" t="str">
            <v>ZTC085-C2</v>
          </cell>
        </row>
        <row r="131">
          <cell r="C131" t="str">
            <v>ZTC085-C3</v>
          </cell>
        </row>
        <row r="132">
          <cell r="C132" t="str">
            <v>ZTC085-C4</v>
          </cell>
        </row>
        <row r="133">
          <cell r="C133" t="str">
            <v>ZTC104-C1</v>
          </cell>
        </row>
        <row r="134">
          <cell r="C134" t="str">
            <v>ZTC104-C2</v>
          </cell>
        </row>
        <row r="135">
          <cell r="C135" t="str">
            <v>ZTC104-C3</v>
          </cell>
        </row>
        <row r="136">
          <cell r="C136" t="str">
            <v>ZTC104-C4</v>
          </cell>
        </row>
        <row r="138">
          <cell r="C138" t="str">
            <v>FTM0247-C1</v>
          </cell>
        </row>
        <row r="139">
          <cell r="C139" t="str">
            <v>FTM0247-C2</v>
          </cell>
        </row>
        <row r="140">
          <cell r="C140" t="str">
            <v>PAL0342-C1</v>
          </cell>
        </row>
        <row r="141">
          <cell r="C141" t="str">
            <v>PAL0342-C2</v>
          </cell>
        </row>
        <row r="142">
          <cell r="C142" t="str">
            <v>PAL0342-C3</v>
          </cell>
        </row>
        <row r="143">
          <cell r="C143" t="str">
            <v>PAL0342-C4</v>
          </cell>
        </row>
        <row r="144">
          <cell r="C144" t="str">
            <v>PAM0295-C1</v>
          </cell>
        </row>
        <row r="145">
          <cell r="C145" t="str">
            <v>PAM0295-C2</v>
          </cell>
        </row>
        <row r="148">
          <cell r="C148" t="str">
            <v>GU2001T-C1</v>
          </cell>
        </row>
        <row r="149">
          <cell r="C149" t="str">
            <v>GU2001T-C2</v>
          </cell>
        </row>
        <row r="150">
          <cell r="C150" t="str">
            <v>GU2002T-C1</v>
          </cell>
        </row>
        <row r="151">
          <cell r="C151" t="str">
            <v>GU2002T-C2</v>
          </cell>
        </row>
        <row r="152">
          <cell r="C152" t="str">
            <v>GU2002T-C3</v>
          </cell>
        </row>
        <row r="153">
          <cell r="C153" t="str">
            <v>GU2003T-C1</v>
          </cell>
        </row>
        <row r="154">
          <cell r="C154" t="str">
            <v>GU2003T-C2</v>
          </cell>
        </row>
        <row r="155">
          <cell r="C155" t="str">
            <v>GU2004T</v>
          </cell>
        </row>
        <row r="156">
          <cell r="C156" t="str">
            <v>GU2005T-C1</v>
          </cell>
        </row>
        <row r="157">
          <cell r="C157" t="str">
            <v>GU2005T-C2</v>
          </cell>
        </row>
        <row r="158">
          <cell r="C158" t="str">
            <v>GU2006T-C1</v>
          </cell>
        </row>
        <row r="159">
          <cell r="C159" t="str">
            <v>GU2006T-C2</v>
          </cell>
        </row>
        <row r="160">
          <cell r="C160" t="str">
            <v>GU2006T-C3</v>
          </cell>
        </row>
        <row r="161">
          <cell r="C161" t="str">
            <v>GU2007T-C1</v>
          </cell>
        </row>
        <row r="162">
          <cell r="C162" t="str">
            <v>GU2007T-C2</v>
          </cell>
        </row>
        <row r="163">
          <cell r="C163" t="str">
            <v>GU2008T-C1</v>
          </cell>
        </row>
        <row r="164">
          <cell r="C164" t="str">
            <v>GU2008T-C2</v>
          </cell>
        </row>
        <row r="165">
          <cell r="C165" t="str">
            <v>GU2009T-C1</v>
          </cell>
        </row>
        <row r="166">
          <cell r="C166" t="str">
            <v>GU2009T-C2</v>
          </cell>
        </row>
        <row r="167">
          <cell r="C167" t="str">
            <v>GU2010T-C1</v>
          </cell>
        </row>
        <row r="168">
          <cell r="C168" t="str">
            <v>GU2010T-C2</v>
          </cell>
        </row>
        <row r="169">
          <cell r="C169" t="str">
            <v>GU2010T-C3</v>
          </cell>
        </row>
        <row r="170">
          <cell r="C170" t="str">
            <v>GU2012T-C1</v>
          </cell>
        </row>
        <row r="171">
          <cell r="C171" t="str">
            <v>GU2012T-C2</v>
          </cell>
        </row>
        <row r="172">
          <cell r="C172" t="str">
            <v>GU2012T-C3</v>
          </cell>
        </row>
        <row r="177">
          <cell r="C177" t="str">
            <v>GGF8016-C1</v>
          </cell>
        </row>
        <row r="178">
          <cell r="C178" t="str">
            <v>GGF8016-C2</v>
          </cell>
        </row>
        <row r="179">
          <cell r="C179" t="str">
            <v>GGF8064-C1</v>
          </cell>
        </row>
        <row r="180">
          <cell r="C180" t="str">
            <v>GGF8064-C2</v>
          </cell>
        </row>
        <row r="181">
          <cell r="C181" t="str">
            <v>GGF8064-C3</v>
          </cell>
        </row>
        <row r="182">
          <cell r="C182" t="str">
            <v>GGF8044-C1</v>
          </cell>
        </row>
        <row r="183">
          <cell r="C183" t="str">
            <v>GGF8044-C2</v>
          </cell>
        </row>
        <row r="184">
          <cell r="C184" t="str">
            <v>GGF8202</v>
          </cell>
        </row>
        <row r="185">
          <cell r="C185" t="str">
            <v>GGF8192</v>
          </cell>
        </row>
        <row r="186">
          <cell r="C186" t="str">
            <v>GGF8195</v>
          </cell>
        </row>
        <row r="187">
          <cell r="C187" t="str">
            <v>GGF8190</v>
          </cell>
        </row>
        <row r="188">
          <cell r="C188" t="str">
            <v>GGF8193</v>
          </cell>
        </row>
        <row r="189">
          <cell r="C189" t="str">
            <v>GGF8196</v>
          </cell>
        </row>
        <row r="190">
          <cell r="C190" t="str">
            <v>GGF8191</v>
          </cell>
        </row>
        <row r="191">
          <cell r="C191" t="str">
            <v>GGF8194</v>
          </cell>
        </row>
        <row r="192">
          <cell r="C192" t="str">
            <v>GGF8197</v>
          </cell>
        </row>
        <row r="193">
          <cell r="C193" t="str">
            <v>GGF8087</v>
          </cell>
        </row>
        <row r="194">
          <cell r="C194" t="str">
            <v>GGF8058-C1</v>
          </cell>
        </row>
        <row r="195">
          <cell r="C195" t="str">
            <v>GGF8058-C2</v>
          </cell>
        </row>
        <row r="196">
          <cell r="C196" t="str">
            <v>GGF8037-C1</v>
          </cell>
        </row>
        <row r="197">
          <cell r="C197" t="str">
            <v>GGF8037-C2</v>
          </cell>
        </row>
        <row r="198">
          <cell r="C198" t="str">
            <v>GGF8037-C3</v>
          </cell>
        </row>
        <row r="199">
          <cell r="C199" t="str">
            <v>GGF8065-C1</v>
          </cell>
        </row>
        <row r="200">
          <cell r="C200" t="str">
            <v>GGF8065-C2</v>
          </cell>
        </row>
        <row r="201">
          <cell r="C201" t="str">
            <v>GGF8065-C3</v>
          </cell>
        </row>
        <row r="202">
          <cell r="C202" t="str">
            <v>GGF8066-C1</v>
          </cell>
        </row>
        <row r="203">
          <cell r="C203" t="str">
            <v>GGF8066-C2</v>
          </cell>
        </row>
        <row r="204">
          <cell r="C204" t="str">
            <v>GGF8066-C3</v>
          </cell>
        </row>
        <row r="205">
          <cell r="C205" t="str">
            <v>GGF8077</v>
          </cell>
        </row>
        <row r="206">
          <cell r="C206" t="str">
            <v>GGF8048-C1</v>
          </cell>
        </row>
        <row r="207">
          <cell r="C207" t="str">
            <v>GGF8048-C2</v>
          </cell>
        </row>
        <row r="208">
          <cell r="C208" t="str">
            <v>GGF8048-C3</v>
          </cell>
        </row>
        <row r="209">
          <cell r="C209" t="str">
            <v>GGF8078</v>
          </cell>
        </row>
        <row r="210">
          <cell r="C210" t="str">
            <v>GGF8017</v>
          </cell>
        </row>
        <row r="211">
          <cell r="C211" t="str">
            <v>20T42-RECUT -C1</v>
          </cell>
        </row>
        <row r="212">
          <cell r="C212" t="str">
            <v>20T42-RECUT -C2</v>
          </cell>
        </row>
        <row r="214">
          <cell r="C214" t="str">
            <v>BMUN121</v>
          </cell>
        </row>
        <row r="215">
          <cell r="C215" t="str">
            <v>BMUN098</v>
          </cell>
        </row>
        <row r="216">
          <cell r="C216" t="str">
            <v>MUN352</v>
          </cell>
        </row>
        <row r="217">
          <cell r="C217" t="str">
            <v>MUN325</v>
          </cell>
        </row>
        <row r="218">
          <cell r="C218" t="str">
            <v>MUN295</v>
          </cell>
        </row>
        <row r="219">
          <cell r="C219" t="str">
            <v>MUN354</v>
          </cell>
        </row>
        <row r="220">
          <cell r="C220" t="str">
            <v>MUN292</v>
          </cell>
        </row>
        <row r="221">
          <cell r="C221" t="str">
            <v>MUN364</v>
          </cell>
        </row>
        <row r="222">
          <cell r="C222" t="str">
            <v>MUN357</v>
          </cell>
        </row>
        <row r="223">
          <cell r="C223" t="str">
            <v>MUN356</v>
          </cell>
        </row>
        <row r="224">
          <cell r="C224" t="str">
            <v>MUN346</v>
          </cell>
        </row>
        <row r="225">
          <cell r="C225" t="str">
            <v>MUN411</v>
          </cell>
        </row>
        <row r="227">
          <cell r="C227" t="str">
            <v>RTTL0176</v>
          </cell>
        </row>
        <row r="228">
          <cell r="C228" t="str">
            <v>RFSL0133-C1</v>
          </cell>
        </row>
        <row r="229">
          <cell r="C229" t="str">
            <v>RFSL0133-C2</v>
          </cell>
        </row>
        <row r="230">
          <cell r="C230" t="str">
            <v>RTTL0226-C1</v>
          </cell>
        </row>
        <row r="231">
          <cell r="C231" t="str">
            <v>RTTL0226-C2</v>
          </cell>
        </row>
        <row r="232">
          <cell r="C232" t="str">
            <v>RTTM0409-C1</v>
          </cell>
        </row>
        <row r="233">
          <cell r="C233" t="str">
            <v>RTTM0409-C2</v>
          </cell>
        </row>
        <row r="234">
          <cell r="C234" t="str">
            <v>RTTM0388-C1</v>
          </cell>
        </row>
        <row r="235">
          <cell r="C235" t="str">
            <v>RTTM0388-C2</v>
          </cell>
        </row>
        <row r="236">
          <cell r="C236" t="str">
            <v>RTTM0388-C3</v>
          </cell>
        </row>
        <row r="237">
          <cell r="C237" t="str">
            <v>RTTM0389-C1</v>
          </cell>
        </row>
        <row r="238">
          <cell r="C238" t="str">
            <v>RTTM0389-C2</v>
          </cell>
        </row>
        <row r="239">
          <cell r="C239" t="str">
            <v>RTTL0293-C1</v>
          </cell>
        </row>
        <row r="240">
          <cell r="C240" t="str">
            <v>RTTL0293-C2</v>
          </cell>
        </row>
        <row r="241">
          <cell r="C241" t="str">
            <v>RTTM475-C1</v>
          </cell>
        </row>
        <row r="242">
          <cell r="C242" t="str">
            <v>RTTM475-C2</v>
          </cell>
        </row>
        <row r="243">
          <cell r="C243" t="str">
            <v>RTTM475-C3</v>
          </cell>
        </row>
        <row r="244">
          <cell r="C244" t="str">
            <v>RTTM475-C4</v>
          </cell>
        </row>
        <row r="245">
          <cell r="C245" t="str">
            <v>RTTM475-C5</v>
          </cell>
        </row>
        <row r="246">
          <cell r="C246" t="str">
            <v>RTTM475-C6</v>
          </cell>
        </row>
        <row r="247">
          <cell r="C247" t="str">
            <v>RTTB0127-C1</v>
          </cell>
        </row>
        <row r="248">
          <cell r="C248" t="str">
            <v>RTTB0127-C2</v>
          </cell>
        </row>
        <row r="249">
          <cell r="C249" t="str">
            <v>RTTB0127-C3</v>
          </cell>
        </row>
        <row r="250">
          <cell r="C250" t="str">
            <v>RTTB0127-C4</v>
          </cell>
        </row>
        <row r="251">
          <cell r="C251" t="str">
            <v>RTTM0483-C1</v>
          </cell>
        </row>
        <row r="252">
          <cell r="C252" t="str">
            <v>RTTM0483-C2</v>
          </cell>
        </row>
        <row r="253">
          <cell r="C253" t="str">
            <v>RPLM0099-C1</v>
          </cell>
        </row>
        <row r="254">
          <cell r="C254" t="str">
            <v>RPLM0099-C2</v>
          </cell>
        </row>
        <row r="255">
          <cell r="C255" t="str">
            <v>RTTM0590-C1</v>
          </cell>
        </row>
        <row r="256">
          <cell r="C256" t="str">
            <v>RTTM0590-C2</v>
          </cell>
        </row>
        <row r="257">
          <cell r="C257" t="str">
            <v>RTTM0590-C3</v>
          </cell>
        </row>
        <row r="258">
          <cell r="C258" t="str">
            <v>RTTL0296-C1</v>
          </cell>
        </row>
        <row r="259">
          <cell r="C259" t="str">
            <v>RTTL0296-C2</v>
          </cell>
        </row>
        <row r="260">
          <cell r="C260" t="str">
            <v>RTTM0587-C1</v>
          </cell>
        </row>
        <row r="261">
          <cell r="C261" t="str">
            <v>RTTM0587-C2</v>
          </cell>
        </row>
        <row r="262">
          <cell r="C262" t="str">
            <v>RFTL0215-C1</v>
          </cell>
        </row>
        <row r="263">
          <cell r="C263" t="str">
            <v>RFTL0215-C2</v>
          </cell>
        </row>
        <row r="264">
          <cell r="C264" t="str">
            <v>RFTM0155-C1</v>
          </cell>
        </row>
        <row r="265">
          <cell r="C265" t="str">
            <v>RFTM0155-C2</v>
          </cell>
        </row>
        <row r="266">
          <cell r="C266" t="str">
            <v>RFTB0019-C1</v>
          </cell>
        </row>
        <row r="267">
          <cell r="C267" t="str">
            <v>RFTB0019-C2</v>
          </cell>
        </row>
        <row r="268">
          <cell r="C268" t="str">
            <v>RTSL0168-C1</v>
          </cell>
        </row>
        <row r="269">
          <cell r="C269" t="str">
            <v>RTSL0168-C2</v>
          </cell>
        </row>
        <row r="270">
          <cell r="C270" t="str">
            <v>RTSL0168-C3</v>
          </cell>
        </row>
        <row r="271">
          <cell r="C271" t="str">
            <v>RTSL0168-C4</v>
          </cell>
        </row>
        <row r="272">
          <cell r="C272" t="str">
            <v>RTSL0168-C5</v>
          </cell>
        </row>
        <row r="273">
          <cell r="C273" t="str">
            <v>RTSL0168-C6</v>
          </cell>
        </row>
        <row r="274">
          <cell r="C274" t="str">
            <v>RTTL0349-C1</v>
          </cell>
        </row>
        <row r="275">
          <cell r="C275" t="str">
            <v>RTTL0349-C2</v>
          </cell>
        </row>
        <row r="276">
          <cell r="C276" t="str">
            <v>RTTL0349-C3</v>
          </cell>
        </row>
        <row r="277">
          <cell r="C277" t="str">
            <v>RTTL0350-C1</v>
          </cell>
        </row>
        <row r="278">
          <cell r="C278" t="str">
            <v>RTTL0350-C2</v>
          </cell>
        </row>
        <row r="279">
          <cell r="C279" t="str">
            <v>RTTL0350-C3</v>
          </cell>
        </row>
        <row r="280">
          <cell r="C280" t="str">
            <v>RTTL0350-C4</v>
          </cell>
        </row>
        <row r="281">
          <cell r="C281" t="str">
            <v>RSKL0149-C1</v>
          </cell>
        </row>
        <row r="282">
          <cell r="C282" t="str">
            <v>RSKL0149-C2</v>
          </cell>
        </row>
        <row r="283">
          <cell r="C283" t="str">
            <v>RWKL0229-C1</v>
          </cell>
        </row>
        <row r="284">
          <cell r="C284" t="str">
            <v>RWKL0229-C2</v>
          </cell>
        </row>
        <row r="285">
          <cell r="C285" t="str">
            <v>RDRL0261-C1</v>
          </cell>
        </row>
        <row r="286">
          <cell r="C286" t="str">
            <v>RDRL0261-C2</v>
          </cell>
        </row>
        <row r="287">
          <cell r="C287" t="str">
            <v>RDRL0261-C3</v>
          </cell>
        </row>
        <row r="288">
          <cell r="C288" t="str">
            <v>RDRL0261-C4</v>
          </cell>
        </row>
        <row r="289">
          <cell r="C289" t="str">
            <v>RDRL0262-C1</v>
          </cell>
        </row>
        <row r="290">
          <cell r="C290" t="str">
            <v>RDRL0262-C2</v>
          </cell>
        </row>
        <row r="291">
          <cell r="C291" t="str">
            <v>RTSM0064-C1</v>
          </cell>
        </row>
        <row r="292">
          <cell r="C292" t="str">
            <v>RTSM0064-C2</v>
          </cell>
        </row>
        <row r="293">
          <cell r="C293" t="str">
            <v>RTSM0064-C3</v>
          </cell>
        </row>
        <row r="294">
          <cell r="C294" t="str">
            <v>RTSM0064-C4</v>
          </cell>
        </row>
        <row r="295">
          <cell r="C295" t="str">
            <v>RTTM0606-C1</v>
          </cell>
        </row>
        <row r="296">
          <cell r="C296" t="str">
            <v>RTTM0606-C2</v>
          </cell>
        </row>
        <row r="297">
          <cell r="C297" t="str">
            <v>RTTM0606-C3</v>
          </cell>
        </row>
        <row r="298">
          <cell r="C298" t="str">
            <v>RTTM0606-C4</v>
          </cell>
        </row>
        <row r="299">
          <cell r="C299" t="str">
            <v>RTTM0607-C1</v>
          </cell>
        </row>
        <row r="300">
          <cell r="C300" t="str">
            <v>RTTM0607-C2</v>
          </cell>
        </row>
        <row r="301">
          <cell r="C301" t="str">
            <v>RTTM0607-C3</v>
          </cell>
        </row>
        <row r="302">
          <cell r="C302" t="str">
            <v>RMWM0093-C1</v>
          </cell>
        </row>
        <row r="303">
          <cell r="C303" t="str">
            <v>RMWM0093-C2</v>
          </cell>
        </row>
        <row r="304">
          <cell r="C304" t="str">
            <v>RMWM0093-C3</v>
          </cell>
        </row>
        <row r="305">
          <cell r="C305" t="str">
            <v>RMWM0094-C1</v>
          </cell>
        </row>
        <row r="306">
          <cell r="C306" t="str">
            <v>RMWM0094-C2</v>
          </cell>
        </row>
        <row r="307">
          <cell r="C307" t="str">
            <v>RMWM0094-C3</v>
          </cell>
        </row>
        <row r="308">
          <cell r="C308" t="str">
            <v>RMWM0094-C4</v>
          </cell>
        </row>
        <row r="311">
          <cell r="C311" t="str">
            <v>DRL0262-W2-C1</v>
          </cell>
        </row>
        <row r="312">
          <cell r="C312" t="str">
            <v>DRL0262-W2-C2</v>
          </cell>
        </row>
        <row r="313">
          <cell r="C313" t="str">
            <v>DRL0262-W2-C3</v>
          </cell>
        </row>
        <row r="314">
          <cell r="C314" t="str">
            <v>DRL0262-W2-C4</v>
          </cell>
        </row>
        <row r="315">
          <cell r="C315" t="str">
            <v>PAL0334-W2-C1</v>
          </cell>
        </row>
        <row r="316">
          <cell r="C316" t="str">
            <v>PAL0334-W2-C2</v>
          </cell>
        </row>
        <row r="317">
          <cell r="C317" t="str">
            <v>TSL0064-W2-C1</v>
          </cell>
        </row>
        <row r="318">
          <cell r="C318" t="str">
            <v>TSL0064-W2-C2</v>
          </cell>
        </row>
        <row r="319">
          <cell r="C319" t="str">
            <v>TSL0064-W2-C3</v>
          </cell>
        </row>
        <row r="320">
          <cell r="C320" t="str">
            <v>TSL0064-W2-C4</v>
          </cell>
        </row>
        <row r="321">
          <cell r="C321" t="str">
            <v>TTM0675-W2-C1</v>
          </cell>
        </row>
        <row r="322">
          <cell r="C322" t="str">
            <v>TTM0675-W2-C2</v>
          </cell>
        </row>
        <row r="323">
          <cell r="C323" t="str">
            <v>TTM0675-W2-C3</v>
          </cell>
        </row>
        <row r="324">
          <cell r="C324" t="str">
            <v>TSL0139-W2-C1</v>
          </cell>
        </row>
        <row r="325">
          <cell r="C325" t="str">
            <v>TSL0139-W2-C2</v>
          </cell>
        </row>
        <row r="326">
          <cell r="C326" t="str">
            <v>TTL0306-W2-C1</v>
          </cell>
        </row>
        <row r="327">
          <cell r="C327" t="str">
            <v>TTL0306-W2-C2</v>
          </cell>
        </row>
        <row r="329">
          <cell r="C329" t="str">
            <v>1159-C1</v>
          </cell>
        </row>
        <row r="330">
          <cell r="C330" t="str">
            <v>1159-C2</v>
          </cell>
        </row>
        <row r="331">
          <cell r="C331" t="str">
            <v>1159-C3</v>
          </cell>
        </row>
        <row r="332">
          <cell r="C332" t="str">
            <v>1160-C1</v>
          </cell>
        </row>
        <row r="333">
          <cell r="C333" t="str">
            <v>1160-C2</v>
          </cell>
        </row>
        <row r="334">
          <cell r="C334" t="str">
            <v>1161-C1</v>
          </cell>
        </row>
        <row r="335">
          <cell r="C335" t="str">
            <v>1161-C2</v>
          </cell>
        </row>
        <row r="336">
          <cell r="C336" t="str">
            <v>1161-C3</v>
          </cell>
        </row>
        <row r="337">
          <cell r="C337" t="str">
            <v>1162-C1</v>
          </cell>
        </row>
        <row r="338">
          <cell r="C338" t="str">
            <v>1162-C2</v>
          </cell>
        </row>
        <row r="339">
          <cell r="C339" t="str">
            <v>1162-C3</v>
          </cell>
        </row>
        <row r="340">
          <cell r="C340" t="str">
            <v>1163-C1</v>
          </cell>
        </row>
        <row r="341">
          <cell r="C341" t="str">
            <v>1163-C2</v>
          </cell>
        </row>
        <row r="342">
          <cell r="C342" t="str">
            <v>1163-C3</v>
          </cell>
        </row>
        <row r="343">
          <cell r="C343" t="str">
            <v>1164-C1</v>
          </cell>
        </row>
        <row r="344">
          <cell r="C344" t="str">
            <v>1164-C2</v>
          </cell>
        </row>
        <row r="345">
          <cell r="C345" t="str">
            <v>1164-C3</v>
          </cell>
        </row>
        <row r="346">
          <cell r="C346" t="str">
            <v>1165-C1</v>
          </cell>
        </row>
        <row r="347">
          <cell r="C347" t="str">
            <v>1165-C2</v>
          </cell>
        </row>
        <row r="348">
          <cell r="C348" t="str">
            <v>1165-C3</v>
          </cell>
        </row>
        <row r="349">
          <cell r="C349" t="str">
            <v>1165-C4</v>
          </cell>
        </row>
        <row r="358">
          <cell r="C358" t="str">
            <v>Style</v>
          </cell>
        </row>
        <row r="360">
          <cell r="C360" t="str">
            <v>GGF7002112</v>
          </cell>
        </row>
        <row r="361">
          <cell r="C361" t="str">
            <v>GGF7087105-C1</v>
          </cell>
        </row>
        <row r="362">
          <cell r="C362" t="str">
            <v>GGF7087105-C2</v>
          </cell>
        </row>
        <row r="364">
          <cell r="C364" t="str">
            <v>SAV SS1007-C1</v>
          </cell>
        </row>
        <row r="365">
          <cell r="C365" t="str">
            <v>SAV SS1007-C2</v>
          </cell>
        </row>
        <row r="366">
          <cell r="C366" t="str">
            <v>SAV SS1008-C1</v>
          </cell>
        </row>
        <row r="367">
          <cell r="C367" t="str">
            <v>SAV SS1008-C2</v>
          </cell>
        </row>
        <row r="368">
          <cell r="C368" t="str">
            <v>SAV SS1017</v>
          </cell>
        </row>
        <row r="369">
          <cell r="C369" t="str">
            <v>SAV SS1018</v>
          </cell>
        </row>
        <row r="370">
          <cell r="C370" t="str">
            <v>SAV SS1021-C1</v>
          </cell>
        </row>
        <row r="371">
          <cell r="C371" t="str">
            <v>SAV SS1021-C2</v>
          </cell>
        </row>
        <row r="372">
          <cell r="C372" t="str">
            <v>SAV SS1036</v>
          </cell>
        </row>
        <row r="373">
          <cell r="C373" t="str">
            <v>SAV SS1037</v>
          </cell>
        </row>
        <row r="374">
          <cell r="C374" t="str">
            <v>SAV SS1038</v>
          </cell>
        </row>
        <row r="375">
          <cell r="C375" t="str">
            <v>SAV SS1046</v>
          </cell>
        </row>
        <row r="377">
          <cell r="C377" t="str">
            <v>BMUN115-REORDER</v>
          </cell>
        </row>
        <row r="378">
          <cell r="C378" t="str">
            <v>BMUN085</v>
          </cell>
        </row>
        <row r="379">
          <cell r="C379" t="str">
            <v>BMUN123</v>
          </cell>
        </row>
        <row r="380">
          <cell r="C380" t="str">
            <v>BMUN094</v>
          </cell>
        </row>
        <row r="381">
          <cell r="C381" t="str">
            <v>BMUN097</v>
          </cell>
        </row>
        <row r="382">
          <cell r="C382" t="str">
            <v>BMUN114</v>
          </cell>
        </row>
        <row r="383">
          <cell r="C383" t="str">
            <v>BMUN125-REORDER</v>
          </cell>
        </row>
        <row r="384">
          <cell r="C384" t="str">
            <v>BMUN118-REORDER</v>
          </cell>
        </row>
        <row r="385">
          <cell r="C385" t="str">
            <v>BMUN117-REORDER</v>
          </cell>
        </row>
        <row r="386">
          <cell r="C386" t="str">
            <v>BMUN119-REORDER</v>
          </cell>
        </row>
        <row r="387">
          <cell r="C387" t="str">
            <v>GMUN026-REORDER</v>
          </cell>
        </row>
        <row r="388">
          <cell r="C388" t="str">
            <v>MUN376-REORDER</v>
          </cell>
        </row>
        <row r="389">
          <cell r="C389" t="str">
            <v>MUN350-REORDER</v>
          </cell>
        </row>
        <row r="390">
          <cell r="C390" t="str">
            <v>MUN344-REORDER</v>
          </cell>
        </row>
        <row r="391">
          <cell r="C391" t="str">
            <v>MUN365-REODER</v>
          </cell>
        </row>
        <row r="392">
          <cell r="C392" t="str">
            <v>MUN362-REORDER</v>
          </cell>
        </row>
        <row r="393">
          <cell r="C393" t="str">
            <v>MUN351-REORDER</v>
          </cell>
        </row>
        <row r="394">
          <cell r="C394" t="str">
            <v>MUN349-REORDER</v>
          </cell>
        </row>
        <row r="395">
          <cell r="C395" t="str">
            <v>MUN360-REORDER</v>
          </cell>
        </row>
        <row r="396">
          <cell r="C396" t="str">
            <v>MUN358-REORDER</v>
          </cell>
        </row>
        <row r="397">
          <cell r="C397" t="str">
            <v>MUN343-REORDER</v>
          </cell>
        </row>
        <row r="398">
          <cell r="C398" t="str">
            <v>MUN320-REORDER</v>
          </cell>
        </row>
        <row r="399">
          <cell r="C399" t="str">
            <v>MUN191B-REORDER</v>
          </cell>
        </row>
        <row r="402">
          <cell r="C402" t="str">
            <v>MA019-C1</v>
          </cell>
        </row>
        <row r="403">
          <cell r="C403" t="str">
            <v>MA019-C2</v>
          </cell>
        </row>
        <row r="404">
          <cell r="C404" t="str">
            <v>MA020</v>
          </cell>
        </row>
        <row r="405">
          <cell r="C405" t="str">
            <v>MA021-C1</v>
          </cell>
        </row>
        <row r="406">
          <cell r="C406" t="str">
            <v>MA021-C2</v>
          </cell>
        </row>
        <row r="407">
          <cell r="C407" t="str">
            <v>MA021-C3</v>
          </cell>
        </row>
        <row r="408">
          <cell r="C408" t="str">
            <v>MA021-C4</v>
          </cell>
        </row>
        <row r="409">
          <cell r="C409" t="str">
            <v>MA021-C5</v>
          </cell>
        </row>
        <row r="410">
          <cell r="C410" t="str">
            <v>MA022-C1</v>
          </cell>
        </row>
        <row r="411">
          <cell r="C411" t="str">
            <v>MA022-C2</v>
          </cell>
        </row>
        <row r="412">
          <cell r="C412" t="str">
            <v>MA029-C1</v>
          </cell>
        </row>
        <row r="413">
          <cell r="C413" t="str">
            <v>MA029-C2</v>
          </cell>
        </row>
        <row r="414">
          <cell r="C414" t="str">
            <v>MA030-C1</v>
          </cell>
        </row>
        <row r="415">
          <cell r="C415" t="str">
            <v>MA030-C2</v>
          </cell>
        </row>
        <row r="416">
          <cell r="C416" t="str">
            <v>MA030-C3</v>
          </cell>
        </row>
        <row r="417">
          <cell r="C417" t="str">
            <v>MA030-C4</v>
          </cell>
        </row>
        <row r="418">
          <cell r="C418" t="str">
            <v>MA031-C1</v>
          </cell>
        </row>
        <row r="419">
          <cell r="C419" t="str">
            <v>MA031-C2</v>
          </cell>
        </row>
        <row r="420">
          <cell r="C420" t="str">
            <v>MA032</v>
          </cell>
        </row>
        <row r="421">
          <cell r="C421" t="str">
            <v>MA033-C1</v>
          </cell>
        </row>
        <row r="422">
          <cell r="C422" t="str">
            <v>MA033-C2</v>
          </cell>
        </row>
        <row r="423">
          <cell r="C423" t="str">
            <v>MA033-C3</v>
          </cell>
        </row>
        <row r="424">
          <cell r="C424" t="str">
            <v>MA034-C1</v>
          </cell>
        </row>
        <row r="425">
          <cell r="C425" t="str">
            <v>MA034-C2</v>
          </cell>
        </row>
        <row r="426">
          <cell r="C426" t="str">
            <v>MA037-C1</v>
          </cell>
        </row>
        <row r="427">
          <cell r="C427" t="str">
            <v>MA037-C2</v>
          </cell>
        </row>
        <row r="428">
          <cell r="C428" t="str">
            <v>MA037-C3</v>
          </cell>
        </row>
        <row r="429">
          <cell r="C429" t="str">
            <v>MA037-C4</v>
          </cell>
        </row>
        <row r="430">
          <cell r="C430" t="str">
            <v>MA039-C1</v>
          </cell>
        </row>
        <row r="431">
          <cell r="C431" t="str">
            <v>MA039-C2</v>
          </cell>
        </row>
        <row r="432">
          <cell r="C432" t="str">
            <v>MA039-C3</v>
          </cell>
        </row>
        <row r="433">
          <cell r="C433" t="str">
            <v>MA039-C4</v>
          </cell>
        </row>
        <row r="434">
          <cell r="C434" t="str">
            <v>MA014-C1</v>
          </cell>
        </row>
        <row r="435">
          <cell r="C435" t="str">
            <v>MA014-C2</v>
          </cell>
        </row>
        <row r="436">
          <cell r="C436" t="str">
            <v>MA016-C1</v>
          </cell>
        </row>
        <row r="437">
          <cell r="C437" t="str">
            <v>MA016-C2</v>
          </cell>
        </row>
        <row r="438">
          <cell r="C438" t="str">
            <v>MA028-C1</v>
          </cell>
        </row>
        <row r="439">
          <cell r="C439" t="str">
            <v>MA028-C2</v>
          </cell>
        </row>
        <row r="453">
          <cell r="C453" t="str">
            <v>S8511</v>
          </cell>
        </row>
        <row r="454">
          <cell r="C454" t="str">
            <v>S9123</v>
          </cell>
        </row>
        <row r="455">
          <cell r="C455" t="str">
            <v>S9151</v>
          </cell>
        </row>
        <row r="456">
          <cell r="C456" t="str">
            <v>S9171</v>
          </cell>
        </row>
        <row r="457">
          <cell r="C457" t="str">
            <v>LW10342</v>
          </cell>
        </row>
        <row r="464">
          <cell r="C464" t="str">
            <v>MWL003-W3-C1</v>
          </cell>
        </row>
        <row r="465">
          <cell r="C465" t="str">
            <v>MWL003-W3-C2</v>
          </cell>
        </row>
        <row r="466">
          <cell r="C466" t="str">
            <v>MWL003-W3-C3</v>
          </cell>
        </row>
        <row r="467">
          <cell r="C467" t="str">
            <v>TSL0171-W3-C1</v>
          </cell>
        </row>
        <row r="468">
          <cell r="C468" t="str">
            <v>TSL0171-W3-C2</v>
          </cell>
        </row>
        <row r="469">
          <cell r="C469" t="str">
            <v>TSL0171-W3-C3</v>
          </cell>
        </row>
        <row r="470">
          <cell r="C470" t="str">
            <v>TSL0171-W3-C4</v>
          </cell>
        </row>
        <row r="471">
          <cell r="C471" t="str">
            <v>TTL0367-W3-C1</v>
          </cell>
        </row>
        <row r="472">
          <cell r="C472" t="str">
            <v>TTL0367-W3-C2</v>
          </cell>
        </row>
        <row r="473">
          <cell r="C473" t="str">
            <v>MWM0100-W3-C1</v>
          </cell>
        </row>
        <row r="474">
          <cell r="C474" t="str">
            <v>MWM0100-W3-C2</v>
          </cell>
        </row>
        <row r="475">
          <cell r="C475" t="str">
            <v>MWM0100-W3-C3</v>
          </cell>
        </row>
        <row r="476">
          <cell r="C476" t="str">
            <v>MWM0100-W3-C4</v>
          </cell>
        </row>
        <row r="477">
          <cell r="C477" t="str">
            <v>MWM0100-W3-C5</v>
          </cell>
        </row>
        <row r="478">
          <cell r="C478" t="str">
            <v>TTM0606-W3-C1</v>
          </cell>
        </row>
        <row r="479">
          <cell r="C479" t="str">
            <v>TTM0606-W3-C2</v>
          </cell>
        </row>
        <row r="480">
          <cell r="C480" t="str">
            <v>TTM0606-W3-C3</v>
          </cell>
        </row>
        <row r="481">
          <cell r="C481" t="str">
            <v>TTM0606-W3-C4</v>
          </cell>
        </row>
        <row r="482">
          <cell r="C482" t="str">
            <v>TTM0606-W3-C5</v>
          </cell>
        </row>
        <row r="483">
          <cell r="C483" t="str">
            <v>TTM0606-W3-C6</v>
          </cell>
        </row>
        <row r="484">
          <cell r="C484" t="str">
            <v>TTM0676-W3-C1</v>
          </cell>
        </row>
        <row r="485">
          <cell r="C485" t="str">
            <v>TTM0676-W3-C2</v>
          </cell>
        </row>
        <row r="486">
          <cell r="C486" t="str">
            <v>TTM0676-W3-C3</v>
          </cell>
        </row>
        <row r="487">
          <cell r="C487" t="str">
            <v>TTM0676-W3-C4</v>
          </cell>
        </row>
        <row r="488">
          <cell r="C488" t="str">
            <v>MWM0101-W3-C1</v>
          </cell>
        </row>
        <row r="489">
          <cell r="C489" t="str">
            <v>MWM0101-W3-C2</v>
          </cell>
        </row>
        <row r="490">
          <cell r="C490" t="str">
            <v>MWM0101-W3-C3</v>
          </cell>
        </row>
        <row r="491">
          <cell r="C491" t="str">
            <v>MWM0101-W3-C4</v>
          </cell>
        </row>
        <row r="492">
          <cell r="C492" t="str">
            <v>TTM0618-W3-C1</v>
          </cell>
        </row>
        <row r="493">
          <cell r="C493" t="str">
            <v>TTM0618-W3-C2</v>
          </cell>
        </row>
        <row r="494">
          <cell r="C494" t="str">
            <v>TTM0618-W3-C3</v>
          </cell>
        </row>
        <row r="495">
          <cell r="C495" t="str">
            <v>TTM0618-W3-C4</v>
          </cell>
        </row>
        <row r="496">
          <cell r="C496" t="str">
            <v>DRL0266-W3-C1</v>
          </cell>
        </row>
        <row r="497">
          <cell r="C497" t="str">
            <v>DRL0266-W3-C2</v>
          </cell>
        </row>
        <row r="498">
          <cell r="C498" t="str">
            <v>DRL0266-W3-C3</v>
          </cell>
        </row>
        <row r="499">
          <cell r="C499" t="str">
            <v>DRL0266-W3-C4</v>
          </cell>
        </row>
        <row r="500">
          <cell r="C500" t="str">
            <v>DRL0266-W3-C5</v>
          </cell>
        </row>
        <row r="501">
          <cell r="C501" t="str">
            <v>DRL0267-W3-C1</v>
          </cell>
        </row>
        <row r="502">
          <cell r="C502" t="str">
            <v>DRL0267-W3-C2</v>
          </cell>
        </row>
        <row r="503">
          <cell r="C503" t="str">
            <v>DRL0267-W3-C3</v>
          </cell>
        </row>
        <row r="504">
          <cell r="C504" t="str">
            <v>TTL0365-W3-C1</v>
          </cell>
        </row>
        <row r="505">
          <cell r="C505" t="str">
            <v>TTL0365-W3-C2</v>
          </cell>
        </row>
        <row r="506">
          <cell r="C506" t="str">
            <v>TTL0365-W3-C3</v>
          </cell>
        </row>
        <row r="507">
          <cell r="C507" t="str">
            <v>TTL0365-W3-C4</v>
          </cell>
        </row>
        <row r="508">
          <cell r="C508" t="str">
            <v>TTL0365-W3-C5</v>
          </cell>
        </row>
        <row r="509">
          <cell r="C509" t="str">
            <v>TTL0366-W3-C1</v>
          </cell>
        </row>
        <row r="510">
          <cell r="C510" t="str">
            <v>TTL0366-W3-C2</v>
          </cell>
        </row>
        <row r="511">
          <cell r="C511" t="str">
            <v>TTL0366-W3-C3</v>
          </cell>
        </row>
        <row r="512">
          <cell r="C512" t="str">
            <v>TTL0366-W3-C4</v>
          </cell>
        </row>
        <row r="513">
          <cell r="C513" t="str">
            <v>MAM0098-W3</v>
          </cell>
        </row>
        <row r="514">
          <cell r="C514" t="str">
            <v>HBL0052-W3-C1</v>
          </cell>
        </row>
        <row r="515">
          <cell r="C515" t="str">
            <v>HBL0052-W3-C2</v>
          </cell>
        </row>
        <row r="516">
          <cell r="C516" t="str">
            <v>HBL0052-W3-C3</v>
          </cell>
        </row>
        <row r="517">
          <cell r="C517" t="str">
            <v>MAL0116-W3-C1</v>
          </cell>
        </row>
        <row r="518">
          <cell r="C518" t="str">
            <v>MAL0116-W3-C2</v>
          </cell>
        </row>
        <row r="519">
          <cell r="C519" t="str">
            <v>MAL0116-W3-C3</v>
          </cell>
        </row>
        <row r="520">
          <cell r="C520" t="str">
            <v>MAL0116-W3-C4</v>
          </cell>
        </row>
        <row r="521">
          <cell r="C521" t="str">
            <v>MAL0116-W3-C5</v>
          </cell>
        </row>
        <row r="522">
          <cell r="C522" t="str">
            <v>TTM0510-W3-C1</v>
          </cell>
        </row>
        <row r="523">
          <cell r="C523" t="str">
            <v>TTM0510-W3-C2</v>
          </cell>
        </row>
        <row r="524">
          <cell r="C524" t="str">
            <v>TTM0510-W3-C3</v>
          </cell>
        </row>
        <row r="525">
          <cell r="C525" t="str">
            <v>TTM0510-W3-C4</v>
          </cell>
        </row>
        <row r="526">
          <cell r="C526" t="str">
            <v>TTM0510-W3-C5</v>
          </cell>
        </row>
        <row r="527">
          <cell r="C527" t="str">
            <v>TTB0137-W3-C1</v>
          </cell>
        </row>
        <row r="528">
          <cell r="C528" t="str">
            <v>TTB0137-W3-C2</v>
          </cell>
        </row>
        <row r="529">
          <cell r="C529" t="str">
            <v>TTB0137-W3-C3</v>
          </cell>
        </row>
        <row r="530">
          <cell r="C530" t="str">
            <v>TTR0061-W3-C1</v>
          </cell>
        </row>
        <row r="531">
          <cell r="C531" t="str">
            <v>TTR0061-W3-C2</v>
          </cell>
        </row>
        <row r="532">
          <cell r="C532" t="str">
            <v>TTR0061-W3-C3</v>
          </cell>
        </row>
        <row r="533">
          <cell r="C533" t="str">
            <v>TTM0475-W3-C1</v>
          </cell>
        </row>
        <row r="534">
          <cell r="C534" t="str">
            <v>TTM0475-W3-C2</v>
          </cell>
        </row>
        <row r="535">
          <cell r="C535" t="str">
            <v>TTM0475-W3-C3</v>
          </cell>
        </row>
        <row r="536">
          <cell r="C536" t="str">
            <v>TTM0475-W3-C4</v>
          </cell>
        </row>
        <row r="537">
          <cell r="C537" t="str">
            <v>FTM0245-W3-C1</v>
          </cell>
        </row>
        <row r="538">
          <cell r="C538" t="str">
            <v>FTM0245-W3-C2</v>
          </cell>
        </row>
        <row r="539">
          <cell r="C539" t="str">
            <v>FTM0245-W3-C3</v>
          </cell>
        </row>
        <row r="540">
          <cell r="C540" t="str">
            <v>FTM0246-W3-C1</v>
          </cell>
        </row>
        <row r="541">
          <cell r="C541" t="str">
            <v>FTM0246-W3-C2</v>
          </cell>
        </row>
        <row r="542">
          <cell r="C542" t="str">
            <v>FTM0246-W3-C3</v>
          </cell>
        </row>
        <row r="543">
          <cell r="C543" t="str">
            <v>FTM0246-W3-C4</v>
          </cell>
        </row>
        <row r="544">
          <cell r="C544" t="str">
            <v>FTM0246-W3-C5</v>
          </cell>
        </row>
        <row r="545">
          <cell r="C545" t="str">
            <v>FTM0247-W3-C1</v>
          </cell>
        </row>
        <row r="546">
          <cell r="C546" t="str">
            <v>FTM0247-W3-C2</v>
          </cell>
        </row>
        <row r="547">
          <cell r="C547" t="str">
            <v>FTM0247-W3-C3</v>
          </cell>
        </row>
        <row r="548">
          <cell r="C548" t="str">
            <v>FTM0247-W3-C4</v>
          </cell>
        </row>
        <row r="549">
          <cell r="C549" t="str">
            <v>FTM0247-W3-C5</v>
          </cell>
        </row>
        <row r="550">
          <cell r="C550" t="str">
            <v>PAM0295-W3-C1</v>
          </cell>
        </row>
        <row r="551">
          <cell r="C551" t="str">
            <v>PAM0295-W3-C2</v>
          </cell>
        </row>
        <row r="552">
          <cell r="C552" t="str">
            <v>FTL0221-W3-C1</v>
          </cell>
        </row>
        <row r="553">
          <cell r="C553" t="str">
            <v>FTL0221-W3-C2</v>
          </cell>
        </row>
        <row r="554">
          <cell r="C554" t="str">
            <v>FTL0221-W3-C3</v>
          </cell>
        </row>
        <row r="555">
          <cell r="C555" t="str">
            <v>FTL0221-W3-C4</v>
          </cell>
        </row>
        <row r="556">
          <cell r="C556" t="str">
            <v>FTL0221-W3-C5</v>
          </cell>
        </row>
        <row r="557">
          <cell r="C557" t="str">
            <v>FTL0222-W3-C1</v>
          </cell>
        </row>
        <row r="558">
          <cell r="C558" t="str">
            <v>FTL0222-W3-C2</v>
          </cell>
        </row>
        <row r="559">
          <cell r="C559" t="str">
            <v>FTL0222-W3-C3</v>
          </cell>
        </row>
        <row r="560">
          <cell r="C560" t="str">
            <v>FTL0222-W3-C4</v>
          </cell>
        </row>
        <row r="561">
          <cell r="C561" t="str">
            <v>FTL0222-W3-C5</v>
          </cell>
        </row>
        <row r="562">
          <cell r="C562" t="str">
            <v>FTL0222-W3-C6</v>
          </cell>
        </row>
        <row r="563">
          <cell r="C563" t="str">
            <v>PAL0342-W3-C1</v>
          </cell>
        </row>
        <row r="564">
          <cell r="C564" t="str">
            <v>PAL0342-W3-C2</v>
          </cell>
        </row>
        <row r="565">
          <cell r="C565" t="str">
            <v>PAL0342-W3-C3</v>
          </cell>
        </row>
        <row r="566">
          <cell r="C566" t="str">
            <v>PAL0342-W3-C4</v>
          </cell>
        </row>
        <row r="567">
          <cell r="C567" t="str">
            <v>PAL0342-W3-C5</v>
          </cell>
        </row>
        <row r="568">
          <cell r="C568" t="str">
            <v>PAL0342-W3-C6</v>
          </cell>
        </row>
        <row r="569">
          <cell r="C569" t="str">
            <v>FTM0248-W3-C1</v>
          </cell>
        </row>
        <row r="570">
          <cell r="C570" t="str">
            <v>FTM0248-W3-C2</v>
          </cell>
        </row>
        <row r="571">
          <cell r="C571" t="str">
            <v>PAM0273-W3-C1</v>
          </cell>
        </row>
        <row r="572">
          <cell r="C572" t="str">
            <v>FTL0224-W3-C1</v>
          </cell>
        </row>
        <row r="573">
          <cell r="C573" t="str">
            <v>FTL0224-W3-C2</v>
          </cell>
        </row>
        <row r="574">
          <cell r="C574" t="str">
            <v>FTL0223-W3-C1</v>
          </cell>
        </row>
        <row r="575">
          <cell r="C575" t="str">
            <v>FTL0223-W3-C2</v>
          </cell>
        </row>
        <row r="576">
          <cell r="C576" t="str">
            <v>PAL0343-W3-C1</v>
          </cell>
        </row>
        <row r="577">
          <cell r="C577" t="str">
            <v>PAL0343-W3-C2</v>
          </cell>
        </row>
        <row r="603">
          <cell r="C603" t="str">
            <v>Style</v>
          </cell>
        </row>
        <row r="605">
          <cell r="C605" t="str">
            <v>GGF8170110957-C1</v>
          </cell>
        </row>
        <row r="606">
          <cell r="C606" t="str">
            <v>GGF8170110957-C2</v>
          </cell>
        </row>
        <row r="607">
          <cell r="C607" t="str">
            <v>GGF8171110009</v>
          </cell>
        </row>
        <row r="610">
          <cell r="C610" t="str">
            <v>MINI 145</v>
          </cell>
        </row>
        <row r="611">
          <cell r="C611" t="str">
            <v>MINI 144</v>
          </cell>
        </row>
        <row r="612">
          <cell r="C612" t="str">
            <v>MINI 143</v>
          </cell>
        </row>
        <row r="613">
          <cell r="C613" t="str">
            <v>MINI 0132</v>
          </cell>
        </row>
        <row r="614">
          <cell r="C614" t="str">
            <v>MINI 0133</v>
          </cell>
        </row>
        <row r="615">
          <cell r="C615" t="str">
            <v>MINI 142</v>
          </cell>
        </row>
        <row r="616">
          <cell r="C616" t="str">
            <v>GMUN 072</v>
          </cell>
        </row>
        <row r="617">
          <cell r="C617" t="str">
            <v>GMUN 052</v>
          </cell>
        </row>
        <row r="618">
          <cell r="C618" t="str">
            <v>GMUN 069-C1</v>
          </cell>
        </row>
        <row r="619">
          <cell r="C619" t="str">
            <v>GMUN 069-C2</v>
          </cell>
        </row>
        <row r="620">
          <cell r="C620" t="str">
            <v>GMUN 045</v>
          </cell>
        </row>
        <row r="621">
          <cell r="C621" t="str">
            <v>GMUN 074</v>
          </cell>
        </row>
        <row r="622">
          <cell r="C622" t="str">
            <v>GMUN 073</v>
          </cell>
        </row>
        <row r="623">
          <cell r="C623" t="str">
            <v>GMUN 041</v>
          </cell>
        </row>
        <row r="624">
          <cell r="C624" t="str">
            <v>GMUN 040</v>
          </cell>
        </row>
        <row r="625">
          <cell r="C625" t="str">
            <v>GMUN 043</v>
          </cell>
        </row>
        <row r="626">
          <cell r="C626" t="str">
            <v>MUN404-C1</v>
          </cell>
        </row>
        <row r="627">
          <cell r="C627" t="str">
            <v>MUN404-C2</v>
          </cell>
        </row>
        <row r="628">
          <cell r="C628" t="str">
            <v>MUN 382</v>
          </cell>
        </row>
        <row r="629">
          <cell r="C629" t="str">
            <v>MUN 395</v>
          </cell>
        </row>
        <row r="630">
          <cell r="C630" t="str">
            <v>MUN 394</v>
          </cell>
        </row>
        <row r="631">
          <cell r="C631" t="str">
            <v>MUN 398</v>
          </cell>
        </row>
        <row r="632">
          <cell r="C632" t="str">
            <v>MUN 391</v>
          </cell>
        </row>
        <row r="633">
          <cell r="C633" t="str">
            <v>MUN 396</v>
          </cell>
        </row>
        <row r="634">
          <cell r="C634" t="str">
            <v>MUN 397</v>
          </cell>
        </row>
        <row r="635">
          <cell r="C635" t="str">
            <v>MUN 393</v>
          </cell>
        </row>
        <row r="636">
          <cell r="C636" t="str">
            <v>MUN 393-C1</v>
          </cell>
        </row>
        <row r="637">
          <cell r="C637" t="str">
            <v>MUN 363L</v>
          </cell>
        </row>
        <row r="638">
          <cell r="C638" t="str">
            <v>MUN 362L</v>
          </cell>
        </row>
        <row r="639">
          <cell r="C639" t="str">
            <v>GMUN052</v>
          </cell>
        </row>
        <row r="643">
          <cell r="C643" t="str">
            <v>TTB0143-W4-C1</v>
          </cell>
        </row>
        <row r="644">
          <cell r="C644" t="str">
            <v>TTB0143-W4-C2</v>
          </cell>
        </row>
        <row r="645">
          <cell r="C645" t="str">
            <v>MWM0090-W4-C1</v>
          </cell>
        </row>
        <row r="646">
          <cell r="C646" t="str">
            <v>MWM0090-W4-C2</v>
          </cell>
        </row>
        <row r="647">
          <cell r="C647" t="str">
            <v>TTM0483-W4-C1</v>
          </cell>
        </row>
        <row r="648">
          <cell r="C648" t="str">
            <v>TTM0483-W4-C2</v>
          </cell>
        </row>
        <row r="649">
          <cell r="C649" t="str">
            <v>TTM0483-W4-C3</v>
          </cell>
        </row>
        <row r="650">
          <cell r="C650" t="str">
            <v>FTM0260-W4-C1</v>
          </cell>
        </row>
        <row r="651">
          <cell r="C651" t="str">
            <v>FTM0260-W4-C2</v>
          </cell>
        </row>
        <row r="656">
          <cell r="C656" t="str">
            <v>JBF8237-C1</v>
          </cell>
        </row>
        <row r="657">
          <cell r="C657" t="str">
            <v>JBF8237-C2</v>
          </cell>
        </row>
        <row r="658">
          <cell r="C658" t="str">
            <v>JBF8237-C3</v>
          </cell>
        </row>
        <row r="659">
          <cell r="C659" t="str">
            <v>JBF8238-C1</v>
          </cell>
        </row>
        <row r="660">
          <cell r="C660" t="str">
            <v>JBF8238-C2</v>
          </cell>
        </row>
        <row r="661">
          <cell r="C661" t="str">
            <v>JBF8238-C3</v>
          </cell>
        </row>
        <row r="664">
          <cell r="C664" t="str">
            <v>RW1124-C1</v>
          </cell>
        </row>
        <row r="665">
          <cell r="C665" t="str">
            <v>RW1124-C2</v>
          </cell>
        </row>
        <row r="666">
          <cell r="C666" t="str">
            <v>RW1124-C3</v>
          </cell>
        </row>
        <row r="667">
          <cell r="C667" t="str">
            <v>RW1125-C1</v>
          </cell>
        </row>
        <row r="668">
          <cell r="C668" t="str">
            <v>RW1125-C2</v>
          </cell>
        </row>
        <row r="669">
          <cell r="C669" t="str">
            <v>RW1125-C3</v>
          </cell>
        </row>
        <row r="670">
          <cell r="C670" t="str">
            <v>RW1126-C1</v>
          </cell>
        </row>
        <row r="671">
          <cell r="C671" t="str">
            <v>RW1126-C2</v>
          </cell>
        </row>
        <row r="672">
          <cell r="C672" t="str">
            <v>RW1126-C3</v>
          </cell>
        </row>
        <row r="673">
          <cell r="C673" t="str">
            <v>RW1127-C1</v>
          </cell>
        </row>
        <row r="674">
          <cell r="C674" t="str">
            <v>RW1127-C2</v>
          </cell>
        </row>
        <row r="675">
          <cell r="C675" t="str">
            <v>RW1128-C1</v>
          </cell>
        </row>
        <row r="676">
          <cell r="C676" t="str">
            <v>RW1128-C2</v>
          </cell>
        </row>
        <row r="677">
          <cell r="C677" t="str">
            <v>RM116-C1</v>
          </cell>
        </row>
        <row r="678">
          <cell r="C678" t="str">
            <v>RM116-C2</v>
          </cell>
        </row>
        <row r="679">
          <cell r="C679" t="str">
            <v>RM117-C1</v>
          </cell>
        </row>
        <row r="680">
          <cell r="C680" t="str">
            <v>RM117-C2</v>
          </cell>
        </row>
        <row r="681">
          <cell r="C681" t="str">
            <v>RM1120</v>
          </cell>
        </row>
        <row r="682">
          <cell r="C682" t="str">
            <v>RM1122-C1</v>
          </cell>
        </row>
        <row r="683">
          <cell r="C683" t="str">
            <v>RM1122-C2</v>
          </cell>
        </row>
        <row r="684">
          <cell r="C684" t="str">
            <v>RM1122-C3</v>
          </cell>
        </row>
        <row r="685">
          <cell r="C685" t="str">
            <v>RM1123-C1</v>
          </cell>
        </row>
        <row r="686">
          <cell r="C686" t="str">
            <v>RM1123-C2</v>
          </cell>
        </row>
        <row r="687">
          <cell r="C687" t="str">
            <v>RM1123-C3</v>
          </cell>
        </row>
        <row r="688">
          <cell r="C688" t="str">
            <v>RM2092</v>
          </cell>
        </row>
        <row r="691">
          <cell r="C691" t="str">
            <v>S8542</v>
          </cell>
        </row>
        <row r="692">
          <cell r="C692" t="str">
            <v>S8562</v>
          </cell>
        </row>
        <row r="693">
          <cell r="C693" t="str">
            <v>S9121</v>
          </cell>
        </row>
        <row r="694">
          <cell r="C694" t="str">
            <v>S9124</v>
          </cell>
        </row>
        <row r="695">
          <cell r="C695" t="str">
            <v>S9132</v>
          </cell>
        </row>
        <row r="696">
          <cell r="C696" t="str">
            <v>S9152</v>
          </cell>
        </row>
        <row r="697">
          <cell r="C697" t="str">
            <v>S9191</v>
          </cell>
        </row>
        <row r="698">
          <cell r="C698" t="str">
            <v>S9192</v>
          </cell>
        </row>
        <row r="699">
          <cell r="C699" t="str">
            <v>LW10111</v>
          </cell>
        </row>
        <row r="700">
          <cell r="C700" t="str">
            <v>LW10112</v>
          </cell>
        </row>
        <row r="701">
          <cell r="C701" t="str">
            <v>LW10113</v>
          </cell>
        </row>
        <row r="702">
          <cell r="C702" t="str">
            <v>LW10116</v>
          </cell>
        </row>
        <row r="703">
          <cell r="C703" t="str">
            <v>LW10131</v>
          </cell>
        </row>
        <row r="704">
          <cell r="C704" t="str">
            <v>LW10132</v>
          </cell>
        </row>
        <row r="705">
          <cell r="C705" t="str">
            <v>LW10211</v>
          </cell>
        </row>
        <row r="706">
          <cell r="C706" t="str">
            <v>LW10212</v>
          </cell>
        </row>
        <row r="707">
          <cell r="C707" t="str">
            <v>LW10221</v>
          </cell>
        </row>
        <row r="708">
          <cell r="C708" t="str">
            <v>LW10222</v>
          </cell>
        </row>
        <row r="709">
          <cell r="C709" t="str">
            <v>LW10223</v>
          </cell>
        </row>
        <row r="710">
          <cell r="C710" t="str">
            <v>LW10233</v>
          </cell>
        </row>
        <row r="711">
          <cell r="C711" t="str">
            <v>LW10242</v>
          </cell>
        </row>
        <row r="712">
          <cell r="C712" t="str">
            <v>LW10243</v>
          </cell>
        </row>
        <row r="713">
          <cell r="C713" t="str">
            <v>LW10311</v>
          </cell>
        </row>
        <row r="714">
          <cell r="C714" t="str">
            <v>LW10313</v>
          </cell>
        </row>
        <row r="715">
          <cell r="C715" t="str">
            <v>LW10315</v>
          </cell>
        </row>
        <row r="716">
          <cell r="C716" t="str">
            <v>LW10316</v>
          </cell>
        </row>
        <row r="717">
          <cell r="C717" t="str">
            <v>LW10322</v>
          </cell>
        </row>
        <row r="718">
          <cell r="C718" t="str">
            <v>LW10331</v>
          </cell>
        </row>
        <row r="719">
          <cell r="C719" t="str">
            <v>LW10333</v>
          </cell>
        </row>
        <row r="720">
          <cell r="C720" t="str">
            <v>LW10334</v>
          </cell>
        </row>
        <row r="721">
          <cell r="C721" t="str">
            <v>LW10341</v>
          </cell>
        </row>
        <row r="722">
          <cell r="C722" t="str">
            <v>LW10411</v>
          </cell>
        </row>
        <row r="723">
          <cell r="C723" t="str">
            <v>LW10412</v>
          </cell>
        </row>
        <row r="724">
          <cell r="C724" t="str">
            <v>LW10511</v>
          </cell>
        </row>
        <row r="725">
          <cell r="C725" t="str">
            <v>LW10513</v>
          </cell>
        </row>
        <row r="726">
          <cell r="C726" t="str">
            <v>LW10613</v>
          </cell>
        </row>
        <row r="727">
          <cell r="C727" t="str">
            <v>LW10622</v>
          </cell>
        </row>
        <row r="728">
          <cell r="C728" t="str">
            <v>LW10631</v>
          </cell>
        </row>
        <row r="731">
          <cell r="C731" t="str">
            <v>DRL0262-REORDER-C1</v>
          </cell>
        </row>
        <row r="732">
          <cell r="C732" t="str">
            <v>DRL0262-REORDER-C2</v>
          </cell>
        </row>
        <row r="733">
          <cell r="C733" t="str">
            <v>FSL0199-REORDER</v>
          </cell>
        </row>
        <row r="735">
          <cell r="C735" t="str">
            <v>TSL0115</v>
          </cell>
        </row>
        <row r="736">
          <cell r="C736" t="str">
            <v>TSL0099</v>
          </cell>
        </row>
        <row r="737">
          <cell r="C737" t="str">
            <v>TTM0585-C1</v>
          </cell>
        </row>
        <row r="738">
          <cell r="C738" t="str">
            <v>TTM0585-C2</v>
          </cell>
        </row>
        <row r="752">
          <cell r="C752" t="str">
            <v>Style</v>
          </cell>
        </row>
        <row r="754">
          <cell r="C754" t="str">
            <v>GGF820511955</v>
          </cell>
        </row>
        <row r="755">
          <cell r="C755" t="str">
            <v>GGF828012007</v>
          </cell>
        </row>
        <row r="756">
          <cell r="C756" t="str">
            <v>GGF828012004</v>
          </cell>
        </row>
        <row r="757">
          <cell r="C757" t="str">
            <v>GGF8052107003</v>
          </cell>
        </row>
        <row r="759">
          <cell r="C759" t="str">
            <v>GGF8017</v>
          </cell>
        </row>
        <row r="760">
          <cell r="C760" t="str">
            <v>GGF7104</v>
          </cell>
        </row>
        <row r="762">
          <cell r="C762" t="str">
            <v>MINI 140</v>
          </cell>
        </row>
        <row r="763">
          <cell r="C763" t="str">
            <v>MINI 139</v>
          </cell>
        </row>
        <row r="764">
          <cell r="C764" t="str">
            <v>MINI 137</v>
          </cell>
        </row>
        <row r="765">
          <cell r="C765" t="str">
            <v>MINI 130</v>
          </cell>
        </row>
        <row r="766">
          <cell r="C766" t="str">
            <v>MINI 138</v>
          </cell>
        </row>
        <row r="767">
          <cell r="C767" t="str">
            <v>MINI 148</v>
          </cell>
        </row>
        <row r="768">
          <cell r="C768" t="str">
            <v>MINI 131</v>
          </cell>
        </row>
        <row r="769">
          <cell r="C769" t="str">
            <v>MINI 136</v>
          </cell>
        </row>
        <row r="770">
          <cell r="C770" t="str">
            <v>MINI 147</v>
          </cell>
        </row>
        <row r="771">
          <cell r="C771" t="str">
            <v>MINI 134</v>
          </cell>
        </row>
        <row r="772">
          <cell r="C772" t="str">
            <v>GMUN044</v>
          </cell>
        </row>
        <row r="773">
          <cell r="C773" t="str">
            <v>GMUN042</v>
          </cell>
        </row>
        <row r="774">
          <cell r="C774" t="str">
            <v>MUN389</v>
          </cell>
        </row>
        <row r="775">
          <cell r="C775" t="str">
            <v>MUN380</v>
          </cell>
        </row>
        <row r="776">
          <cell r="C776" t="str">
            <v>MUN375</v>
          </cell>
        </row>
        <row r="777">
          <cell r="C777" t="str">
            <v>MUN377</v>
          </cell>
        </row>
        <row r="778">
          <cell r="C778" t="str">
            <v>MUN384</v>
          </cell>
        </row>
        <row r="779">
          <cell r="C779" t="str">
            <v>MUN387</v>
          </cell>
        </row>
        <row r="780">
          <cell r="C780" t="str">
            <v>MUN385</v>
          </cell>
        </row>
        <row r="781">
          <cell r="C781" t="str">
            <v>MUN386</v>
          </cell>
        </row>
        <row r="782">
          <cell r="C782" t="str">
            <v>MUN379</v>
          </cell>
        </row>
        <row r="783">
          <cell r="C783" t="str">
            <v>MUN381</v>
          </cell>
        </row>
        <row r="784">
          <cell r="C784" t="str">
            <v>MUN378</v>
          </cell>
        </row>
        <row r="785">
          <cell r="C785" t="str">
            <v>MUN403</v>
          </cell>
        </row>
        <row r="786">
          <cell r="C786" t="str">
            <v>MUN373</v>
          </cell>
        </row>
        <row r="787">
          <cell r="C787" t="str">
            <v>MUN238B</v>
          </cell>
        </row>
        <row r="789">
          <cell r="C789" t="str">
            <v>#3308A-C1</v>
          </cell>
        </row>
        <row r="790">
          <cell r="C790" t="str">
            <v>#3308A-C2</v>
          </cell>
        </row>
        <row r="791">
          <cell r="C791" t="str">
            <v>#3308A-C3</v>
          </cell>
        </row>
        <row r="792">
          <cell r="C792" t="str">
            <v>#3308B-C1</v>
          </cell>
        </row>
        <row r="793">
          <cell r="C793" t="str">
            <v>#3308B-C2</v>
          </cell>
        </row>
        <row r="794">
          <cell r="C794" t="str">
            <v>#3308B-C3</v>
          </cell>
        </row>
        <row r="795">
          <cell r="C795" t="str">
            <v>#3308C-C1</v>
          </cell>
        </row>
        <row r="796">
          <cell r="C796" t="str">
            <v>#3308C-C2</v>
          </cell>
        </row>
        <row r="797">
          <cell r="C797" t="str">
            <v>#3308C-C3</v>
          </cell>
        </row>
        <row r="798">
          <cell r="C798" t="str">
            <v>#3311-C1</v>
          </cell>
        </row>
        <row r="799">
          <cell r="C799" t="str">
            <v>#3311-C2</v>
          </cell>
        </row>
        <row r="800">
          <cell r="C800" t="str">
            <v>#3310-C1</v>
          </cell>
        </row>
        <row r="801">
          <cell r="C801" t="str">
            <v>#3310-C2</v>
          </cell>
        </row>
        <row r="802">
          <cell r="C802" t="str">
            <v>#3298B-C1</v>
          </cell>
        </row>
        <row r="803">
          <cell r="C803" t="str">
            <v>#3298B-C2</v>
          </cell>
        </row>
        <row r="804">
          <cell r="C804" t="str">
            <v>#3299-C1</v>
          </cell>
        </row>
        <row r="805">
          <cell r="C805" t="str">
            <v>#3299-C2</v>
          </cell>
        </row>
        <row r="806">
          <cell r="C806" t="str">
            <v>#8079B-C1</v>
          </cell>
        </row>
        <row r="807">
          <cell r="C807" t="str">
            <v>#8079B-C2</v>
          </cell>
        </row>
        <row r="808">
          <cell r="C808" t="str">
            <v>#8078B-C1</v>
          </cell>
        </row>
        <row r="809">
          <cell r="C809" t="str">
            <v>#8078B-C2</v>
          </cell>
        </row>
        <row r="810">
          <cell r="C810" t="str">
            <v>#4247A-C1</v>
          </cell>
        </row>
        <row r="811">
          <cell r="C811" t="str">
            <v>#4247A-C2</v>
          </cell>
        </row>
        <row r="812">
          <cell r="C812" t="str">
            <v>#4247A-C3</v>
          </cell>
        </row>
        <row r="813">
          <cell r="C813" t="str">
            <v>#4247B-C1</v>
          </cell>
        </row>
        <row r="814">
          <cell r="C814" t="str">
            <v>#4247B-C2</v>
          </cell>
        </row>
        <row r="815">
          <cell r="C815" t="str">
            <v>#4247B-C3</v>
          </cell>
        </row>
        <row r="816">
          <cell r="C816" t="str">
            <v>#4247C-C1</v>
          </cell>
        </row>
        <row r="817">
          <cell r="C817" t="str">
            <v>#4247C-C2</v>
          </cell>
        </row>
        <row r="818">
          <cell r="C818" t="str">
            <v>#4247C-C3</v>
          </cell>
        </row>
        <row r="819">
          <cell r="C819" t="str">
            <v>#4249-C1</v>
          </cell>
        </row>
        <row r="820">
          <cell r="C820" t="str">
            <v>#4249-C2</v>
          </cell>
        </row>
        <row r="821">
          <cell r="C821" t="str">
            <v>#4249-C3</v>
          </cell>
        </row>
        <row r="822">
          <cell r="C822" t="str">
            <v>#4248-C1</v>
          </cell>
        </row>
        <row r="823">
          <cell r="C823" t="str">
            <v>#4248-C2</v>
          </cell>
        </row>
        <row r="824">
          <cell r="C824" t="str">
            <v>#4248-C3</v>
          </cell>
        </row>
        <row r="825">
          <cell r="C825" t="str">
            <v>#6071-C1</v>
          </cell>
        </row>
        <row r="826">
          <cell r="C826" t="str">
            <v>#6071-C2</v>
          </cell>
        </row>
        <row r="827">
          <cell r="C827" t="str">
            <v>#6071-C3</v>
          </cell>
        </row>
        <row r="828">
          <cell r="C828" t="str">
            <v>#4243-C1</v>
          </cell>
        </row>
        <row r="829">
          <cell r="C829" t="str">
            <v>#4243-C2</v>
          </cell>
        </row>
        <row r="830">
          <cell r="C830" t="str">
            <v>#5057B-C1</v>
          </cell>
        </row>
        <row r="831">
          <cell r="C831" t="str">
            <v>#5057B-C2</v>
          </cell>
        </row>
        <row r="832">
          <cell r="C832" t="str">
            <v>#6073-C1</v>
          </cell>
        </row>
        <row r="833">
          <cell r="C833" t="str">
            <v>#6073-C2</v>
          </cell>
        </row>
        <row r="834">
          <cell r="C834" t="str">
            <v>#7080B-C1</v>
          </cell>
        </row>
        <row r="835">
          <cell r="C835" t="str">
            <v>#7080B-C2</v>
          </cell>
        </row>
        <row r="836">
          <cell r="C836" t="str">
            <v>#9260A/B-C1</v>
          </cell>
        </row>
        <row r="837">
          <cell r="C837" t="str">
            <v>#9260A/B-C2</v>
          </cell>
        </row>
        <row r="838">
          <cell r="C838" t="str">
            <v>#9260A/B-C3</v>
          </cell>
        </row>
        <row r="839">
          <cell r="C839" t="str">
            <v>#3315-C1</v>
          </cell>
        </row>
        <row r="840">
          <cell r="C840" t="str">
            <v>#3315-C2</v>
          </cell>
        </row>
        <row r="841">
          <cell r="C841" t="str">
            <v>#1202</v>
          </cell>
        </row>
        <row r="842">
          <cell r="C842" t="str">
            <v>#7077AB-C1</v>
          </cell>
        </row>
        <row r="843">
          <cell r="C843" t="str">
            <v>#7077AB-C2</v>
          </cell>
        </row>
        <row r="844">
          <cell r="C844" t="str">
            <v>#8081AB-C1</v>
          </cell>
        </row>
        <row r="845">
          <cell r="C845" t="str">
            <v>#8081AB-C2</v>
          </cell>
        </row>
        <row r="846">
          <cell r="C846" t="str">
            <v>#6077-C1</v>
          </cell>
        </row>
        <row r="847">
          <cell r="C847" t="str">
            <v>#6077-C2</v>
          </cell>
        </row>
        <row r="852">
          <cell r="C852" t="str">
            <v>FTM0294-EU-C1</v>
          </cell>
        </row>
        <row r="853">
          <cell r="C853" t="str">
            <v>FTM0294-EU-C2</v>
          </cell>
        </row>
        <row r="854">
          <cell r="C854" t="str">
            <v>FTM0294-EU-C3</v>
          </cell>
        </row>
        <row r="855">
          <cell r="C855" t="str">
            <v>FTM0294-EU-C4</v>
          </cell>
        </row>
        <row r="856">
          <cell r="C856" t="str">
            <v>FTL0081-EU-C1</v>
          </cell>
        </row>
        <row r="857">
          <cell r="C857" t="str">
            <v>FTL0081-EU-C2</v>
          </cell>
        </row>
        <row r="858">
          <cell r="C858" t="str">
            <v>FTL0081-EU-C3</v>
          </cell>
        </row>
        <row r="859">
          <cell r="C859" t="str">
            <v>FTB0049-EU-C1</v>
          </cell>
        </row>
        <row r="860">
          <cell r="C860" t="str">
            <v>FTB0049-EU-C2</v>
          </cell>
        </row>
        <row r="861">
          <cell r="C861" t="str">
            <v>FTB0049-EU-C3</v>
          </cell>
        </row>
        <row r="862">
          <cell r="C862" t="str">
            <v>FTB0049-EU-C4</v>
          </cell>
        </row>
        <row r="884">
          <cell r="C884" t="str">
            <v>Style</v>
          </cell>
        </row>
        <row r="886">
          <cell r="C886" t="str">
            <v>GGF828012003</v>
          </cell>
        </row>
        <row r="887">
          <cell r="C887" t="str">
            <v>GGF828012025</v>
          </cell>
        </row>
        <row r="889">
          <cell r="C889" t="str">
            <v>FTR0020-C1</v>
          </cell>
        </row>
        <row r="890">
          <cell r="C890" t="str">
            <v>FTR0020-C2</v>
          </cell>
        </row>
        <row r="891">
          <cell r="C891" t="str">
            <v>FTR0020-C3</v>
          </cell>
        </row>
        <row r="892">
          <cell r="C892" t="str">
            <v>FTR0020-C4</v>
          </cell>
        </row>
        <row r="893">
          <cell r="C893" t="str">
            <v>FTM0126C1</v>
          </cell>
        </row>
        <row r="894">
          <cell r="C894" t="str">
            <v>FTM0126C2</v>
          </cell>
        </row>
        <row r="895">
          <cell r="C895" t="str">
            <v>FTM0126C3</v>
          </cell>
        </row>
        <row r="896">
          <cell r="C896" t="str">
            <v>FTL0269 (FTL0097)-C1</v>
          </cell>
        </row>
        <row r="897">
          <cell r="C897" t="str">
            <v>FTL0269 (FTL0097)-C2</v>
          </cell>
        </row>
        <row r="898">
          <cell r="C898" t="str">
            <v>FTL0269 (FTL0097)-C3</v>
          </cell>
        </row>
        <row r="899">
          <cell r="C899" t="str">
            <v>FTM0137-C1</v>
          </cell>
        </row>
        <row r="900">
          <cell r="C900" t="str">
            <v>FTM0137-C2</v>
          </cell>
        </row>
        <row r="901">
          <cell r="C901" t="str">
            <v>FTL0098-C1</v>
          </cell>
        </row>
        <row r="902">
          <cell r="C902" t="str">
            <v>FTL0098-C2</v>
          </cell>
        </row>
        <row r="903">
          <cell r="C903" t="str">
            <v>FTL0138-C1</v>
          </cell>
        </row>
        <row r="904">
          <cell r="C904" t="str">
            <v>FTL0138-C2</v>
          </cell>
        </row>
        <row r="905">
          <cell r="C905" t="str">
            <v>TTM0762 (TTM0691)-C1</v>
          </cell>
        </row>
        <row r="906">
          <cell r="C906" t="str">
            <v>TTM0762 (TTM0691)-C2</v>
          </cell>
        </row>
        <row r="907">
          <cell r="C907" t="str">
            <v>TTM0762 (TTM0691)-C3</v>
          </cell>
        </row>
        <row r="908">
          <cell r="C908" t="str">
            <v>TTM0762 (TTM0691)-C4</v>
          </cell>
        </row>
        <row r="909">
          <cell r="C909" t="str">
            <v>TTM0762 (TTM0691)-C5</v>
          </cell>
        </row>
        <row r="910">
          <cell r="C910" t="str">
            <v>TTM0762 (TTM0691)-C6</v>
          </cell>
        </row>
        <row r="911">
          <cell r="C911" t="str">
            <v>TTR0079-C1</v>
          </cell>
        </row>
        <row r="912">
          <cell r="C912" t="str">
            <v>TTR0079-C2</v>
          </cell>
        </row>
        <row r="913">
          <cell r="C913" t="str">
            <v>TTR0079-C3</v>
          </cell>
        </row>
        <row r="914">
          <cell r="C914" t="str">
            <v>TTR0079-C4</v>
          </cell>
        </row>
        <row r="915">
          <cell r="C915" t="str">
            <v>TTM0763 (TTM0718)-C1</v>
          </cell>
        </row>
        <row r="916">
          <cell r="C916" t="str">
            <v>TTM0763 (TTM0718)-C2</v>
          </cell>
        </row>
        <row r="917">
          <cell r="C917" t="str">
            <v>TTM0763 (TTM0718)-C3</v>
          </cell>
        </row>
        <row r="918">
          <cell r="C918" t="str">
            <v>TTM0763 (TTM0718)-C4</v>
          </cell>
        </row>
        <row r="919">
          <cell r="C919" t="str">
            <v>TTM0760 (TTM0334)-C1</v>
          </cell>
        </row>
        <row r="920">
          <cell r="C920" t="str">
            <v>TTM0760 (TTM0334)-C2</v>
          </cell>
        </row>
        <row r="921">
          <cell r="C921" t="str">
            <v>TTM0760 (TTM0334)-C3</v>
          </cell>
        </row>
        <row r="922">
          <cell r="C922" t="str">
            <v>TTL 0432 (TTL0233)-C1</v>
          </cell>
        </row>
        <row r="923">
          <cell r="C923" t="str">
            <v>TTL 0432 (TTL0233)-C2</v>
          </cell>
        </row>
        <row r="924">
          <cell r="C924" t="str">
            <v>TTL0431  (TTL0181) -C1</v>
          </cell>
        </row>
        <row r="925">
          <cell r="C925" t="str">
            <v>TTL0431  (TTL0181) -C2</v>
          </cell>
        </row>
        <row r="926">
          <cell r="C926" t="str">
            <v>TEE MEN</v>
          </cell>
        </row>
        <row r="927">
          <cell r="C927" t="str">
            <v>TEE BOY</v>
          </cell>
        </row>
        <row r="929">
          <cell r="C929" t="str">
            <v>#1202-C1</v>
          </cell>
        </row>
        <row r="930">
          <cell r="C930" t="str">
            <v>#1202-C2</v>
          </cell>
        </row>
        <row r="931">
          <cell r="C931" t="str">
            <v>#1202-C3</v>
          </cell>
        </row>
        <row r="932">
          <cell r="C932" t="str">
            <v>#1204-C1</v>
          </cell>
        </row>
        <row r="933">
          <cell r="C933" t="str">
            <v>#1204-C2</v>
          </cell>
        </row>
        <row r="934">
          <cell r="C934" t="str">
            <v>#1204-C3</v>
          </cell>
        </row>
        <row r="935">
          <cell r="C935" t="str">
            <v>#1205-C1</v>
          </cell>
        </row>
        <row r="936">
          <cell r="C936" t="str">
            <v>#1205-C2</v>
          </cell>
        </row>
        <row r="937">
          <cell r="C937" t="str">
            <v>#1205-C3</v>
          </cell>
        </row>
        <row r="938">
          <cell r="C938" t="str">
            <v>#1207-C1</v>
          </cell>
        </row>
        <row r="939">
          <cell r="C939" t="str">
            <v>#1207-C2</v>
          </cell>
        </row>
        <row r="940">
          <cell r="C940" t="str">
            <v>#1207-C3</v>
          </cell>
        </row>
        <row r="941">
          <cell r="C941" t="str">
            <v>#1206-C1</v>
          </cell>
        </row>
        <row r="942">
          <cell r="C942" t="str">
            <v>#1206-C2</v>
          </cell>
        </row>
        <row r="943">
          <cell r="C943" t="str">
            <v>#1206-C3</v>
          </cell>
        </row>
        <row r="944">
          <cell r="C944" t="str">
            <v>#1200-C1</v>
          </cell>
        </row>
        <row r="945">
          <cell r="C945" t="str">
            <v>#1200-C2</v>
          </cell>
        </row>
        <row r="946">
          <cell r="C946" t="str">
            <v>#1203-C1</v>
          </cell>
        </row>
        <row r="947">
          <cell r="C947" t="str">
            <v>#1203-C2</v>
          </cell>
        </row>
        <row r="948">
          <cell r="C948" t="str">
            <v>#1203-C3</v>
          </cell>
        </row>
        <row r="949">
          <cell r="C949" t="str">
            <v>#1199-C1</v>
          </cell>
        </row>
        <row r="950">
          <cell r="C950" t="str">
            <v>#1199-C2</v>
          </cell>
        </row>
        <row r="951">
          <cell r="C951" t="str">
            <v>#1199-C3</v>
          </cell>
        </row>
        <row r="952">
          <cell r="C952" t="str">
            <v>#1201-C1</v>
          </cell>
        </row>
        <row r="953">
          <cell r="C953" t="str">
            <v>#1201-C2</v>
          </cell>
        </row>
        <row r="954">
          <cell r="C954" t="str">
            <v>#1201-C3</v>
          </cell>
        </row>
        <row r="955">
          <cell r="C955" t="str">
            <v>#3309A-C1</v>
          </cell>
        </row>
        <row r="956">
          <cell r="C956" t="str">
            <v>#3309A-C2</v>
          </cell>
        </row>
        <row r="957">
          <cell r="C957" t="str">
            <v>#3309B-C1</v>
          </cell>
        </row>
        <row r="958">
          <cell r="C958" t="str">
            <v>#3309B-C2</v>
          </cell>
        </row>
        <row r="959">
          <cell r="C959" t="str">
            <v>#3309C-C1</v>
          </cell>
        </row>
        <row r="960">
          <cell r="C960" t="str">
            <v>#3309C-C2</v>
          </cell>
        </row>
        <row r="961">
          <cell r="C961" t="str">
            <v>#3309C-C3</v>
          </cell>
        </row>
        <row r="962">
          <cell r="C962" t="str">
            <v>#3316-C1</v>
          </cell>
        </row>
        <row r="963">
          <cell r="C963" t="str">
            <v>#3316-C2</v>
          </cell>
        </row>
        <row r="964">
          <cell r="C964" t="str">
            <v>#3316-C3</v>
          </cell>
        </row>
        <row r="965">
          <cell r="C965" t="str">
            <v>#3312A-C1</v>
          </cell>
        </row>
        <row r="966">
          <cell r="C966" t="str">
            <v>#3312A-C2</v>
          </cell>
        </row>
        <row r="967">
          <cell r="C967" t="str">
            <v>#3312A-C3</v>
          </cell>
        </row>
        <row r="968">
          <cell r="C968" t="str">
            <v>#3312B-C1</v>
          </cell>
        </row>
        <row r="969">
          <cell r="C969" t="str">
            <v>#3312B-C2</v>
          </cell>
        </row>
        <row r="970">
          <cell r="C970" t="str">
            <v>#3312B-C3</v>
          </cell>
        </row>
        <row r="971">
          <cell r="C971" t="str">
            <v>#3312C-C1</v>
          </cell>
        </row>
        <row r="972">
          <cell r="C972" t="str">
            <v>#3312C-C2</v>
          </cell>
        </row>
        <row r="973">
          <cell r="C973" t="str">
            <v>#3312C-C3</v>
          </cell>
        </row>
        <row r="974">
          <cell r="C974" t="str">
            <v>#3314-C1</v>
          </cell>
        </row>
        <row r="975">
          <cell r="C975" t="str">
            <v>#3314-C2</v>
          </cell>
        </row>
        <row r="976">
          <cell r="C976" t="str">
            <v>#3314-C3</v>
          </cell>
        </row>
        <row r="977">
          <cell r="C977" t="str">
            <v>#3313A-C1</v>
          </cell>
        </row>
        <row r="978">
          <cell r="C978" t="str">
            <v>#3313A-C2</v>
          </cell>
        </row>
        <row r="979">
          <cell r="C979" t="str">
            <v>#3313B-C1</v>
          </cell>
        </row>
        <row r="980">
          <cell r="C980" t="str">
            <v>#3298A-C1</v>
          </cell>
        </row>
        <row r="981">
          <cell r="C981" t="str">
            <v>#3298A-C2</v>
          </cell>
        </row>
        <row r="982">
          <cell r="C982" t="str">
            <v>#8079A-C1</v>
          </cell>
        </row>
        <row r="983">
          <cell r="C983" t="str">
            <v>#8079A-C2</v>
          </cell>
        </row>
        <row r="984">
          <cell r="C984" t="str">
            <v>#8079A-C3</v>
          </cell>
        </row>
        <row r="985">
          <cell r="C985" t="str">
            <v>#8078A-C1</v>
          </cell>
        </row>
        <row r="986">
          <cell r="C986" t="str">
            <v>#8078A-C2</v>
          </cell>
        </row>
        <row r="987">
          <cell r="C987" t="str">
            <v>#8078A-C3</v>
          </cell>
        </row>
        <row r="988">
          <cell r="C988" t="str">
            <v>#2141-C1</v>
          </cell>
        </row>
        <row r="989">
          <cell r="C989" t="str">
            <v>#2141-C2</v>
          </cell>
        </row>
        <row r="990">
          <cell r="C990" t="str">
            <v>#2147-C1</v>
          </cell>
        </row>
        <row r="991">
          <cell r="C991" t="str">
            <v>#2147-C2</v>
          </cell>
        </row>
        <row r="992">
          <cell r="C992" t="str">
            <v>#2144-C1</v>
          </cell>
        </row>
        <row r="993">
          <cell r="C993" t="str">
            <v>#2144-C2</v>
          </cell>
        </row>
        <row r="994">
          <cell r="C994" t="str">
            <v>#2144-C3</v>
          </cell>
        </row>
        <row r="995">
          <cell r="C995" t="str">
            <v>#2143-C1</v>
          </cell>
        </row>
        <row r="996">
          <cell r="C996" t="str">
            <v>#2143-C2</v>
          </cell>
        </row>
        <row r="997">
          <cell r="C997" t="str">
            <v>#2143-C3</v>
          </cell>
        </row>
        <row r="998">
          <cell r="C998" t="str">
            <v>#2140-C1</v>
          </cell>
        </row>
        <row r="999">
          <cell r="C999" t="str">
            <v>#2140-C2</v>
          </cell>
        </row>
        <row r="1000">
          <cell r="C1000" t="str">
            <v>#2140-C3</v>
          </cell>
        </row>
        <row r="1001">
          <cell r="C1001" t="str">
            <v>#2140-C4</v>
          </cell>
        </row>
        <row r="1002">
          <cell r="C1002" t="str">
            <v>#2140B-C1</v>
          </cell>
        </row>
        <row r="1003">
          <cell r="C1003" t="str">
            <v>#2140B-C2</v>
          </cell>
        </row>
        <row r="1004">
          <cell r="C1004" t="str">
            <v>#2145-C1</v>
          </cell>
        </row>
        <row r="1005">
          <cell r="C1005" t="str">
            <v>#2145-C2</v>
          </cell>
        </row>
        <row r="1006">
          <cell r="C1006" t="str">
            <v>#6063B-C1</v>
          </cell>
        </row>
        <row r="1007">
          <cell r="C1007" t="str">
            <v>#6063B-C2</v>
          </cell>
        </row>
        <row r="1008">
          <cell r="C1008" t="str">
            <v>#6063B-C3</v>
          </cell>
        </row>
        <row r="1009">
          <cell r="C1009" t="str">
            <v>#6075A-C1</v>
          </cell>
        </row>
        <row r="1010">
          <cell r="C1010" t="str">
            <v>#6075A-C2</v>
          </cell>
        </row>
        <row r="1011">
          <cell r="C1011" t="str">
            <v>#6075B-C1</v>
          </cell>
        </row>
        <row r="1012">
          <cell r="C1012" t="str">
            <v>#6075B-C2</v>
          </cell>
        </row>
        <row r="1013">
          <cell r="C1013" t="str">
            <v>#6075C-C1</v>
          </cell>
        </row>
        <row r="1014">
          <cell r="C1014" t="str">
            <v>#6075C-C2</v>
          </cell>
        </row>
        <row r="1015">
          <cell r="C1015" t="str">
            <v>#7079A-C1</v>
          </cell>
        </row>
        <row r="1016">
          <cell r="C1016" t="str">
            <v>#7079A-C2</v>
          </cell>
        </row>
        <row r="1017">
          <cell r="C1017" t="str">
            <v>#5060A-C1</v>
          </cell>
        </row>
        <row r="1018">
          <cell r="C1018" t="str">
            <v>#5060A-C2</v>
          </cell>
        </row>
        <row r="1019">
          <cell r="C1019" t="str">
            <v>#5060A-C3</v>
          </cell>
        </row>
        <row r="1020">
          <cell r="C1020" t="str">
            <v>#6074B-C1</v>
          </cell>
        </row>
        <row r="1021">
          <cell r="C1021" t="str">
            <v>#6074B-C2</v>
          </cell>
        </row>
        <row r="1022">
          <cell r="C1022" t="str">
            <v>#7080A-C1</v>
          </cell>
        </row>
        <row r="1023">
          <cell r="C1023" t="str">
            <v>#7080A-C2</v>
          </cell>
        </row>
        <row r="1024">
          <cell r="C1024" t="str">
            <v>#7080A-C3</v>
          </cell>
        </row>
        <row r="1026">
          <cell r="C1026" t="str">
            <v>TBF 8001</v>
          </cell>
        </row>
        <row r="1027">
          <cell r="C1027" t="str">
            <v>TBF 8009-C1</v>
          </cell>
        </row>
        <row r="1028">
          <cell r="C1028" t="str">
            <v>TBF 8009-C2</v>
          </cell>
        </row>
        <row r="1029">
          <cell r="C1029" t="str">
            <v>TBF8015-C1</v>
          </cell>
        </row>
        <row r="1030">
          <cell r="C1030" t="str">
            <v>TBF8015-C2</v>
          </cell>
        </row>
        <row r="1031">
          <cell r="C1031" t="str">
            <v>TBF8015-C3</v>
          </cell>
        </row>
        <row r="1032">
          <cell r="C1032" t="str">
            <v>TBF8016</v>
          </cell>
        </row>
        <row r="1033">
          <cell r="C1033" t="str">
            <v>TBF8030</v>
          </cell>
        </row>
        <row r="1034">
          <cell r="C1034" t="str">
            <v>TBF8041-C1</v>
          </cell>
        </row>
        <row r="1035">
          <cell r="C1035" t="str">
            <v>TBF8041-C2</v>
          </cell>
        </row>
        <row r="1036">
          <cell r="C1036" t="str">
            <v>TBF8041-C3</v>
          </cell>
        </row>
        <row r="1037">
          <cell r="C1037" t="str">
            <v>TBF8068</v>
          </cell>
        </row>
        <row r="1038">
          <cell r="C1038" t="str">
            <v>TBF8098-1</v>
          </cell>
        </row>
        <row r="1039">
          <cell r="C1039" t="str">
            <v>TBF8098-2</v>
          </cell>
        </row>
        <row r="1040">
          <cell r="C1040" t="str">
            <v>TGF8037</v>
          </cell>
        </row>
        <row r="1041">
          <cell r="C1041" t="str">
            <v>TGF8038</v>
          </cell>
        </row>
        <row r="1045">
          <cell r="C1045" t="str">
            <v>GGF8305-C1</v>
          </cell>
        </row>
        <row r="1046">
          <cell r="C1046" t="str">
            <v>GGF8305-C2</v>
          </cell>
        </row>
        <row r="1047">
          <cell r="C1047" t="str">
            <v>GGF8304</v>
          </cell>
        </row>
        <row r="1048">
          <cell r="C1048" t="str">
            <v>GGF8320-C1</v>
          </cell>
        </row>
        <row r="1049">
          <cell r="C1049" t="str">
            <v>GGF8320-C2</v>
          </cell>
        </row>
        <row r="1050">
          <cell r="C1050" t="str">
            <v>GGF8320-C3</v>
          </cell>
        </row>
        <row r="1051">
          <cell r="C1051" t="str">
            <v>GGF8322-C1</v>
          </cell>
        </row>
        <row r="1052">
          <cell r="C1052" t="str">
            <v>GGF8322-C2</v>
          </cell>
        </row>
        <row r="1053">
          <cell r="C1053" t="str">
            <v>GGF8037 REORDER-C1</v>
          </cell>
        </row>
        <row r="1054">
          <cell r="C1054" t="str">
            <v>GGF8037 REORDER-C2</v>
          </cell>
        </row>
        <row r="1057">
          <cell r="C1057" t="str">
            <v>S8511-REORDER</v>
          </cell>
        </row>
        <row r="1058">
          <cell r="C1058" t="str">
            <v>S9123-REORDER</v>
          </cell>
        </row>
        <row r="1059">
          <cell r="C1059" t="str">
            <v>LW10342-REORDER-C1</v>
          </cell>
        </row>
        <row r="1060">
          <cell r="C1060" t="str">
            <v>LW10342-REORDER-C2</v>
          </cell>
        </row>
        <row r="1063">
          <cell r="C1063" t="str">
            <v>GMUN053</v>
          </cell>
        </row>
        <row r="1068">
          <cell r="C1068" t="str">
            <v>FTL0233-C1</v>
          </cell>
        </row>
        <row r="1069">
          <cell r="C1069" t="str">
            <v>FTL0233-C2</v>
          </cell>
        </row>
        <row r="1070">
          <cell r="C1070" t="str">
            <v>PAL0347</v>
          </cell>
        </row>
        <row r="1071">
          <cell r="C1071" t="str">
            <v>TTL0372-C1</v>
          </cell>
        </row>
        <row r="1072">
          <cell r="C1072" t="str">
            <v>TTL0372-C2</v>
          </cell>
        </row>
        <row r="1073">
          <cell r="C1073" t="str">
            <v>TTL0372-C3</v>
          </cell>
        </row>
        <row r="1074">
          <cell r="C1074" t="str">
            <v>TTM0625</v>
          </cell>
        </row>
        <row r="1075">
          <cell r="C1075" t="str">
            <v>TTM0622-C1</v>
          </cell>
        </row>
        <row r="1076">
          <cell r="C1076" t="str">
            <v>TTM0622-C2</v>
          </cell>
        </row>
        <row r="1077">
          <cell r="C1077" t="str">
            <v>TTM0626-C1</v>
          </cell>
        </row>
        <row r="1078">
          <cell r="C1078" t="str">
            <v>TTM0626-C2</v>
          </cell>
        </row>
        <row r="1079">
          <cell r="C1079" t="str">
            <v>TTM0626-C3</v>
          </cell>
        </row>
        <row r="1080">
          <cell r="C1080" t="str">
            <v>TTM0628-C1</v>
          </cell>
        </row>
        <row r="1081">
          <cell r="C1081" t="str">
            <v>TTM0628-C2</v>
          </cell>
        </row>
        <row r="1083">
          <cell r="C1083" t="str">
            <v>MENS TEE</v>
          </cell>
        </row>
        <row r="1084">
          <cell r="C1084" t="str">
            <v>BOYS TEE</v>
          </cell>
        </row>
        <row r="1093">
          <cell r="C1093" t="str">
            <v>Style</v>
          </cell>
        </row>
        <row r="1095">
          <cell r="C1095" t="str">
            <v>AGK1-C1</v>
          </cell>
        </row>
        <row r="1096">
          <cell r="C1096" t="str">
            <v>AGK1-C2</v>
          </cell>
        </row>
        <row r="1097">
          <cell r="C1097" t="str">
            <v>AGK2-C1</v>
          </cell>
        </row>
        <row r="1098">
          <cell r="C1098" t="str">
            <v>AGK2-C2</v>
          </cell>
        </row>
        <row r="1100">
          <cell r="C1100" t="str">
            <v>GGF8293</v>
          </cell>
        </row>
        <row r="1101">
          <cell r="C1101" t="str">
            <v>GGF8294</v>
          </cell>
        </row>
        <row r="1102">
          <cell r="C1102" t="str">
            <v>GGF8295</v>
          </cell>
        </row>
        <row r="1105">
          <cell r="C1105" t="str">
            <v>LW10131-C1</v>
          </cell>
        </row>
        <row r="1106">
          <cell r="C1106" t="str">
            <v>LW10242</v>
          </cell>
        </row>
        <row r="1107">
          <cell r="C1107" t="str">
            <v>S8511-REORDER</v>
          </cell>
        </row>
        <row r="1109">
          <cell r="C1109" t="str">
            <v>TMV49454</v>
          </cell>
        </row>
        <row r="1110">
          <cell r="C1110" t="str">
            <v>RB29529-C1</v>
          </cell>
        </row>
        <row r="1111">
          <cell r="C1111" t="str">
            <v>RB29529-C2</v>
          </cell>
        </row>
        <row r="1112">
          <cell r="C1112" t="str">
            <v>TMV20529-C1</v>
          </cell>
        </row>
        <row r="1113">
          <cell r="C1113" t="str">
            <v>TMV20529-C2</v>
          </cell>
        </row>
        <row r="1114">
          <cell r="C1114" t="str">
            <v>RB20471-C1</v>
          </cell>
        </row>
        <row r="1115">
          <cell r="C1115" t="str">
            <v>RB20471-C2</v>
          </cell>
        </row>
        <row r="1116">
          <cell r="C1116" t="str">
            <v>RB2021-C1</v>
          </cell>
        </row>
        <row r="1117">
          <cell r="C1117" t="str">
            <v>RB2021-C2</v>
          </cell>
        </row>
        <row r="1118">
          <cell r="C1118" t="str">
            <v>TMV20521-C1</v>
          </cell>
        </row>
        <row r="1119">
          <cell r="C1119" t="str">
            <v>TMV20521-C2</v>
          </cell>
        </row>
        <row r="1121">
          <cell r="C1121" t="str">
            <v>JBF9122</v>
          </cell>
        </row>
        <row r="1122">
          <cell r="C1122" t="str">
            <v>JBF9095-C1</v>
          </cell>
        </row>
        <row r="1123">
          <cell r="C1123" t="str">
            <v>JBF9095-C2</v>
          </cell>
        </row>
        <row r="1124">
          <cell r="C1124" t="str">
            <v>JBF9101</v>
          </cell>
        </row>
        <row r="1125">
          <cell r="C1125" t="str">
            <v>JBF9096-C1</v>
          </cell>
        </row>
        <row r="1126">
          <cell r="C1126" t="str">
            <v>JBF9096-C2</v>
          </cell>
        </row>
        <row r="1127">
          <cell r="C1127" t="str">
            <v>JBF9104-C1</v>
          </cell>
        </row>
        <row r="1128">
          <cell r="C1128" t="str">
            <v>JBF9104-C2</v>
          </cell>
        </row>
        <row r="1129">
          <cell r="C1129" t="str">
            <v>JBF9098-C1</v>
          </cell>
        </row>
        <row r="1130">
          <cell r="C1130" t="str">
            <v>JBF9098-C2</v>
          </cell>
        </row>
        <row r="1131">
          <cell r="C1131" t="str">
            <v>JBF9100</v>
          </cell>
        </row>
        <row r="1132">
          <cell r="C1132" t="str">
            <v>JBF9147-C1</v>
          </cell>
        </row>
        <row r="1133">
          <cell r="C1133" t="str">
            <v>JBF9147-C2</v>
          </cell>
        </row>
        <row r="1135">
          <cell r="C1135" t="str">
            <v>KST-W1022-C1</v>
          </cell>
        </row>
        <row r="1136">
          <cell r="C1136" t="str">
            <v>KST-W1022-C2</v>
          </cell>
        </row>
        <row r="1137">
          <cell r="C1137" t="str">
            <v>KST-WC1003</v>
          </cell>
        </row>
        <row r="1138">
          <cell r="C1138" t="str">
            <v>KST-WC1001</v>
          </cell>
        </row>
        <row r="1177">
          <cell r="C1177" t="str">
            <v>Style</v>
          </cell>
        </row>
        <row r="1180">
          <cell r="C1180" t="str">
            <v>GGF8281-C1</v>
          </cell>
        </row>
        <row r="1181">
          <cell r="C1181" t="str">
            <v>GGF8281-C2</v>
          </cell>
        </row>
        <row r="1182">
          <cell r="C1182" t="str">
            <v>GGF8281-C3</v>
          </cell>
        </row>
        <row r="1185">
          <cell r="C1185" t="str">
            <v>GGF9183-C1</v>
          </cell>
        </row>
        <row r="1186">
          <cell r="C1186" t="str">
            <v>GGF9183-C2</v>
          </cell>
        </row>
        <row r="1187">
          <cell r="C1187" t="str">
            <v>GGF9183-C3</v>
          </cell>
        </row>
        <row r="1191">
          <cell r="C1191" t="str">
            <v>MUN 373-REORDER</v>
          </cell>
        </row>
        <row r="1192">
          <cell r="C1192" t="str">
            <v>GMUN069-REORDER</v>
          </cell>
        </row>
        <row r="1193">
          <cell r="C1193" t="str">
            <v>GMUN074-REORDER</v>
          </cell>
        </row>
        <row r="1194">
          <cell r="C1194" t="str">
            <v>MUN 375-REORDER</v>
          </cell>
        </row>
        <row r="1195">
          <cell r="C1195" t="str">
            <v>MUN 385-REORDER</v>
          </cell>
        </row>
        <row r="1196">
          <cell r="C1196" t="str">
            <v>MUN 404-REORDER</v>
          </cell>
        </row>
        <row r="1197">
          <cell r="C1197" t="str">
            <v>MUN 398-REORDER</v>
          </cell>
        </row>
        <row r="1198">
          <cell r="C1198" t="str">
            <v>GMUN097</v>
          </cell>
        </row>
        <row r="1199">
          <cell r="C1199" t="str">
            <v>GMUN095</v>
          </cell>
        </row>
        <row r="1200">
          <cell r="C1200" t="str">
            <v>GMUN082</v>
          </cell>
        </row>
        <row r="1201">
          <cell r="C1201" t="str">
            <v>GMUN096</v>
          </cell>
        </row>
        <row r="1202">
          <cell r="C1202" t="str">
            <v>MUN 472</v>
          </cell>
        </row>
        <row r="1203">
          <cell r="C1203" t="str">
            <v>MUN 473</v>
          </cell>
        </row>
        <row r="1204">
          <cell r="C1204" t="str">
            <v>MUN 471</v>
          </cell>
        </row>
        <row r="1205">
          <cell r="C1205" t="str">
            <v>MUN 466</v>
          </cell>
        </row>
        <row r="1206">
          <cell r="C1206" t="str">
            <v>MUN 420</v>
          </cell>
        </row>
        <row r="1207">
          <cell r="C1207" t="str">
            <v>MUN 419</v>
          </cell>
        </row>
        <row r="1208">
          <cell r="C1208" t="str">
            <v>MUN 423</v>
          </cell>
        </row>
        <row r="1211">
          <cell r="C1211" t="str">
            <v>TTM0653-C1</v>
          </cell>
        </row>
        <row r="1212">
          <cell r="C1212" t="str">
            <v>TTM0653-C2</v>
          </cell>
        </row>
        <row r="1213">
          <cell r="C1213" t="str">
            <v>TTM0653-C3</v>
          </cell>
        </row>
        <row r="1214">
          <cell r="C1214" t="str">
            <v>TTM0669-C1</v>
          </cell>
        </row>
        <row r="1215">
          <cell r="C1215" t="str">
            <v>TTM0669-C2</v>
          </cell>
        </row>
        <row r="1216">
          <cell r="C1216" t="str">
            <v>TTM0669-C3</v>
          </cell>
        </row>
        <row r="1217">
          <cell r="C1217" t="str">
            <v>TTM0669-C4</v>
          </cell>
        </row>
        <row r="1218">
          <cell r="C1218" t="str">
            <v>TSM0077-C1</v>
          </cell>
        </row>
        <row r="1219">
          <cell r="C1219" t="str">
            <v>TSM0077-C2</v>
          </cell>
        </row>
        <row r="1220">
          <cell r="C1220" t="str">
            <v>TSM0077-C3</v>
          </cell>
        </row>
        <row r="1221">
          <cell r="C1221" t="str">
            <v>TTM0647-C1</v>
          </cell>
        </row>
        <row r="1222">
          <cell r="C1222" t="str">
            <v>TTM0647-C2</v>
          </cell>
        </row>
        <row r="1223">
          <cell r="C1223" t="str">
            <v>TTM0647-C3</v>
          </cell>
        </row>
        <row r="1224">
          <cell r="C1224" t="str">
            <v>TTM0647-C4</v>
          </cell>
        </row>
        <row r="1225">
          <cell r="C1225" t="str">
            <v>TTM0661-C1</v>
          </cell>
        </row>
        <row r="1226">
          <cell r="C1226" t="str">
            <v>TTM0661-C2</v>
          </cell>
        </row>
        <row r="1227">
          <cell r="C1227" t="str">
            <v>TTM0780</v>
          </cell>
        </row>
        <row r="1228">
          <cell r="C1228" t="str">
            <v>TTM0665-C1</v>
          </cell>
        </row>
        <row r="1229">
          <cell r="C1229" t="str">
            <v>TTM0665-C2</v>
          </cell>
        </row>
        <row r="1230">
          <cell r="C1230" t="str">
            <v>TTM0666-C1</v>
          </cell>
        </row>
        <row r="1231">
          <cell r="C1231" t="str">
            <v>TTM0666-C2</v>
          </cell>
        </row>
        <row r="1232">
          <cell r="C1232" t="str">
            <v>TTM0668-C1</v>
          </cell>
        </row>
        <row r="1233">
          <cell r="C1233" t="str">
            <v>TTM0668-C2</v>
          </cell>
        </row>
        <row r="1234">
          <cell r="C1234" t="str">
            <v>TTM0668-C3</v>
          </cell>
        </row>
        <row r="1235">
          <cell r="C1235" t="str">
            <v>WKL0260-C1</v>
          </cell>
        </row>
        <row r="1236">
          <cell r="C1236" t="str">
            <v>WKL0260-C2</v>
          </cell>
        </row>
        <row r="1237">
          <cell r="C1237" t="str">
            <v>PAL0342 SUMMER-C1</v>
          </cell>
        </row>
        <row r="1238">
          <cell r="C1238" t="str">
            <v>PAL0342 SUMMER-C2</v>
          </cell>
        </row>
        <row r="1239">
          <cell r="C1239" t="str">
            <v>PAL0342 SUMMER-C3</v>
          </cell>
        </row>
        <row r="1240">
          <cell r="C1240" t="str">
            <v>PAL0342 SUMMER-C4</v>
          </cell>
        </row>
        <row r="1241">
          <cell r="C1241" t="str">
            <v>FTL0222-C1</v>
          </cell>
        </row>
        <row r="1242">
          <cell r="C1242" t="str">
            <v>FTL0222-C2</v>
          </cell>
        </row>
        <row r="1243">
          <cell r="C1243" t="str">
            <v>FTL0221-C1</v>
          </cell>
        </row>
        <row r="1244">
          <cell r="C1244" t="str">
            <v>FTL0221-C2</v>
          </cell>
        </row>
        <row r="1245">
          <cell r="C1245" t="str">
            <v>FTL0221-C3</v>
          </cell>
        </row>
        <row r="1246">
          <cell r="C1246" t="str">
            <v>WKM0408-C1</v>
          </cell>
        </row>
        <row r="1247">
          <cell r="C1247" t="str">
            <v>WKM0408-C2</v>
          </cell>
        </row>
        <row r="1248">
          <cell r="C1248" t="str">
            <v>FTM0246-C1</v>
          </cell>
        </row>
        <row r="1249">
          <cell r="C1249" t="str">
            <v>FTM0246-C2</v>
          </cell>
        </row>
        <row r="1250">
          <cell r="C1250" t="str">
            <v>FTM0246-C3</v>
          </cell>
        </row>
        <row r="1251">
          <cell r="C1251" t="str">
            <v>FTM0245-C1</v>
          </cell>
        </row>
        <row r="1252">
          <cell r="C1252" t="str">
            <v>FTM0245-C2</v>
          </cell>
        </row>
        <row r="1253">
          <cell r="C1253" t="str">
            <v>TTM0720-C1</v>
          </cell>
        </row>
        <row r="1254">
          <cell r="C1254" t="str">
            <v>TTM0720-C2</v>
          </cell>
        </row>
        <row r="1255">
          <cell r="C1255" t="str">
            <v>TTM0720-C3</v>
          </cell>
        </row>
        <row r="1256">
          <cell r="C1256" t="str">
            <v>TTM0720-C4</v>
          </cell>
        </row>
        <row r="1257">
          <cell r="C1257" t="str">
            <v>TTM0720-C5</v>
          </cell>
        </row>
        <row r="1258">
          <cell r="C1258" t="str">
            <v>TTM0720-C6</v>
          </cell>
        </row>
        <row r="1259">
          <cell r="C1259" t="str">
            <v>TTM0720-C7</v>
          </cell>
        </row>
        <row r="1260">
          <cell r="C1260" t="str">
            <v>MWM0100-C1</v>
          </cell>
        </row>
        <row r="1261">
          <cell r="C1261" t="str">
            <v>MWM0100-C2</v>
          </cell>
        </row>
        <row r="1262">
          <cell r="C1262" t="str">
            <v>MWM0100-C3</v>
          </cell>
        </row>
        <row r="1263">
          <cell r="C1263" t="str">
            <v>MWM0101-C1</v>
          </cell>
        </row>
        <row r="1264">
          <cell r="C1264" t="str">
            <v>MWM0101-C2</v>
          </cell>
        </row>
        <row r="1265">
          <cell r="C1265" t="str">
            <v>MWM0101-C3</v>
          </cell>
        </row>
        <row r="1266">
          <cell r="C1266" t="str">
            <v>TSM0064-C1</v>
          </cell>
        </row>
        <row r="1267">
          <cell r="C1267" t="str">
            <v>TSM0064-C2</v>
          </cell>
        </row>
        <row r="1268">
          <cell r="C1268" t="str">
            <v>TSM0064-C3</v>
          </cell>
        </row>
        <row r="1269">
          <cell r="C1269" t="str">
            <v>TSM0064-C4</v>
          </cell>
        </row>
        <row r="1270">
          <cell r="C1270" t="str">
            <v>TSM0064-C5</v>
          </cell>
        </row>
        <row r="1271">
          <cell r="C1271" t="str">
            <v>TSM0064-C6</v>
          </cell>
        </row>
        <row r="1272">
          <cell r="C1272" t="str">
            <v>SKL0166-C1</v>
          </cell>
        </row>
        <row r="1273">
          <cell r="C1273" t="str">
            <v>SKL0166-C2</v>
          </cell>
        </row>
        <row r="1274">
          <cell r="C1274" t="str">
            <v>SKL0166-C3</v>
          </cell>
        </row>
        <row r="1275">
          <cell r="C1275" t="str">
            <v>TTM0606-C1</v>
          </cell>
        </row>
        <row r="1276">
          <cell r="C1276" t="str">
            <v>TTM0606-C2</v>
          </cell>
        </row>
        <row r="1277">
          <cell r="C1277" t="str">
            <v>TTM0606-C3</v>
          </cell>
        </row>
        <row r="1278">
          <cell r="C1278" t="str">
            <v>TTM0606-C4</v>
          </cell>
        </row>
        <row r="1279">
          <cell r="C1279" t="str">
            <v>TTM0606-C5</v>
          </cell>
        </row>
        <row r="1280">
          <cell r="C1280" t="str">
            <v>TTM0606-C6</v>
          </cell>
        </row>
        <row r="1281">
          <cell r="C1281" t="str">
            <v>DRL0306-C1</v>
          </cell>
        </row>
        <row r="1282">
          <cell r="C1282" t="str">
            <v>DRL0306-C2</v>
          </cell>
        </row>
        <row r="1283">
          <cell r="C1283" t="str">
            <v>DRL0306-C3</v>
          </cell>
        </row>
        <row r="1284">
          <cell r="C1284" t="str">
            <v>DRL0306-C4</v>
          </cell>
        </row>
        <row r="1285">
          <cell r="C1285" t="str">
            <v>DRL0306-C5</v>
          </cell>
        </row>
        <row r="1286">
          <cell r="C1286" t="str">
            <v>DRL0307-C1</v>
          </cell>
        </row>
        <row r="1287">
          <cell r="C1287" t="str">
            <v>DRL0307-C2</v>
          </cell>
        </row>
        <row r="1288">
          <cell r="C1288" t="str">
            <v>TSL0192-C1</v>
          </cell>
        </row>
        <row r="1289">
          <cell r="C1289" t="str">
            <v>TSL0192-C2</v>
          </cell>
        </row>
        <row r="1290">
          <cell r="C1290" t="str">
            <v>TSL0192-C3</v>
          </cell>
        </row>
        <row r="1291">
          <cell r="C1291" t="str">
            <v>TSL0192-C4</v>
          </cell>
        </row>
        <row r="1292">
          <cell r="C1292" t="str">
            <v>TSL0168-C1</v>
          </cell>
        </row>
        <row r="1293">
          <cell r="C1293" t="str">
            <v>TSL0168-C2</v>
          </cell>
        </row>
        <row r="1294">
          <cell r="C1294" t="str">
            <v>TSL0168-C3</v>
          </cell>
        </row>
        <row r="1295">
          <cell r="C1295" t="str">
            <v>TSL0168-C4</v>
          </cell>
        </row>
        <row r="1296">
          <cell r="C1296" t="str">
            <v>TSL0168-C5</v>
          </cell>
        </row>
        <row r="1297">
          <cell r="C1297" t="str">
            <v>TTL0415-C1</v>
          </cell>
        </row>
        <row r="1298">
          <cell r="C1298" t="str">
            <v>TTL0415-C2</v>
          </cell>
        </row>
        <row r="1299">
          <cell r="C1299" t="str">
            <v>TTL0415-C3</v>
          </cell>
        </row>
        <row r="1300">
          <cell r="C1300" t="str">
            <v>TTL0415-C4</v>
          </cell>
        </row>
        <row r="1301">
          <cell r="C1301" t="str">
            <v>TTL0415-C5</v>
          </cell>
        </row>
        <row r="1302">
          <cell r="C1302" t="str">
            <v>PAL0334-C1</v>
          </cell>
        </row>
        <row r="1303">
          <cell r="C1303" t="str">
            <v>PAL0334-C2</v>
          </cell>
        </row>
        <row r="1304">
          <cell r="C1304" t="str">
            <v>SKL0149-C1</v>
          </cell>
        </row>
        <row r="1305">
          <cell r="C1305" t="str">
            <v>SKL0149-C2</v>
          </cell>
        </row>
        <row r="1306">
          <cell r="C1306" t="str">
            <v>DRL0262-C1</v>
          </cell>
        </row>
        <row r="1307">
          <cell r="C1307" t="str">
            <v>DRL0262-C2</v>
          </cell>
        </row>
        <row r="1308">
          <cell r="C1308" t="str">
            <v>DRL0262-C3</v>
          </cell>
        </row>
        <row r="1309">
          <cell r="C1309" t="str">
            <v>TTL0365-C1</v>
          </cell>
        </row>
        <row r="1310">
          <cell r="C1310" t="str">
            <v>TTL0365-C2</v>
          </cell>
        </row>
        <row r="1311">
          <cell r="C1311" t="str">
            <v>TTL0365-C3</v>
          </cell>
        </row>
        <row r="1312">
          <cell r="C1312" t="str">
            <v>TTL0365-C4</v>
          </cell>
        </row>
        <row r="1313">
          <cell r="C1313" t="str">
            <v>TTL0350-C1</v>
          </cell>
        </row>
        <row r="1314">
          <cell r="C1314" t="str">
            <v>TTL0350-C2</v>
          </cell>
        </row>
        <row r="1315">
          <cell r="C1315" t="str">
            <v>TTL0350-C3</v>
          </cell>
        </row>
        <row r="1316">
          <cell r="C1316" t="str">
            <v>TTL0350-C4</v>
          </cell>
        </row>
        <row r="1317">
          <cell r="C1317" t="str">
            <v>TTL0350-C5</v>
          </cell>
        </row>
        <row r="1318">
          <cell r="C1318" t="str">
            <v>FTM0294-C1</v>
          </cell>
        </row>
        <row r="1319">
          <cell r="C1319" t="str">
            <v>FTM0294-C2</v>
          </cell>
        </row>
        <row r="1320">
          <cell r="C1320" t="str">
            <v>FTM0294-C3</v>
          </cell>
        </row>
        <row r="1321">
          <cell r="C1321" t="str">
            <v>FTM0294-C4</v>
          </cell>
        </row>
        <row r="1322">
          <cell r="C1322" t="str">
            <v>FTM0256</v>
          </cell>
        </row>
        <row r="1343">
          <cell r="C1343" t="str">
            <v>Style</v>
          </cell>
        </row>
        <row r="1346">
          <cell r="C1346" t="str">
            <v>HERITAGE TEE -C1</v>
          </cell>
        </row>
        <row r="1347">
          <cell r="C1347" t="str">
            <v>HERITAGE TEE -C2</v>
          </cell>
        </row>
        <row r="1348">
          <cell r="C1348" t="str">
            <v>HISTORY TEE-C1</v>
          </cell>
        </row>
        <row r="1349">
          <cell r="C1349" t="str">
            <v>HISTORY TEE-C2</v>
          </cell>
        </row>
        <row r="1350">
          <cell r="C1350" t="str">
            <v>PORTRAIT TEE-C1</v>
          </cell>
        </row>
        <row r="1351">
          <cell r="C1351" t="str">
            <v>PORTRAIT TEE-C2</v>
          </cell>
        </row>
        <row r="1352">
          <cell r="C1352" t="str">
            <v>ORIGINAL LOGO TEE-C1</v>
          </cell>
        </row>
        <row r="1353">
          <cell r="C1353" t="str">
            <v>ORIGINAL LOGO TEE-C2</v>
          </cell>
        </row>
        <row r="1354">
          <cell r="C1354" t="str">
            <v>ORIGINAL LOGO TEE-C3</v>
          </cell>
        </row>
        <row r="1355">
          <cell r="C1355" t="str">
            <v>DUNSTONE-C1</v>
          </cell>
        </row>
        <row r="1356">
          <cell r="C1356" t="str">
            <v>DUNSTONE-C2</v>
          </cell>
        </row>
        <row r="1357">
          <cell r="C1357" t="str">
            <v>DUNSTONE-C3</v>
          </cell>
        </row>
        <row r="1358">
          <cell r="C1358" t="str">
            <v>FAIRFAX HOOD-C1</v>
          </cell>
        </row>
        <row r="1359">
          <cell r="C1359" t="str">
            <v>FAIRFAX HOOD-C2</v>
          </cell>
        </row>
        <row r="1360">
          <cell r="C1360" t="str">
            <v>FAIRFAX HOOD-C3</v>
          </cell>
        </row>
        <row r="1361">
          <cell r="C1361" t="str">
            <v>BOXFORD-C1</v>
          </cell>
        </row>
        <row r="1362">
          <cell r="C1362" t="str">
            <v>BOXFORD-C2</v>
          </cell>
        </row>
        <row r="1363">
          <cell r="C1363" t="str">
            <v>BOXFORD-C3</v>
          </cell>
        </row>
        <row r="1364">
          <cell r="C1364" t="str">
            <v>BIG BEAR- C1</v>
          </cell>
        </row>
        <row r="1365">
          <cell r="C1365" t="str">
            <v>BIG BEAR- C2</v>
          </cell>
        </row>
        <row r="1367">
          <cell r="C1367" t="str">
            <v>1212-C1</v>
          </cell>
        </row>
        <row r="1368">
          <cell r="C1368" t="str">
            <v>1212-C2</v>
          </cell>
        </row>
        <row r="1369">
          <cell r="C1369" t="str">
            <v>1212-C3</v>
          </cell>
        </row>
        <row r="1370">
          <cell r="C1370" t="str">
            <v>1218-C1</v>
          </cell>
        </row>
        <row r="1371">
          <cell r="C1371" t="str">
            <v>1218-C2</v>
          </cell>
        </row>
        <row r="1372">
          <cell r="C1372" t="str">
            <v>2146-C1</v>
          </cell>
        </row>
        <row r="1373">
          <cell r="C1373" t="str">
            <v>2146-C2</v>
          </cell>
        </row>
        <row r="1374">
          <cell r="C1374" t="str">
            <v>2146-C3</v>
          </cell>
        </row>
        <row r="1375">
          <cell r="C1375" t="str">
            <v>3326A-C1</v>
          </cell>
        </row>
        <row r="1376">
          <cell r="C1376" t="str">
            <v>3326A-C2</v>
          </cell>
        </row>
        <row r="1377">
          <cell r="C1377" t="str">
            <v>3328A-C1</v>
          </cell>
        </row>
        <row r="1378">
          <cell r="C1378" t="str">
            <v>3328A-C2</v>
          </cell>
        </row>
        <row r="1379">
          <cell r="C1379" t="str">
            <v>3329A-C1</v>
          </cell>
        </row>
        <row r="1380">
          <cell r="C1380" t="str">
            <v>7087-C1</v>
          </cell>
        </row>
        <row r="1381">
          <cell r="C1381" t="str">
            <v>3330A-C1</v>
          </cell>
        </row>
        <row r="1382">
          <cell r="C1382" t="str">
            <v>3330A-C2</v>
          </cell>
        </row>
        <row r="1383">
          <cell r="C1383" t="str">
            <v>6080A</v>
          </cell>
        </row>
        <row r="1384">
          <cell r="C1384" t="str">
            <v>6080B</v>
          </cell>
        </row>
        <row r="1385">
          <cell r="C1385" t="str">
            <v>6081A-C1</v>
          </cell>
        </row>
        <row r="1386">
          <cell r="C1386" t="str">
            <v>6081A-C2</v>
          </cell>
        </row>
        <row r="1387">
          <cell r="C1387" t="str">
            <v>6081B-C1</v>
          </cell>
        </row>
        <row r="1388">
          <cell r="C1388" t="str">
            <v>6081B-C2</v>
          </cell>
        </row>
        <row r="1389">
          <cell r="C1389">
            <v>7087</v>
          </cell>
        </row>
        <row r="1390">
          <cell r="C1390" t="str">
            <v>1212B-C1</v>
          </cell>
        </row>
        <row r="1391">
          <cell r="C1391" t="str">
            <v>1212B-C2</v>
          </cell>
        </row>
        <row r="1392">
          <cell r="C1392" t="str">
            <v>1212B-C3</v>
          </cell>
        </row>
        <row r="1395">
          <cell r="C1395" t="str">
            <v>TSL0176-C1</v>
          </cell>
        </row>
        <row r="1396">
          <cell r="C1396" t="str">
            <v>TSL0176-C2</v>
          </cell>
        </row>
        <row r="1397">
          <cell r="C1397" t="str">
            <v>TSL0176-C3</v>
          </cell>
        </row>
        <row r="1398">
          <cell r="C1398" t="str">
            <v>TSL0176-C4</v>
          </cell>
        </row>
        <row r="1399">
          <cell r="C1399" t="str">
            <v>TTL0387-C1</v>
          </cell>
        </row>
        <row r="1400">
          <cell r="C1400" t="str">
            <v>TTB0158-C1</v>
          </cell>
        </row>
        <row r="1401">
          <cell r="C1401" t="str">
            <v>TTB0158-C2</v>
          </cell>
        </row>
        <row r="1402">
          <cell r="C1402" t="str">
            <v>TTB0158-C3</v>
          </cell>
        </row>
        <row r="1403">
          <cell r="C1403" t="str">
            <v>TTB0158-C4</v>
          </cell>
        </row>
        <row r="1404">
          <cell r="C1404" t="str">
            <v>TTR0075-C1</v>
          </cell>
        </row>
        <row r="1405">
          <cell r="C1405" t="str">
            <v>TTR0075-C2</v>
          </cell>
        </row>
        <row r="1406">
          <cell r="C1406" t="str">
            <v>TTR0075-C3</v>
          </cell>
        </row>
        <row r="1407">
          <cell r="C1407" t="str">
            <v>TTM0718-C1</v>
          </cell>
        </row>
        <row r="1408">
          <cell r="C1408" t="str">
            <v>TTM0718-C2</v>
          </cell>
        </row>
        <row r="1409">
          <cell r="C1409" t="str">
            <v>TTM0718-C3</v>
          </cell>
        </row>
        <row r="1410">
          <cell r="C1410" t="str">
            <v>TTM0718-C4</v>
          </cell>
        </row>
        <row r="1411">
          <cell r="C1411" t="str">
            <v>TTM0718-C5</v>
          </cell>
        </row>
        <row r="1412">
          <cell r="C1412" t="str">
            <v>TTB0149-C1</v>
          </cell>
        </row>
        <row r="1413">
          <cell r="C1413" t="str">
            <v>TTB0149-C2</v>
          </cell>
        </row>
        <row r="1414">
          <cell r="C1414" t="str">
            <v>TTB0149-C3</v>
          </cell>
        </row>
        <row r="1415">
          <cell r="C1415" t="str">
            <v>TTR0078-C1</v>
          </cell>
        </row>
        <row r="1416">
          <cell r="C1416" t="str">
            <v>TTR0078-C2</v>
          </cell>
        </row>
        <row r="1417">
          <cell r="C1417" t="str">
            <v>TTB0155-C1</v>
          </cell>
        </row>
        <row r="1418">
          <cell r="C1418" t="str">
            <v>TTB0155-C2</v>
          </cell>
        </row>
        <row r="1419">
          <cell r="C1419" t="str">
            <v>TTB0155-C3</v>
          </cell>
        </row>
        <row r="1420">
          <cell r="C1420" t="str">
            <v>TTR0072-C1</v>
          </cell>
        </row>
        <row r="1421">
          <cell r="C1421" t="str">
            <v>TTR0072-C2</v>
          </cell>
        </row>
        <row r="1422">
          <cell r="C1422" t="str">
            <v>TTR0072-C3</v>
          </cell>
        </row>
        <row r="1423">
          <cell r="C1423" t="str">
            <v>TTM0673-C1</v>
          </cell>
        </row>
        <row r="1424">
          <cell r="C1424" t="str">
            <v>TTM0673-C2</v>
          </cell>
        </row>
        <row r="1425">
          <cell r="C1425" t="str">
            <v>TTM0657-C1</v>
          </cell>
        </row>
        <row r="1426">
          <cell r="C1426" t="str">
            <v>TTM0657-C2</v>
          </cell>
        </row>
        <row r="1427">
          <cell r="C1427" t="str">
            <v>TTM0475-C1</v>
          </cell>
        </row>
        <row r="1428">
          <cell r="C1428" t="str">
            <v>TTM0475-C2</v>
          </cell>
        </row>
        <row r="1429">
          <cell r="C1429" t="str">
            <v>TTM0475-C3</v>
          </cell>
        </row>
        <row r="1430">
          <cell r="C1430" t="str">
            <v>TTM0475-C4</v>
          </cell>
        </row>
        <row r="1431">
          <cell r="C1431" t="str">
            <v>TTM0475-C5</v>
          </cell>
        </row>
        <row r="1432">
          <cell r="C1432" t="str">
            <v>TTM0656-C1</v>
          </cell>
        </row>
        <row r="1433">
          <cell r="C1433" t="str">
            <v>TTM0656-C2</v>
          </cell>
        </row>
        <row r="1434">
          <cell r="C1434" t="str">
            <v>TTM0656-C3</v>
          </cell>
        </row>
        <row r="1435">
          <cell r="C1435" t="str">
            <v>TTB0163-C1</v>
          </cell>
        </row>
        <row r="1436">
          <cell r="C1436" t="str">
            <v>TTB0163-C2</v>
          </cell>
        </row>
        <row r="1437">
          <cell r="C1437" t="str">
            <v>TTR0081-C1</v>
          </cell>
        </row>
        <row r="1438">
          <cell r="C1438" t="str">
            <v>TTR0081-C2</v>
          </cell>
        </row>
        <row r="1439">
          <cell r="C1439" t="str">
            <v>TSM0093-C1</v>
          </cell>
        </row>
        <row r="1440">
          <cell r="C1440" t="str">
            <v>TSM0093-C2</v>
          </cell>
        </row>
        <row r="1441">
          <cell r="C1441" t="str">
            <v>TTM0778-C1</v>
          </cell>
        </row>
        <row r="1442">
          <cell r="C1442" t="str">
            <v>TTM0778-C2</v>
          </cell>
        </row>
        <row r="1443">
          <cell r="C1443" t="str">
            <v>TTM0778-C3</v>
          </cell>
        </row>
        <row r="1444">
          <cell r="C1444" t="str">
            <v>TTM0778-C4</v>
          </cell>
        </row>
        <row r="1445">
          <cell r="C1445" t="str">
            <v>TTR0091-C1</v>
          </cell>
        </row>
        <row r="1446">
          <cell r="C1446" t="str">
            <v>TTR0091-C2</v>
          </cell>
        </row>
        <row r="1447">
          <cell r="C1447" t="str">
            <v>TTR0091-C3</v>
          </cell>
        </row>
        <row r="1448">
          <cell r="C1448" t="str">
            <v>TTM0779</v>
          </cell>
        </row>
        <row r="1449">
          <cell r="C1449" t="str">
            <v>PAL0395-C1</v>
          </cell>
        </row>
        <row r="1450">
          <cell r="C1450" t="str">
            <v>PAL0395-C2</v>
          </cell>
        </row>
        <row r="1451">
          <cell r="C1451" t="str">
            <v>PAL0395-C3</v>
          </cell>
        </row>
        <row r="1452">
          <cell r="C1452" t="str">
            <v>PAL0395-C4</v>
          </cell>
        </row>
        <row r="1453">
          <cell r="C1453" t="str">
            <v>PAL0395-C5</v>
          </cell>
        </row>
        <row r="1454">
          <cell r="C1454" t="str">
            <v>DRL0308-C1</v>
          </cell>
        </row>
        <row r="1455">
          <cell r="C1455" t="str">
            <v>DRL0308-C2</v>
          </cell>
        </row>
        <row r="1456">
          <cell r="C1456" t="str">
            <v>DRL0308-C3</v>
          </cell>
        </row>
        <row r="1457">
          <cell r="C1457" t="str">
            <v>DRL0308-C4</v>
          </cell>
        </row>
        <row r="1458">
          <cell r="C1458" t="str">
            <v>DRL0308-C5</v>
          </cell>
        </row>
        <row r="1459">
          <cell r="C1459" t="str">
            <v>DRL0308-C6</v>
          </cell>
        </row>
        <row r="1460">
          <cell r="C1460" t="str">
            <v>DRL0308-C7</v>
          </cell>
        </row>
        <row r="1461">
          <cell r="C1461" t="str">
            <v>DRL0310-C1</v>
          </cell>
        </row>
        <row r="1462">
          <cell r="C1462" t="str">
            <v>DRL0310-C2</v>
          </cell>
        </row>
        <row r="1463">
          <cell r="C1463" t="str">
            <v>DRL0310-C3</v>
          </cell>
        </row>
        <row r="1464">
          <cell r="C1464" t="str">
            <v>DRL0310-C4</v>
          </cell>
        </row>
        <row r="1465">
          <cell r="C1465" t="str">
            <v>DRL0309-C1</v>
          </cell>
        </row>
        <row r="1466">
          <cell r="C1466" t="str">
            <v>DRL0309-C2</v>
          </cell>
        </row>
        <row r="1467">
          <cell r="C1467" t="str">
            <v>DRL0309-C3</v>
          </cell>
        </row>
        <row r="1468">
          <cell r="C1468" t="str">
            <v>FSL0243-C1</v>
          </cell>
        </row>
        <row r="1469">
          <cell r="C1469" t="str">
            <v>FSL0243-C2</v>
          </cell>
        </row>
        <row r="1470">
          <cell r="C1470" t="str">
            <v>FSL0243-C3</v>
          </cell>
        </row>
        <row r="1471">
          <cell r="C1471" t="str">
            <v>FSL0243-C4</v>
          </cell>
        </row>
        <row r="1472">
          <cell r="C1472" t="str">
            <v>FSL0243-C5</v>
          </cell>
        </row>
        <row r="1473">
          <cell r="C1473" t="str">
            <v>TSL0193-C1</v>
          </cell>
        </row>
        <row r="1474">
          <cell r="C1474" t="str">
            <v>TSL0193-C2</v>
          </cell>
        </row>
        <row r="1475">
          <cell r="C1475" t="str">
            <v>TSL0193-C3</v>
          </cell>
        </row>
        <row r="1476">
          <cell r="C1476" t="str">
            <v>TSL0193-C4</v>
          </cell>
        </row>
        <row r="1477">
          <cell r="C1477" t="str">
            <v>TSL0193-C5</v>
          </cell>
        </row>
        <row r="1478">
          <cell r="C1478" t="str">
            <v>TTL0416-C1</v>
          </cell>
        </row>
        <row r="1479">
          <cell r="C1479" t="str">
            <v>TTL0416-C2</v>
          </cell>
        </row>
        <row r="1480">
          <cell r="C1480" t="str">
            <v>TTL0416-C3</v>
          </cell>
        </row>
        <row r="1481">
          <cell r="C1481" t="str">
            <v>TTL0416-C4</v>
          </cell>
        </row>
        <row r="1482">
          <cell r="C1482" t="str">
            <v>TTL0416-C5</v>
          </cell>
        </row>
        <row r="1483">
          <cell r="C1483" t="str">
            <v>TTL0416-C6</v>
          </cell>
        </row>
        <row r="1484">
          <cell r="C1484" t="str">
            <v>TTL0416-C7</v>
          </cell>
        </row>
        <row r="1485">
          <cell r="C1485" t="str">
            <v>TTL0416-C8</v>
          </cell>
        </row>
        <row r="1486">
          <cell r="C1486" t="str">
            <v>TSM0076-C1</v>
          </cell>
        </row>
        <row r="1487">
          <cell r="C1487" t="str">
            <v>TSM0076-C2</v>
          </cell>
        </row>
        <row r="1488">
          <cell r="C1488" t="str">
            <v>TSM0076-C3</v>
          </cell>
        </row>
        <row r="1489">
          <cell r="C1489" t="str">
            <v>TSM0076-C4</v>
          </cell>
        </row>
        <row r="1490">
          <cell r="C1490" t="str">
            <v>TSM0076-C5</v>
          </cell>
        </row>
        <row r="1491">
          <cell r="C1491" t="str">
            <v>TSM0076-C6</v>
          </cell>
        </row>
        <row r="1492">
          <cell r="C1492" t="str">
            <v>TTM0723-C1</v>
          </cell>
        </row>
        <row r="1493">
          <cell r="C1493" t="str">
            <v>TTM0723-C2</v>
          </cell>
        </row>
        <row r="1494">
          <cell r="C1494" t="str">
            <v>TTM0723-C3</v>
          </cell>
        </row>
        <row r="1495">
          <cell r="C1495" t="str">
            <v>TTM0723-C4</v>
          </cell>
        </row>
        <row r="1496">
          <cell r="C1496" t="str">
            <v>TTM0723-C5</v>
          </cell>
        </row>
        <row r="1497">
          <cell r="C1497" t="str">
            <v>TTM0723-C6</v>
          </cell>
        </row>
        <row r="1498">
          <cell r="C1498" t="str">
            <v>TTM0724-C1</v>
          </cell>
        </row>
        <row r="1499">
          <cell r="C1499" t="str">
            <v>TTM0724-C2</v>
          </cell>
        </row>
        <row r="1500">
          <cell r="C1500" t="str">
            <v>TTM0724-C3</v>
          </cell>
        </row>
        <row r="1501">
          <cell r="C1501" t="str">
            <v>TTM0724-C4</v>
          </cell>
        </row>
        <row r="1502">
          <cell r="C1502" t="str">
            <v>TTM0724-C5</v>
          </cell>
        </row>
        <row r="1503">
          <cell r="C1503" t="str">
            <v>TTM0725-C1</v>
          </cell>
        </row>
        <row r="1504">
          <cell r="C1504" t="str">
            <v>TTM0725-C2</v>
          </cell>
        </row>
        <row r="1505">
          <cell r="C1505" t="str">
            <v>TTM0725-C3</v>
          </cell>
        </row>
        <row r="1507">
          <cell r="C1507" t="str">
            <v>TTM0664-C1</v>
          </cell>
        </row>
        <row r="1508">
          <cell r="C1508" t="str">
            <v>TTM0664-C2</v>
          </cell>
        </row>
        <row r="1509">
          <cell r="C1509" t="str">
            <v>TTM0670-C1</v>
          </cell>
        </row>
        <row r="1510">
          <cell r="C1510" t="str">
            <v>TTM0670-C2</v>
          </cell>
        </row>
        <row r="1511">
          <cell r="C1511" t="str">
            <v>TTM0670-C3</v>
          </cell>
        </row>
        <row r="1512">
          <cell r="C1512" t="str">
            <v>TTB0157-C1</v>
          </cell>
        </row>
        <row r="1513">
          <cell r="C1513" t="str">
            <v>TTB0157-C2</v>
          </cell>
        </row>
        <row r="1514">
          <cell r="C1514" t="str">
            <v>TTR0074-C1</v>
          </cell>
        </row>
        <row r="1515">
          <cell r="C1515" t="str">
            <v>TTR0074-C2</v>
          </cell>
        </row>
        <row r="1516">
          <cell r="C1516" t="str">
            <v>TTM0667-C1</v>
          </cell>
        </row>
        <row r="1517">
          <cell r="C1517" t="str">
            <v>TTM0667-C2</v>
          </cell>
        </row>
        <row r="1518">
          <cell r="C1518" t="str">
            <v>TTM0644-C1</v>
          </cell>
        </row>
        <row r="1519">
          <cell r="C1519" t="str">
            <v>TSM0067-C1</v>
          </cell>
        </row>
        <row r="1520">
          <cell r="C1520" t="str">
            <v>TSM0067-C2</v>
          </cell>
        </row>
        <row r="1521">
          <cell r="C1521" t="str">
            <v>TSM0067-C3</v>
          </cell>
        </row>
        <row r="1522">
          <cell r="C1522" t="str">
            <v>TTM0643-C1</v>
          </cell>
        </row>
        <row r="1523">
          <cell r="C1523" t="str">
            <v>TTM0643-C2</v>
          </cell>
        </row>
        <row r="1524">
          <cell r="C1524" t="str">
            <v>TTM0654-C1</v>
          </cell>
        </row>
        <row r="1525">
          <cell r="C1525" t="str">
            <v>TTM0654-C2</v>
          </cell>
        </row>
        <row r="1526">
          <cell r="C1526" t="str">
            <v>TTM0654-C3</v>
          </cell>
        </row>
        <row r="1527">
          <cell r="C1527" t="str">
            <v>TTB0154-C1</v>
          </cell>
        </row>
        <row r="1528">
          <cell r="C1528" t="str">
            <v>TTB0154-C2</v>
          </cell>
        </row>
        <row r="1529">
          <cell r="C1529" t="str">
            <v>TTR0070-C1</v>
          </cell>
        </row>
        <row r="1530">
          <cell r="C1530" t="str">
            <v>TTR0070-C2</v>
          </cell>
        </row>
        <row r="1531">
          <cell r="C1531" t="str">
            <v>TTM0674-C1</v>
          </cell>
        </row>
        <row r="1532">
          <cell r="C1532" t="str">
            <v>TTM0674-C2</v>
          </cell>
        </row>
        <row r="1535">
          <cell r="C1535" t="str">
            <v>RM1127 W10-C1</v>
          </cell>
        </row>
        <row r="1536">
          <cell r="C1536" t="str">
            <v>RM1127 W10-C2</v>
          </cell>
        </row>
        <row r="1537">
          <cell r="C1537" t="str">
            <v>RM1127 W10-C3</v>
          </cell>
        </row>
        <row r="1538">
          <cell r="C1538" t="str">
            <v>RM1128 W10-C1</v>
          </cell>
        </row>
        <row r="1539">
          <cell r="C1539" t="str">
            <v>RM1128 W10-C2</v>
          </cell>
        </row>
        <row r="1540">
          <cell r="C1540" t="str">
            <v>RM1128 W10-C3</v>
          </cell>
        </row>
        <row r="1541">
          <cell r="C1541" t="str">
            <v>RM1143 W10-C1</v>
          </cell>
        </row>
        <row r="1542">
          <cell r="C1542" t="str">
            <v>RM1143 W10-C2</v>
          </cell>
        </row>
        <row r="1543">
          <cell r="C1543" t="str">
            <v>RM1143 W10-C3</v>
          </cell>
        </row>
        <row r="1544">
          <cell r="C1544" t="str">
            <v>RM1136W- W10-C1</v>
          </cell>
        </row>
        <row r="1545">
          <cell r="C1545" t="str">
            <v>RM1136W- W10-C2</v>
          </cell>
        </row>
        <row r="1546">
          <cell r="C1546" t="str">
            <v>RM1136W- W10-C3</v>
          </cell>
        </row>
        <row r="1547">
          <cell r="C1547" t="str">
            <v>RM1136W- W10-C4</v>
          </cell>
        </row>
        <row r="1548">
          <cell r="C1548" t="str">
            <v>RM1136 W10-C1</v>
          </cell>
        </row>
        <row r="1549">
          <cell r="C1549" t="str">
            <v>RM1136 W10-C2</v>
          </cell>
        </row>
        <row r="1550">
          <cell r="C1550" t="str">
            <v>RM1136 W10-C3</v>
          </cell>
        </row>
        <row r="1551">
          <cell r="C1551" t="str">
            <v>RM1136 W10-C4</v>
          </cell>
        </row>
        <row r="1552">
          <cell r="C1552" t="str">
            <v>RM1137W- W10-C1</v>
          </cell>
        </row>
        <row r="1553">
          <cell r="C1553" t="str">
            <v>RM1137W- W10-C2</v>
          </cell>
        </row>
        <row r="1554">
          <cell r="C1554" t="str">
            <v>RM1137W- W10-C3</v>
          </cell>
        </row>
        <row r="1555">
          <cell r="C1555" t="str">
            <v>RM1137W- W10-C4</v>
          </cell>
        </row>
        <row r="1556">
          <cell r="C1556" t="str">
            <v>RM1137 W10-C1</v>
          </cell>
        </row>
        <row r="1557">
          <cell r="C1557" t="str">
            <v>RM1137 W10-C2</v>
          </cell>
        </row>
        <row r="1558">
          <cell r="C1558" t="str">
            <v>RM1137 W10-C3</v>
          </cell>
        </row>
        <row r="1559">
          <cell r="C1559" t="str">
            <v>RM1137 W10-C4</v>
          </cell>
        </row>
        <row r="1560">
          <cell r="C1560" t="str">
            <v>RM1138W- W10-C1</v>
          </cell>
        </row>
        <row r="1561">
          <cell r="C1561" t="str">
            <v>RM1138W- W10-C2</v>
          </cell>
        </row>
        <row r="1562">
          <cell r="C1562" t="str">
            <v>RM1138W- W10-C3</v>
          </cell>
        </row>
        <row r="1563">
          <cell r="C1563" t="str">
            <v>RM1138W- W10-C4</v>
          </cell>
        </row>
        <row r="1564">
          <cell r="C1564" t="str">
            <v>RM1138 W10-C1</v>
          </cell>
        </row>
        <row r="1565">
          <cell r="C1565" t="str">
            <v>RM1138 W10-C2</v>
          </cell>
        </row>
        <row r="1566">
          <cell r="C1566" t="str">
            <v>RM1138 W10-C3</v>
          </cell>
        </row>
        <row r="1567">
          <cell r="C1567" t="str">
            <v>RM1138 W10-C4</v>
          </cell>
        </row>
        <row r="1568">
          <cell r="C1568" t="str">
            <v>RM2093 W10-C1</v>
          </cell>
        </row>
        <row r="1569">
          <cell r="C1569" t="str">
            <v>RM2093 W10-C2</v>
          </cell>
        </row>
        <row r="1570">
          <cell r="C1570" t="str">
            <v>RM2093 W10-C3</v>
          </cell>
        </row>
        <row r="1571">
          <cell r="C1571" t="str">
            <v>RM2094 W10-C1</v>
          </cell>
        </row>
        <row r="1572">
          <cell r="C1572" t="str">
            <v>RM2094 W10-C2</v>
          </cell>
        </row>
        <row r="1573">
          <cell r="C1573" t="str">
            <v>RM2094 W10-C3</v>
          </cell>
        </row>
        <row r="1574">
          <cell r="C1574" t="str">
            <v>RM2095 W10-C1</v>
          </cell>
        </row>
        <row r="1575">
          <cell r="C1575" t="str">
            <v>RM2095 W10-C2</v>
          </cell>
        </row>
        <row r="1576">
          <cell r="C1576" t="str">
            <v>RM2095 W10-C3</v>
          </cell>
        </row>
        <row r="1577">
          <cell r="C1577" t="str">
            <v>RM1145A W10-C1</v>
          </cell>
        </row>
        <row r="1578">
          <cell r="C1578" t="str">
            <v>RM1145A W10-C2</v>
          </cell>
        </row>
        <row r="1579">
          <cell r="C1579" t="str">
            <v>RM1145B W10-C1</v>
          </cell>
        </row>
        <row r="1580">
          <cell r="C1580" t="str">
            <v>RM1145B W10-C2</v>
          </cell>
        </row>
        <row r="1581">
          <cell r="C1581" t="str">
            <v>RM1145C W10-C1</v>
          </cell>
        </row>
        <row r="1582">
          <cell r="C1582" t="str">
            <v>RM1145D W10-C1</v>
          </cell>
        </row>
        <row r="1583">
          <cell r="C1583" t="str">
            <v>RM1145D W10-C2</v>
          </cell>
        </row>
        <row r="1584">
          <cell r="C1584" t="str">
            <v>RM1145E W10-C1</v>
          </cell>
        </row>
        <row r="1585">
          <cell r="C1585" t="str">
            <v>RM1145E W10-C2</v>
          </cell>
        </row>
        <row r="1586">
          <cell r="C1586" t="str">
            <v>RW1142A-C1</v>
          </cell>
        </row>
        <row r="1587">
          <cell r="C1587" t="str">
            <v>RW1142A-C2</v>
          </cell>
        </row>
        <row r="1588">
          <cell r="C1588" t="str">
            <v>RW1142C-C1</v>
          </cell>
        </row>
        <row r="1589">
          <cell r="C1589" t="str">
            <v>RW1142C-C2</v>
          </cell>
        </row>
        <row r="1590">
          <cell r="C1590" t="str">
            <v>RW1142E-C1</v>
          </cell>
        </row>
        <row r="1591">
          <cell r="C1591" t="str">
            <v>RW1142E-C2</v>
          </cell>
        </row>
        <row r="1592">
          <cell r="C1592" t="str">
            <v>RW1142F-C1</v>
          </cell>
        </row>
        <row r="1593">
          <cell r="C1593" t="str">
            <v>RW1142F-C2</v>
          </cell>
        </row>
        <row r="1594">
          <cell r="C1594" t="str">
            <v>RW1143-C1</v>
          </cell>
        </row>
        <row r="1595">
          <cell r="C1595" t="str">
            <v>RW1143-C2</v>
          </cell>
        </row>
        <row r="1596">
          <cell r="C1596" t="str">
            <v>RW1143-C3</v>
          </cell>
        </row>
        <row r="1597">
          <cell r="C1597" t="str">
            <v>RW1143-C4</v>
          </cell>
        </row>
        <row r="1617">
          <cell r="C1617" t="str">
            <v>Style</v>
          </cell>
        </row>
        <row r="1620">
          <cell r="C1620" t="str">
            <v>GMUN073 W10-REORDER</v>
          </cell>
        </row>
        <row r="1621">
          <cell r="C1621" t="str">
            <v>GMUN081 W10-REORDER</v>
          </cell>
        </row>
        <row r="1622">
          <cell r="C1622" t="str">
            <v>GMUN078 W10-REORDER</v>
          </cell>
        </row>
        <row r="1623">
          <cell r="C1623" t="str">
            <v>GMUN090 W10-REORDER</v>
          </cell>
        </row>
        <row r="1624">
          <cell r="C1624" t="str">
            <v>GMUN099 W10-REORDER</v>
          </cell>
        </row>
        <row r="1625">
          <cell r="C1625" t="str">
            <v>GMUN085 W10-REORDER</v>
          </cell>
        </row>
        <row r="1626">
          <cell r="C1626" t="str">
            <v>GMUN086 W10-REORDER</v>
          </cell>
        </row>
        <row r="1627">
          <cell r="C1627" t="str">
            <v>GMUN076 W10-REORDER</v>
          </cell>
        </row>
        <row r="1628">
          <cell r="C1628" t="str">
            <v>MINI 164 W10</v>
          </cell>
        </row>
        <row r="1629">
          <cell r="C1629" t="str">
            <v>MINI 171 W10</v>
          </cell>
        </row>
        <row r="1630">
          <cell r="C1630" t="str">
            <v>MINI 176B W10</v>
          </cell>
        </row>
        <row r="1631">
          <cell r="C1631" t="str">
            <v>MINI 175B W10</v>
          </cell>
        </row>
        <row r="1632">
          <cell r="C1632" t="str">
            <v>MINI 170 W10</v>
          </cell>
        </row>
        <row r="1633">
          <cell r="C1633" t="str">
            <v>MINI 167 W10</v>
          </cell>
        </row>
        <row r="1634">
          <cell r="C1634" t="str">
            <v>MINI 166 W10</v>
          </cell>
        </row>
        <row r="1635">
          <cell r="C1635" t="str">
            <v>MINI 165 W10</v>
          </cell>
        </row>
        <row r="1636">
          <cell r="C1636" t="str">
            <v>MINI139 W10</v>
          </cell>
        </row>
        <row r="1637">
          <cell r="C1637" t="str">
            <v>MINI137 W10</v>
          </cell>
        </row>
        <row r="1638">
          <cell r="C1638" t="str">
            <v>MINI130 W10</v>
          </cell>
        </row>
        <row r="1639">
          <cell r="C1639" t="str">
            <v>MINI160 W10</v>
          </cell>
        </row>
        <row r="1640">
          <cell r="C1640" t="str">
            <v>MINI156 W10</v>
          </cell>
        </row>
        <row r="1641">
          <cell r="C1641" t="str">
            <v>MINI143 W10</v>
          </cell>
        </row>
        <row r="1642">
          <cell r="C1642" t="str">
            <v>MINI175 W10</v>
          </cell>
        </row>
        <row r="1643">
          <cell r="C1643" t="str">
            <v>MINI138 W10</v>
          </cell>
        </row>
        <row r="1644">
          <cell r="C1644" t="str">
            <v>MINI142 W10</v>
          </cell>
        </row>
        <row r="1645">
          <cell r="C1645" t="str">
            <v>MINI157W10</v>
          </cell>
        </row>
        <row r="1646">
          <cell r="C1646" t="str">
            <v>MINI176 W10</v>
          </cell>
        </row>
        <row r="1647">
          <cell r="C1647" t="str">
            <v>MINI131 W10</v>
          </cell>
        </row>
        <row r="1648">
          <cell r="C1648" t="str">
            <v>MINI161 W10</v>
          </cell>
        </row>
        <row r="1649">
          <cell r="C1649" t="str">
            <v>MINI136 W10</v>
          </cell>
        </row>
        <row r="1650">
          <cell r="C1650" t="str">
            <v>MINI154 W10</v>
          </cell>
        </row>
        <row r="1651">
          <cell r="C1651" t="str">
            <v>MUN 377 W10</v>
          </cell>
        </row>
        <row r="1652">
          <cell r="C1652" t="str">
            <v>MUN 384 W10</v>
          </cell>
        </row>
        <row r="1653">
          <cell r="C1653" t="str">
            <v>MUN 387 W10</v>
          </cell>
        </row>
        <row r="1654">
          <cell r="C1654" t="str">
            <v>MUN 378 W10</v>
          </cell>
        </row>
        <row r="1655">
          <cell r="C1655" t="str">
            <v>MUN 424 W10</v>
          </cell>
        </row>
        <row r="1656">
          <cell r="C1656" t="str">
            <v>MUN 416 W10</v>
          </cell>
        </row>
        <row r="1657">
          <cell r="C1657" t="str">
            <v>MUN 395 W10</v>
          </cell>
        </row>
        <row r="1658">
          <cell r="C1658" t="str">
            <v>MUN 394 W10</v>
          </cell>
        </row>
        <row r="1659">
          <cell r="C1659" t="str">
            <v>MUN 422 W10</v>
          </cell>
        </row>
        <row r="1660">
          <cell r="C1660" t="str">
            <v>MUN 425 W10</v>
          </cell>
        </row>
        <row r="1661">
          <cell r="C1661" t="str">
            <v>MUN 397 W10</v>
          </cell>
        </row>
        <row r="1662">
          <cell r="C1662" t="str">
            <v>MUN 393 W10</v>
          </cell>
        </row>
        <row r="1663">
          <cell r="C1663" t="str">
            <v>MUN 363L W10</v>
          </cell>
        </row>
        <row r="1664">
          <cell r="C1664" t="str">
            <v>MUN 362L W10</v>
          </cell>
        </row>
        <row r="1665">
          <cell r="C1665" t="str">
            <v>MUN 403 W10</v>
          </cell>
        </row>
        <row r="1666">
          <cell r="C1666" t="str">
            <v>MUN 462- W10</v>
          </cell>
        </row>
        <row r="1667">
          <cell r="C1667" t="str">
            <v>MUN 468 W10</v>
          </cell>
        </row>
        <row r="1668">
          <cell r="C1668" t="str">
            <v>MUN 377B W10</v>
          </cell>
        </row>
        <row r="1669">
          <cell r="C1669" t="str">
            <v>GMUN069-REORDER</v>
          </cell>
        </row>
        <row r="1670">
          <cell r="C1670" t="str">
            <v>GMUN087 W10</v>
          </cell>
        </row>
        <row r="1674">
          <cell r="C1674" t="str">
            <v>GMUN089</v>
          </cell>
        </row>
        <row r="1675">
          <cell r="C1675" t="str">
            <v>GMUN0100</v>
          </cell>
        </row>
        <row r="1676">
          <cell r="C1676" t="str">
            <v>MINI 169-SUMMER</v>
          </cell>
        </row>
        <row r="1677">
          <cell r="C1677" t="str">
            <v>MINI 168-SUMMER</v>
          </cell>
        </row>
        <row r="1678">
          <cell r="C1678" t="str">
            <v>MINI 162-SUMMER</v>
          </cell>
        </row>
        <row r="1679">
          <cell r="C1679" t="str">
            <v>MINI 172-SUMMER</v>
          </cell>
        </row>
        <row r="1680">
          <cell r="C1680" t="str">
            <v>MINI 179-SUMMER</v>
          </cell>
        </row>
        <row r="1681">
          <cell r="C1681" t="str">
            <v>MINI 173-SUMMER</v>
          </cell>
        </row>
        <row r="1682">
          <cell r="C1682" t="str">
            <v>MINI 177-SUMMER</v>
          </cell>
        </row>
        <row r="1683">
          <cell r="C1683" t="str">
            <v>MINI 180-SUMMER</v>
          </cell>
        </row>
        <row r="1684">
          <cell r="C1684" t="str">
            <v>MINI 178-SUMMER</v>
          </cell>
        </row>
        <row r="1685">
          <cell r="C1685" t="str">
            <v>MUN 471-SUMMER</v>
          </cell>
        </row>
        <row r="1686">
          <cell r="C1686" t="str">
            <v>MUN 466-SUMMER</v>
          </cell>
        </row>
        <row r="1687">
          <cell r="C1687" t="str">
            <v>MUN 465</v>
          </cell>
        </row>
        <row r="1688">
          <cell r="C1688" t="str">
            <v>MUN 469</v>
          </cell>
        </row>
        <row r="1689">
          <cell r="C1689" t="str">
            <v>MUN 467</v>
          </cell>
        </row>
        <row r="1690">
          <cell r="C1690" t="str">
            <v>MUN 455</v>
          </cell>
        </row>
        <row r="1691">
          <cell r="C1691" t="str">
            <v>MUN 456</v>
          </cell>
        </row>
        <row r="1692">
          <cell r="C1692" t="str">
            <v>MUN 448</v>
          </cell>
        </row>
        <row r="1693">
          <cell r="C1693" t="str">
            <v>MUN 452</v>
          </cell>
        </row>
        <row r="1694">
          <cell r="C1694" t="str">
            <v>MUN 423</v>
          </cell>
        </row>
        <row r="1695">
          <cell r="C1695" t="str">
            <v>MUN 463</v>
          </cell>
        </row>
        <row r="1696">
          <cell r="C1696" t="str">
            <v>MINI 151</v>
          </cell>
        </row>
        <row r="1697">
          <cell r="C1697" t="str">
            <v>MUN 436</v>
          </cell>
        </row>
        <row r="1698">
          <cell r="C1698" t="str">
            <v>MUN 438</v>
          </cell>
        </row>
        <row r="1699">
          <cell r="C1699" t="str">
            <v>GMUN101B</v>
          </cell>
        </row>
        <row r="1700">
          <cell r="C1700" t="str">
            <v>GMUN098B</v>
          </cell>
        </row>
        <row r="1701">
          <cell r="C1701" t="str">
            <v>MUN 434</v>
          </cell>
        </row>
        <row r="1702">
          <cell r="C1702" t="str">
            <v>MUN 431</v>
          </cell>
        </row>
        <row r="1703">
          <cell r="C1703" t="str">
            <v>MINI 163</v>
          </cell>
        </row>
        <row r="1708">
          <cell r="C1708" t="str">
            <v>GMUN098</v>
          </cell>
        </row>
        <row r="1709">
          <cell r="C1709" t="str">
            <v>GMUN101</v>
          </cell>
        </row>
        <row r="1710">
          <cell r="C1710" t="str">
            <v>MUN 457</v>
          </cell>
        </row>
        <row r="1711">
          <cell r="C1711" t="str">
            <v>MUN 453</v>
          </cell>
        </row>
        <row r="1712">
          <cell r="C1712" t="str">
            <v>MUN 461</v>
          </cell>
        </row>
        <row r="1713">
          <cell r="C1713" t="str">
            <v>MUN 458</v>
          </cell>
        </row>
        <row r="1714">
          <cell r="C1714" t="str">
            <v>MUN 448</v>
          </cell>
        </row>
        <row r="1715">
          <cell r="C1715" t="str">
            <v>MUN 478</v>
          </cell>
        </row>
        <row r="1716">
          <cell r="C1716" t="str">
            <v>MUN 473S</v>
          </cell>
        </row>
        <row r="1717">
          <cell r="C1717" t="str">
            <v>MUN 477</v>
          </cell>
        </row>
        <row r="1718">
          <cell r="C1718" t="str">
            <v>MUN 478B</v>
          </cell>
        </row>
        <row r="1719">
          <cell r="C1719" t="str">
            <v>GMUN088</v>
          </cell>
        </row>
        <row r="1721">
          <cell r="C1721" t="str">
            <v>LW-W10521 SPRING'10</v>
          </cell>
        </row>
        <row r="1722">
          <cell r="C1722" t="str">
            <v>W101023 SPRING'10</v>
          </cell>
        </row>
        <row r="1725">
          <cell r="C1725" t="str">
            <v>W10622 SPRING'10</v>
          </cell>
        </row>
        <row r="1726">
          <cell r="C1726" t="str">
            <v>LW-W10251 SPRING'10</v>
          </cell>
        </row>
        <row r="1727">
          <cell r="C1727" t="str">
            <v>LW-W10241 SPRING'10</v>
          </cell>
        </row>
        <row r="1728">
          <cell r="C1728" t="str">
            <v>LW-W10511 SPRING'10</v>
          </cell>
        </row>
        <row r="1729">
          <cell r="C1729" t="str">
            <v>LW-W10121 SPRING'10</v>
          </cell>
        </row>
        <row r="1730">
          <cell r="C1730" t="str">
            <v>LW-W10261 SPRING'10</v>
          </cell>
        </row>
        <row r="1731">
          <cell r="C1731" t="str">
            <v>LW-W10441 SPRING'10</v>
          </cell>
        </row>
        <row r="1734">
          <cell r="C1734" t="str">
            <v>MST01 COL.10 -C1</v>
          </cell>
        </row>
        <row r="1735">
          <cell r="C1735" t="str">
            <v>MST01 COL.10 -C2</v>
          </cell>
        </row>
        <row r="1736">
          <cell r="C1736" t="str">
            <v>MST01 COL.10 -C3</v>
          </cell>
        </row>
        <row r="1737">
          <cell r="C1737" t="str">
            <v>MST01 COL.10 -C4</v>
          </cell>
        </row>
        <row r="1738">
          <cell r="C1738" t="str">
            <v>MST01 COL.10 -C5</v>
          </cell>
        </row>
        <row r="1739">
          <cell r="C1739" t="str">
            <v>MST02 COL.10 -C1</v>
          </cell>
        </row>
        <row r="1740">
          <cell r="C1740" t="str">
            <v>MST02 COL.10 -C2</v>
          </cell>
        </row>
        <row r="1741">
          <cell r="C1741" t="str">
            <v>MST03 COL.10 -C1</v>
          </cell>
        </row>
        <row r="1742">
          <cell r="C1742" t="str">
            <v>MST03 COL.10 -C2</v>
          </cell>
        </row>
        <row r="1743">
          <cell r="C1743" t="str">
            <v>MST03 COL.10 -C3</v>
          </cell>
        </row>
        <row r="1744">
          <cell r="C1744" t="str">
            <v>MST03 COL.10 -C4</v>
          </cell>
        </row>
        <row r="1745">
          <cell r="C1745" t="str">
            <v>MST04 COL.10 -C1</v>
          </cell>
        </row>
        <row r="1746">
          <cell r="C1746" t="str">
            <v>MST04 COL.10 -C2</v>
          </cell>
        </row>
        <row r="1757">
          <cell r="C1757">
            <v>1021001</v>
          </cell>
        </row>
        <row r="1758">
          <cell r="C1758">
            <v>1021007</v>
          </cell>
        </row>
        <row r="1759">
          <cell r="C1759">
            <v>1021008</v>
          </cell>
        </row>
        <row r="1760">
          <cell r="C1760">
            <v>1021012</v>
          </cell>
        </row>
        <row r="1761">
          <cell r="C1761" t="str">
            <v>1021014-C1</v>
          </cell>
        </row>
        <row r="1762">
          <cell r="C1762" t="str">
            <v>1021014-C2</v>
          </cell>
        </row>
        <row r="1763">
          <cell r="C1763">
            <v>1021016</v>
          </cell>
        </row>
        <row r="1764">
          <cell r="C1764">
            <v>1021017</v>
          </cell>
        </row>
        <row r="1765">
          <cell r="C1765">
            <v>1021019</v>
          </cell>
        </row>
        <row r="1766">
          <cell r="C1766">
            <v>1021027</v>
          </cell>
        </row>
        <row r="1767">
          <cell r="C1767">
            <v>1021062</v>
          </cell>
        </row>
        <row r="1768">
          <cell r="C1768">
            <v>1021064</v>
          </cell>
        </row>
        <row r="1769">
          <cell r="C1769">
            <v>1021065</v>
          </cell>
        </row>
        <row r="1770">
          <cell r="C1770">
            <v>1022031</v>
          </cell>
        </row>
        <row r="1771">
          <cell r="C1771">
            <v>1022032</v>
          </cell>
        </row>
        <row r="1772">
          <cell r="C1772">
            <v>1022034</v>
          </cell>
        </row>
        <row r="1773">
          <cell r="C1773">
            <v>1022035</v>
          </cell>
        </row>
        <row r="1774">
          <cell r="C1774">
            <v>1022037</v>
          </cell>
        </row>
        <row r="1775">
          <cell r="C1775">
            <v>1022039</v>
          </cell>
        </row>
        <row r="1776">
          <cell r="C1776">
            <v>1022040</v>
          </cell>
        </row>
        <row r="1777">
          <cell r="C1777">
            <v>1022049</v>
          </cell>
        </row>
        <row r="1778">
          <cell r="C1778">
            <v>1022050</v>
          </cell>
        </row>
        <row r="1779">
          <cell r="C1779">
            <v>1022053</v>
          </cell>
        </row>
        <row r="1780">
          <cell r="C1780">
            <v>1022054</v>
          </cell>
        </row>
        <row r="1781">
          <cell r="C1781" t="str">
            <v>1021023-C1</v>
          </cell>
        </row>
        <row r="1782">
          <cell r="C1782" t="str">
            <v>1021023-C2</v>
          </cell>
        </row>
        <row r="1783">
          <cell r="C1783" t="str">
            <v>1022047-C1</v>
          </cell>
        </row>
        <row r="1784">
          <cell r="C1784" t="str">
            <v>1022047-C2</v>
          </cell>
        </row>
        <row r="1785">
          <cell r="C1785">
            <v>1022046</v>
          </cell>
        </row>
        <row r="1787">
          <cell r="C1787" t="str">
            <v>MA AW10#36-C1</v>
          </cell>
        </row>
        <row r="1788">
          <cell r="C1788" t="str">
            <v>MA AW10#36-C2</v>
          </cell>
        </row>
        <row r="1789">
          <cell r="C1789" t="str">
            <v>MA AW10#38-C1</v>
          </cell>
        </row>
        <row r="1790">
          <cell r="C1790" t="str">
            <v>MA AW10#38-C2</v>
          </cell>
        </row>
        <row r="1791">
          <cell r="C1791" t="str">
            <v>MA AW10#38-C3</v>
          </cell>
        </row>
        <row r="1792">
          <cell r="C1792" t="str">
            <v>MA AW10#38-C4</v>
          </cell>
        </row>
        <row r="1793">
          <cell r="C1793" t="str">
            <v>MA AW10#39-C1</v>
          </cell>
        </row>
        <row r="1794">
          <cell r="C1794" t="str">
            <v>MA AW10#39-C2</v>
          </cell>
        </row>
        <row r="1797">
          <cell r="C1797" t="str">
            <v>JBF9147-C1</v>
          </cell>
        </row>
        <row r="1798">
          <cell r="C1798" t="str">
            <v>JBF9147-C2</v>
          </cell>
        </row>
        <row r="1800">
          <cell r="C1800" t="str">
            <v>NAVAJA</v>
          </cell>
        </row>
        <row r="1811">
          <cell r="C1811" t="str">
            <v>Style</v>
          </cell>
        </row>
        <row r="1814">
          <cell r="C1814" t="str">
            <v>W10615 SPRING'10</v>
          </cell>
        </row>
        <row r="1815">
          <cell r="C1815" t="str">
            <v>W 10611 SPRING'10</v>
          </cell>
        </row>
        <row r="1816">
          <cell r="C1816" t="str">
            <v>W 10612 SPRING'10</v>
          </cell>
        </row>
        <row r="1817">
          <cell r="C1817" t="str">
            <v>W 10619 SPRING'10</v>
          </cell>
        </row>
        <row r="1818">
          <cell r="C1818" t="str">
            <v>W 10621 SPRING'10</v>
          </cell>
        </row>
        <row r="1819">
          <cell r="C1819" t="str">
            <v>W 10623 SPRING'10</v>
          </cell>
        </row>
        <row r="1820">
          <cell r="C1820" t="str">
            <v>W 10811 SPRING'10</v>
          </cell>
        </row>
        <row r="1821">
          <cell r="C1821" t="str">
            <v>W 10812 SPRING'10</v>
          </cell>
        </row>
        <row r="1822">
          <cell r="C1822" t="str">
            <v>W 10813 SPRING'10</v>
          </cell>
        </row>
        <row r="1823">
          <cell r="C1823" t="str">
            <v>W 10814 SPRING'10</v>
          </cell>
        </row>
        <row r="1824">
          <cell r="C1824" t="str">
            <v>W 10823 SPRING'10</v>
          </cell>
        </row>
        <row r="1825">
          <cell r="C1825" t="str">
            <v>W 10831 SPRING'10</v>
          </cell>
        </row>
        <row r="1826">
          <cell r="C1826" t="str">
            <v>W 10832 SPRING'10</v>
          </cell>
        </row>
        <row r="1827">
          <cell r="C1827" t="str">
            <v>W 10911 SPRING'10</v>
          </cell>
        </row>
        <row r="1828">
          <cell r="C1828" t="str">
            <v>W 10912 SPRING'10</v>
          </cell>
        </row>
        <row r="1829">
          <cell r="C1829" t="str">
            <v>W 10921 SPRING'10</v>
          </cell>
        </row>
        <row r="1830">
          <cell r="C1830" t="str">
            <v>W 10922 SPRING'10</v>
          </cell>
        </row>
        <row r="1831">
          <cell r="C1831" t="str">
            <v>W101011 SPRING'10</v>
          </cell>
        </row>
        <row r="1832">
          <cell r="C1832" t="str">
            <v>W101012 SPRING'10</v>
          </cell>
        </row>
        <row r="1833">
          <cell r="C1833" t="str">
            <v>W 10712 SPRING'10</v>
          </cell>
        </row>
        <row r="1834">
          <cell r="C1834" t="str">
            <v>W 10713 SPRING'10</v>
          </cell>
        </row>
        <row r="1835">
          <cell r="C1835" t="str">
            <v>LW10111SPRING'10</v>
          </cell>
        </row>
        <row r="1836">
          <cell r="C1836" t="str">
            <v>LW-W10112 SPRING'10</v>
          </cell>
        </row>
        <row r="1837">
          <cell r="C1837" t="str">
            <v>LW-W10122 SPRING'10</v>
          </cell>
        </row>
        <row r="1838">
          <cell r="C1838" t="str">
            <v>LW-W10131 SPRING'10</v>
          </cell>
        </row>
        <row r="1839">
          <cell r="C1839" t="str">
            <v>LW-W10132 SPRING'10</v>
          </cell>
        </row>
        <row r="1840">
          <cell r="C1840" t="str">
            <v>LW-W10211 SPRING'10</v>
          </cell>
        </row>
        <row r="1841">
          <cell r="C1841" t="str">
            <v>LW-W10212 SPRING'10</v>
          </cell>
        </row>
        <row r="1842">
          <cell r="C1842" t="str">
            <v>LW-W10232 SPRING'10</v>
          </cell>
        </row>
        <row r="1843">
          <cell r="C1843" t="str">
            <v>LW-W10241 SPRING'10</v>
          </cell>
        </row>
        <row r="1844">
          <cell r="C1844" t="str">
            <v>LW-W10242 SPRING'10</v>
          </cell>
        </row>
        <row r="1845">
          <cell r="C1845" t="str">
            <v>LW-W10252 SPRING'10</v>
          </cell>
        </row>
        <row r="1846">
          <cell r="C1846" t="str">
            <v>LW-W10431 SPRING'10</v>
          </cell>
        </row>
        <row r="1847">
          <cell r="C1847" t="str">
            <v>LW-W10521 SPRING'10</v>
          </cell>
        </row>
        <row r="1848">
          <cell r="C1848" t="str">
            <v>LW-W10411 SPRING'10</v>
          </cell>
        </row>
        <row r="1850">
          <cell r="C1850" t="str">
            <v>LW10131-REORDER</v>
          </cell>
        </row>
        <row r="1851">
          <cell r="C1851" t="str">
            <v>LW10132-REORDER</v>
          </cell>
        </row>
        <row r="1852">
          <cell r="C1852" t="str">
            <v>LW10211-REORDER</v>
          </cell>
        </row>
        <row r="1853">
          <cell r="C1853" t="str">
            <v>LW10212-REORDER</v>
          </cell>
        </row>
        <row r="1854">
          <cell r="C1854" t="str">
            <v>LW10221-REORDER</v>
          </cell>
        </row>
        <row r="1855">
          <cell r="C1855" t="str">
            <v>LW10315- REORDER</v>
          </cell>
        </row>
        <row r="1856">
          <cell r="C1856" t="str">
            <v>LW10342- REORDER</v>
          </cell>
        </row>
        <row r="1857">
          <cell r="C1857" t="str">
            <v>LW10411- REORDER</v>
          </cell>
        </row>
        <row r="1858">
          <cell r="C1858" t="str">
            <v>LW10412- REORDER</v>
          </cell>
        </row>
        <row r="1859">
          <cell r="C1859" t="str">
            <v>LW10242- REORDER</v>
          </cell>
        </row>
        <row r="1860">
          <cell r="C1860" t="str">
            <v>LW10631- REORDER</v>
          </cell>
        </row>
        <row r="1863">
          <cell r="C1863" t="str">
            <v>RBG0017-BABY C1</v>
          </cell>
        </row>
        <row r="1864">
          <cell r="C1864" t="str">
            <v>RBG0017-BABY C2</v>
          </cell>
        </row>
        <row r="1865">
          <cell r="C1865" t="str">
            <v>RKG0017-KID C1</v>
          </cell>
        </row>
        <row r="1866">
          <cell r="C1866" t="str">
            <v>RKG0017-KID C2</v>
          </cell>
        </row>
        <row r="1867">
          <cell r="C1867" t="str">
            <v>RBG0018- BABY C1</v>
          </cell>
        </row>
        <row r="1868">
          <cell r="C1868" t="str">
            <v>RBG0018- BABY C2</v>
          </cell>
        </row>
        <row r="1869">
          <cell r="C1869" t="str">
            <v>RKG0018- KID C1</v>
          </cell>
        </row>
        <row r="1870">
          <cell r="C1870" t="str">
            <v>RKG0018- KID C2</v>
          </cell>
        </row>
        <row r="1871">
          <cell r="C1871" t="str">
            <v>RKG0019- KID C1</v>
          </cell>
        </row>
        <row r="1872">
          <cell r="C1872" t="str">
            <v>RKG0019- KID C2</v>
          </cell>
        </row>
        <row r="1873">
          <cell r="C1873" t="str">
            <v>RKG0019- KID C3</v>
          </cell>
        </row>
        <row r="1874">
          <cell r="C1874" t="str">
            <v>RBG0020- BABY C1</v>
          </cell>
        </row>
        <row r="1875">
          <cell r="C1875" t="str">
            <v>RBG0020- BABY C2</v>
          </cell>
        </row>
        <row r="1876">
          <cell r="C1876" t="str">
            <v>RKG0020- C1</v>
          </cell>
        </row>
        <row r="1877">
          <cell r="C1877" t="str">
            <v>RKG0020- C2</v>
          </cell>
        </row>
        <row r="1878">
          <cell r="C1878" t="str">
            <v>RKG0020- C3</v>
          </cell>
        </row>
        <row r="1879">
          <cell r="C1879" t="str">
            <v>RKG0023-KIDS C1</v>
          </cell>
        </row>
        <row r="1880">
          <cell r="C1880" t="str">
            <v>RKG0023-KIDS C2</v>
          </cell>
        </row>
        <row r="1881">
          <cell r="C1881" t="str">
            <v>RBG0024-BABY C1</v>
          </cell>
        </row>
        <row r="1882">
          <cell r="C1882" t="str">
            <v>RBG0024-BABY C2</v>
          </cell>
        </row>
        <row r="1883">
          <cell r="C1883" t="str">
            <v>RKG0024-KID C1</v>
          </cell>
        </row>
        <row r="1884">
          <cell r="C1884" t="str">
            <v>RKG0024-KID C2</v>
          </cell>
        </row>
        <row r="1885">
          <cell r="C1885" t="str">
            <v>RKG0024-KID C3</v>
          </cell>
        </row>
        <row r="1886">
          <cell r="C1886" t="str">
            <v>RBU018- BABY C1</v>
          </cell>
        </row>
        <row r="1887">
          <cell r="C1887" t="str">
            <v>RBU018- BABY C2</v>
          </cell>
        </row>
        <row r="1888">
          <cell r="C1888" t="str">
            <v>RKU018- KID C1</v>
          </cell>
        </row>
        <row r="1889">
          <cell r="C1889" t="str">
            <v>RKU018- KID C2</v>
          </cell>
        </row>
        <row r="1890">
          <cell r="C1890" t="str">
            <v>RBU019- BABY C1</v>
          </cell>
        </row>
        <row r="1891">
          <cell r="C1891" t="str">
            <v>RBU019- BABY C2</v>
          </cell>
        </row>
        <row r="1892">
          <cell r="C1892" t="str">
            <v>RBU019- BABY C3</v>
          </cell>
        </row>
        <row r="1893">
          <cell r="C1893" t="str">
            <v>RKU019- KID C1</v>
          </cell>
        </row>
        <row r="1894">
          <cell r="C1894" t="str">
            <v>RKU019- KID C2</v>
          </cell>
        </row>
        <row r="1895">
          <cell r="C1895" t="str">
            <v>RKU019- KID C3</v>
          </cell>
        </row>
        <row r="1896">
          <cell r="C1896" t="str">
            <v>RKU020-KIDS C1</v>
          </cell>
        </row>
        <row r="1897">
          <cell r="C1897" t="str">
            <v>RKU020-KIDS C2</v>
          </cell>
        </row>
        <row r="1898">
          <cell r="C1898" t="str">
            <v>RKU020-KIDS C3</v>
          </cell>
        </row>
        <row r="1899">
          <cell r="C1899" t="str">
            <v>RBU020-BABY C1</v>
          </cell>
        </row>
        <row r="1900">
          <cell r="C1900" t="str">
            <v>RBU020-BABY C2</v>
          </cell>
        </row>
        <row r="1901">
          <cell r="C1901" t="str">
            <v>RBU020-BABY C3</v>
          </cell>
        </row>
        <row r="1902">
          <cell r="C1902" t="str">
            <v>RKU022-C1</v>
          </cell>
        </row>
        <row r="1903">
          <cell r="C1903" t="str">
            <v>RKU022-C2</v>
          </cell>
        </row>
        <row r="1904">
          <cell r="C1904" t="str">
            <v>RBU0024 BABY-C1</v>
          </cell>
        </row>
        <row r="1905">
          <cell r="C1905" t="str">
            <v>RBU0024 BABY-C2</v>
          </cell>
        </row>
        <row r="1906">
          <cell r="C1906" t="str">
            <v>RBU0024 BABY-C3</v>
          </cell>
        </row>
        <row r="1907">
          <cell r="C1907" t="str">
            <v>RBU0025 BABY-C1</v>
          </cell>
        </row>
        <row r="1908">
          <cell r="C1908" t="str">
            <v>RBU0025 BABY-C2</v>
          </cell>
        </row>
        <row r="1909">
          <cell r="C1909" t="str">
            <v>RBU0025 BABY-C3</v>
          </cell>
        </row>
        <row r="1910">
          <cell r="C1910" t="str">
            <v>RBU0026 BABY-C1</v>
          </cell>
        </row>
        <row r="1911">
          <cell r="C1911" t="str">
            <v>RBU0026 BABY-C2</v>
          </cell>
        </row>
        <row r="1913">
          <cell r="C1913" t="str">
            <v>GGF9089-C1</v>
          </cell>
        </row>
        <row r="1914">
          <cell r="C1914" t="str">
            <v>GGF9089-C2</v>
          </cell>
        </row>
        <row r="1915">
          <cell r="C1915" t="str">
            <v>GGF9129-C1</v>
          </cell>
        </row>
        <row r="1916">
          <cell r="C1916" t="str">
            <v>GGF9129-C2</v>
          </cell>
        </row>
        <row r="1917">
          <cell r="C1917" t="str">
            <v>GGF9119-C1</v>
          </cell>
        </row>
        <row r="1918">
          <cell r="C1918" t="str">
            <v>GGF9118-C1</v>
          </cell>
        </row>
        <row r="1919">
          <cell r="C1919" t="str">
            <v>GGF9257-C1</v>
          </cell>
        </row>
        <row r="1920">
          <cell r="C1920" t="str">
            <v>GGF9257-C2</v>
          </cell>
        </row>
        <row r="1921">
          <cell r="C1921" t="str">
            <v>GGF9091</v>
          </cell>
        </row>
        <row r="1922">
          <cell r="C1922" t="str">
            <v>GGF9167-C1</v>
          </cell>
        </row>
        <row r="1923">
          <cell r="C1923" t="str">
            <v>GGF9167-C2</v>
          </cell>
        </row>
        <row r="1924">
          <cell r="C1924" t="str">
            <v>GGF9206 (#9112)</v>
          </cell>
        </row>
        <row r="1925">
          <cell r="C1925" t="str">
            <v>GGF9190</v>
          </cell>
        </row>
        <row r="1926">
          <cell r="C1926" t="str">
            <v>GGF9193</v>
          </cell>
        </row>
        <row r="1927">
          <cell r="C1927" t="str">
            <v>GGF9128-C1</v>
          </cell>
        </row>
        <row r="1928">
          <cell r="C1928" t="str">
            <v>GGF9128-C2</v>
          </cell>
        </row>
        <row r="1929">
          <cell r="C1929" t="str">
            <v>GGF9420 A</v>
          </cell>
        </row>
        <row r="1930">
          <cell r="C1930" t="str">
            <v>GGF9279-C2</v>
          </cell>
        </row>
        <row r="1932">
          <cell r="C1932" t="str">
            <v>GGF9099</v>
          </cell>
        </row>
        <row r="1933">
          <cell r="C1933" t="str">
            <v>GGF9101</v>
          </cell>
        </row>
        <row r="1934">
          <cell r="C1934" t="str">
            <v>GGF9136</v>
          </cell>
        </row>
        <row r="1935">
          <cell r="C1935" t="str">
            <v>GGF9155</v>
          </cell>
        </row>
        <row r="1936">
          <cell r="C1936" t="str">
            <v>GGF9160</v>
          </cell>
        </row>
        <row r="1937">
          <cell r="C1937" t="str">
            <v>GGF9256</v>
          </cell>
        </row>
        <row r="1938">
          <cell r="C1938" t="str">
            <v>GGF9430</v>
          </cell>
        </row>
        <row r="1939">
          <cell r="C1939" t="str">
            <v>GGF9258-C1</v>
          </cell>
        </row>
        <row r="1940">
          <cell r="C1940" t="str">
            <v>GGF9258-C2</v>
          </cell>
        </row>
        <row r="1941">
          <cell r="C1941" t="str">
            <v>GGF9431 ( OUT)</v>
          </cell>
        </row>
        <row r="1942">
          <cell r="C1942" t="str">
            <v>GGF9431 ( IN)</v>
          </cell>
        </row>
        <row r="1943">
          <cell r="C1943" t="str">
            <v>GGF9154</v>
          </cell>
        </row>
        <row r="1944">
          <cell r="C1944" t="str">
            <v>GGF9179</v>
          </cell>
        </row>
        <row r="1945">
          <cell r="C1945" t="str">
            <v>GGF9260</v>
          </cell>
        </row>
        <row r="1946">
          <cell r="C1946" t="str">
            <v>GGF9278 ( OUT )</v>
          </cell>
        </row>
        <row r="1947">
          <cell r="C1947" t="str">
            <v>GGF9278 ( IN )</v>
          </cell>
        </row>
        <row r="1948">
          <cell r="C1948" t="str">
            <v>GGF9279-D5-C1</v>
          </cell>
        </row>
        <row r="1949">
          <cell r="C1949" t="str">
            <v>GGF9279-D5-C2</v>
          </cell>
        </row>
        <row r="1950">
          <cell r="C1950" t="str">
            <v>GGF9222</v>
          </cell>
        </row>
        <row r="1951">
          <cell r="C1951" t="str">
            <v>GGF9282-C1 ( IN )</v>
          </cell>
        </row>
        <row r="1952">
          <cell r="C1952" t="str">
            <v>GGF9282-C2 ( IN )</v>
          </cell>
        </row>
        <row r="1954">
          <cell r="C1954" t="str">
            <v>JBF9090</v>
          </cell>
        </row>
        <row r="1955">
          <cell r="C1955" t="str">
            <v>JBF9099-C1</v>
          </cell>
        </row>
        <row r="1956">
          <cell r="C1956" t="str">
            <v>JBF9099-C2</v>
          </cell>
        </row>
        <row r="1957">
          <cell r="C1957" t="str">
            <v>JBF9699-C1</v>
          </cell>
        </row>
        <row r="1958">
          <cell r="C1958" t="str">
            <v>JBF9699-C2</v>
          </cell>
        </row>
        <row r="1959">
          <cell r="C1959" t="str">
            <v>JBF9178-C1</v>
          </cell>
        </row>
        <row r="1960">
          <cell r="C1960" t="str">
            <v>JBF9178-C2</v>
          </cell>
        </row>
        <row r="1961">
          <cell r="C1961" t="str">
            <v>JBF9178-C3</v>
          </cell>
        </row>
        <row r="1962">
          <cell r="C1962" t="str">
            <v>JBF9178-C4</v>
          </cell>
        </row>
        <row r="1965">
          <cell r="C1965" t="str">
            <v>JBF9240-C1</v>
          </cell>
        </row>
        <row r="1966">
          <cell r="C1966" t="str">
            <v>JBF9240-C2</v>
          </cell>
        </row>
        <row r="1967">
          <cell r="C1967" t="str">
            <v>JBF9163-C1</v>
          </cell>
        </row>
        <row r="1968">
          <cell r="C1968" t="str">
            <v>JBF9264</v>
          </cell>
        </row>
        <row r="1969">
          <cell r="C1969" t="str">
            <v>JBF9409-C1</v>
          </cell>
        </row>
        <row r="1970">
          <cell r="C1970" t="str">
            <v>JBF9409-C2</v>
          </cell>
        </row>
        <row r="1971">
          <cell r="C1971" t="str">
            <v>JBF9410</v>
          </cell>
        </row>
        <row r="1972">
          <cell r="C1972" t="str">
            <v>JBF9411</v>
          </cell>
        </row>
        <row r="1973">
          <cell r="C1973" t="str">
            <v>JBF9412</v>
          </cell>
        </row>
        <row r="1974">
          <cell r="C1974" t="str">
            <v>JBF9413</v>
          </cell>
        </row>
        <row r="1975">
          <cell r="C1975" t="str">
            <v>JBF9095-REORDER C1</v>
          </cell>
        </row>
        <row r="1976">
          <cell r="C1976" t="str">
            <v>JBF9095-REORDER C2</v>
          </cell>
        </row>
        <row r="1977">
          <cell r="C1977" t="str">
            <v>JBF9176</v>
          </cell>
        </row>
        <row r="1979">
          <cell r="C1979" t="str">
            <v>MA AW10#006-C1</v>
          </cell>
        </row>
        <row r="1980">
          <cell r="C1980" t="str">
            <v>MA AW10#031</v>
          </cell>
        </row>
        <row r="1981">
          <cell r="C1981" t="str">
            <v>MA AW10#017-C1</v>
          </cell>
        </row>
        <row r="1982">
          <cell r="C1982" t="str">
            <v>MA AW10#017-C2</v>
          </cell>
        </row>
        <row r="1994">
          <cell r="C1994" t="str">
            <v>Style</v>
          </cell>
        </row>
        <row r="1997">
          <cell r="C1997" t="str">
            <v>GGF9382</v>
          </cell>
        </row>
        <row r="1998">
          <cell r="C1998" t="str">
            <v>GGF9381</v>
          </cell>
        </row>
        <row r="1999">
          <cell r="C1999" t="str">
            <v>GGF9511-C1</v>
          </cell>
        </row>
        <row r="2000">
          <cell r="C2000" t="str">
            <v>GGF9511-C2</v>
          </cell>
        </row>
        <row r="2001">
          <cell r="C2001" t="str">
            <v>GGF9510-C1</v>
          </cell>
        </row>
        <row r="2002">
          <cell r="C2002" t="str">
            <v>GGF9510-C2</v>
          </cell>
        </row>
        <row r="2003">
          <cell r="C2003" t="str">
            <v>GGF9144</v>
          </cell>
        </row>
        <row r="2004">
          <cell r="C2004" t="str">
            <v>GGF9370-C1</v>
          </cell>
        </row>
        <row r="2005">
          <cell r="C2005" t="str">
            <v>GGF9370-C2</v>
          </cell>
        </row>
        <row r="2006">
          <cell r="C2006" t="str">
            <v>GGF9316</v>
          </cell>
        </row>
        <row r="2007">
          <cell r="C2007" t="str">
            <v>GGF9317</v>
          </cell>
        </row>
        <row r="2008">
          <cell r="C2008" t="str">
            <v>GGF9315</v>
          </cell>
        </row>
        <row r="2009">
          <cell r="C2009" t="str">
            <v>GGF9424</v>
          </cell>
        </row>
        <row r="2010">
          <cell r="C2010" t="str">
            <v>GGF9567</v>
          </cell>
        </row>
        <row r="2011">
          <cell r="C2011" t="str">
            <v>GGF9323- ( IN )</v>
          </cell>
        </row>
        <row r="2012">
          <cell r="C2012" t="str">
            <v>GGF9395 B</v>
          </cell>
        </row>
        <row r="2013">
          <cell r="C2013" t="str">
            <v>GGF9282 (IN)</v>
          </cell>
        </row>
        <row r="2014">
          <cell r="C2014" t="str">
            <v>GGF9371</v>
          </cell>
        </row>
        <row r="2015">
          <cell r="C2015" t="str">
            <v>GGF9363</v>
          </cell>
        </row>
        <row r="2017">
          <cell r="C2017" t="str">
            <v>GGF9510-C2 DJ</v>
          </cell>
        </row>
        <row r="2018">
          <cell r="C2018" t="str">
            <v>GGF9370-C2 DJ</v>
          </cell>
        </row>
        <row r="2019">
          <cell r="C2019" t="str">
            <v>GGF9316- DJ</v>
          </cell>
        </row>
        <row r="2020">
          <cell r="C2020" t="str">
            <v>GGF9315-DJ</v>
          </cell>
        </row>
        <row r="2021">
          <cell r="C2021" t="str">
            <v>GGF9395 -DJ</v>
          </cell>
        </row>
        <row r="2022">
          <cell r="C2022" t="str">
            <v>GGF9323-DJ ( IN )</v>
          </cell>
        </row>
        <row r="2023">
          <cell r="C2023" t="str">
            <v>GGF9278  ( IN )</v>
          </cell>
        </row>
        <row r="2024">
          <cell r="C2024" t="str">
            <v>GGF9357  ( IN )</v>
          </cell>
        </row>
        <row r="2026">
          <cell r="C2026" t="str">
            <v>GGF9329-C1</v>
          </cell>
        </row>
        <row r="2027">
          <cell r="C2027" t="str">
            <v>GGF9330-C1</v>
          </cell>
        </row>
        <row r="2028">
          <cell r="C2028" t="str">
            <v>GGF9337-C1</v>
          </cell>
        </row>
        <row r="2029">
          <cell r="C2029" t="str">
            <v>GGF9336-C1</v>
          </cell>
        </row>
        <row r="2030">
          <cell r="C2030" t="str">
            <v>GGF9325-C1</v>
          </cell>
        </row>
        <row r="2031">
          <cell r="C2031" t="str">
            <v>GGF9324-C1</v>
          </cell>
        </row>
        <row r="2032">
          <cell r="C2032" t="str">
            <v>GGF9338-C1</v>
          </cell>
        </row>
        <row r="2033">
          <cell r="C2033" t="str">
            <v>GGF9339-C1</v>
          </cell>
        </row>
        <row r="2035">
          <cell r="C2035" t="str">
            <v>MUN 238B</v>
          </cell>
        </row>
        <row r="2036">
          <cell r="C2036" t="str">
            <v>MUN 234</v>
          </cell>
        </row>
        <row r="2037">
          <cell r="C2037" t="str">
            <v>MUN 251</v>
          </cell>
        </row>
        <row r="2038">
          <cell r="C2038" t="str">
            <v>BMUN070</v>
          </cell>
        </row>
        <row r="2039">
          <cell r="C2039" t="str">
            <v>BMUN073</v>
          </cell>
        </row>
        <row r="2040">
          <cell r="C2040" t="str">
            <v>MUN 230</v>
          </cell>
        </row>
        <row r="2042">
          <cell r="C2042" t="str">
            <v>GMUN114</v>
          </cell>
        </row>
        <row r="2043">
          <cell r="C2043" t="str">
            <v>GMUN112</v>
          </cell>
        </row>
        <row r="2044">
          <cell r="C2044" t="str">
            <v>GMUN115B</v>
          </cell>
        </row>
        <row r="2045">
          <cell r="C2045" t="str">
            <v>GMUN107</v>
          </cell>
        </row>
        <row r="2046">
          <cell r="C2046" t="str">
            <v>GMUN111</v>
          </cell>
        </row>
        <row r="2047">
          <cell r="C2047" t="str">
            <v>GMUN116</v>
          </cell>
        </row>
        <row r="2048">
          <cell r="C2048" t="str">
            <v>GMUN113</v>
          </cell>
        </row>
        <row r="2049">
          <cell r="C2049" t="str">
            <v>MINI 193</v>
          </cell>
        </row>
        <row r="2050">
          <cell r="C2050" t="str">
            <v>MINI 198</v>
          </cell>
        </row>
        <row r="2051">
          <cell r="C2051" t="str">
            <v>MINI 195</v>
          </cell>
        </row>
        <row r="2052">
          <cell r="C2052" t="str">
            <v>MINI 205</v>
          </cell>
        </row>
        <row r="2053">
          <cell r="C2053" t="str">
            <v>MINI 199</v>
          </cell>
        </row>
        <row r="2054">
          <cell r="C2054" t="str">
            <v>MINI 189</v>
          </cell>
        </row>
        <row r="2055">
          <cell r="C2055" t="str">
            <v>MINI 190</v>
          </cell>
        </row>
        <row r="2056">
          <cell r="C2056" t="str">
            <v>MINI 185</v>
          </cell>
        </row>
        <row r="2057">
          <cell r="C2057" t="str">
            <v>MUN 495</v>
          </cell>
        </row>
        <row r="2058">
          <cell r="C2058" t="str">
            <v>MUN 506</v>
          </cell>
        </row>
        <row r="2059">
          <cell r="C2059" t="str">
            <v>MUN 497</v>
          </cell>
        </row>
        <row r="2060">
          <cell r="C2060" t="str">
            <v>MUN 516</v>
          </cell>
        </row>
        <row r="2061">
          <cell r="C2061" t="str">
            <v>MUN 499</v>
          </cell>
        </row>
        <row r="2062">
          <cell r="C2062" t="str">
            <v>MUN 515</v>
          </cell>
        </row>
        <row r="2063">
          <cell r="C2063" t="str">
            <v>MUN 502</v>
          </cell>
        </row>
        <row r="2064">
          <cell r="C2064" t="str">
            <v>MUN 520-C1</v>
          </cell>
        </row>
        <row r="2065">
          <cell r="C2065" t="str">
            <v>MUN 520-C2</v>
          </cell>
        </row>
        <row r="2066">
          <cell r="C2066" t="str">
            <v>MUN 463B</v>
          </cell>
        </row>
        <row r="2067">
          <cell r="C2067" t="str">
            <v>MUN 483</v>
          </cell>
        </row>
        <row r="2068">
          <cell r="C2068" t="str">
            <v>MUN 496</v>
          </cell>
        </row>
        <row r="2069">
          <cell r="C2069" t="str">
            <v>GMUN117</v>
          </cell>
        </row>
        <row r="2070">
          <cell r="C2070" t="str">
            <v>MUN 430</v>
          </cell>
        </row>
        <row r="2072">
          <cell r="C2072" t="str">
            <v>GMUN106A</v>
          </cell>
        </row>
        <row r="2073">
          <cell r="C2073" t="str">
            <v>GMUN112B</v>
          </cell>
        </row>
        <row r="2074">
          <cell r="C2074" t="str">
            <v>GMUN110</v>
          </cell>
        </row>
        <row r="2075">
          <cell r="C2075" t="str">
            <v>MINI 194</v>
          </cell>
        </row>
        <row r="2076">
          <cell r="C2076" t="str">
            <v>MINI 197</v>
          </cell>
        </row>
        <row r="2077">
          <cell r="C2077" t="str">
            <v>MINI 196</v>
          </cell>
        </row>
        <row r="2078">
          <cell r="C2078" t="str">
            <v>MINI 192</v>
          </cell>
        </row>
        <row r="2079">
          <cell r="C2079" t="str">
            <v>MUN 510</v>
          </cell>
        </row>
        <row r="2080">
          <cell r="C2080" t="str">
            <v>MUN 518</v>
          </cell>
        </row>
        <row r="2081">
          <cell r="C2081" t="str">
            <v>MUN 514</v>
          </cell>
        </row>
        <row r="2082">
          <cell r="C2082" t="str">
            <v>MUN 501</v>
          </cell>
        </row>
        <row r="2085">
          <cell r="C2085" t="str">
            <v>S10A511</v>
          </cell>
        </row>
        <row r="2086">
          <cell r="C2086" t="str">
            <v>S10A512</v>
          </cell>
        </row>
        <row r="2087">
          <cell r="C2087" t="str">
            <v>S10A521</v>
          </cell>
        </row>
        <row r="2088">
          <cell r="C2088" t="str">
            <v>S10A522</v>
          </cell>
        </row>
        <row r="2089">
          <cell r="C2089" t="str">
            <v>S10A531</v>
          </cell>
        </row>
        <row r="2090">
          <cell r="C2090" t="str">
            <v>S10A532</v>
          </cell>
        </row>
        <row r="2091">
          <cell r="C2091" t="str">
            <v>S10A551</v>
          </cell>
        </row>
        <row r="2092">
          <cell r="C2092" t="str">
            <v>S10A552</v>
          </cell>
        </row>
        <row r="2093">
          <cell r="C2093" t="str">
            <v>S10A561</v>
          </cell>
        </row>
        <row r="2094">
          <cell r="C2094" t="str">
            <v>S10A562</v>
          </cell>
        </row>
        <row r="2095">
          <cell r="C2095" t="str">
            <v>S10A611</v>
          </cell>
        </row>
        <row r="2096">
          <cell r="C2096" t="str">
            <v>S10A612</v>
          </cell>
        </row>
        <row r="2097">
          <cell r="C2097" t="str">
            <v>S10A613</v>
          </cell>
        </row>
        <row r="2098">
          <cell r="C2098" t="str">
            <v>S10A621</v>
          </cell>
        </row>
        <row r="2099">
          <cell r="C2099" t="str">
            <v>S10A622</v>
          </cell>
        </row>
        <row r="2100">
          <cell r="C2100" t="str">
            <v>S10A631</v>
          </cell>
        </row>
        <row r="2101">
          <cell r="C2101" t="str">
            <v>S10A632</v>
          </cell>
        </row>
        <row r="2102">
          <cell r="C2102" t="str">
            <v>S10A711</v>
          </cell>
        </row>
        <row r="2103">
          <cell r="C2103" t="str">
            <v>S10A712</v>
          </cell>
        </row>
        <row r="2104">
          <cell r="C2104" t="str">
            <v>S10A713</v>
          </cell>
        </row>
        <row r="2105">
          <cell r="C2105" t="str">
            <v>S10A714</v>
          </cell>
        </row>
        <row r="2106">
          <cell r="C2106" t="str">
            <v>S10A721</v>
          </cell>
        </row>
        <row r="2107">
          <cell r="C2107" t="str">
            <v>S10A722</v>
          </cell>
        </row>
        <row r="2108">
          <cell r="C2108" t="str">
            <v>S10A731</v>
          </cell>
        </row>
        <row r="2109">
          <cell r="C2109" t="str">
            <v>S10A732</v>
          </cell>
        </row>
        <row r="2110">
          <cell r="C2110" t="str">
            <v>S10A741</v>
          </cell>
        </row>
        <row r="2111">
          <cell r="C2111" t="str">
            <v>S10A742</v>
          </cell>
        </row>
        <row r="2112">
          <cell r="C2112" t="str">
            <v>LW10251</v>
          </cell>
        </row>
        <row r="2113">
          <cell r="C2113" t="str">
            <v>LW10252</v>
          </cell>
        </row>
        <row r="2114">
          <cell r="C2114" t="str">
            <v>S10A121</v>
          </cell>
        </row>
        <row r="2116">
          <cell r="C2116" t="str">
            <v>JBF9238-C1</v>
          </cell>
        </row>
        <row r="2117">
          <cell r="C2117" t="str">
            <v>JBF9238-C2</v>
          </cell>
        </row>
        <row r="2118">
          <cell r="C2118" t="str">
            <v>JBF9491</v>
          </cell>
        </row>
        <row r="2119">
          <cell r="C2119" t="str">
            <v>JBF9097-C1</v>
          </cell>
        </row>
        <row r="2120">
          <cell r="C2120" t="str">
            <v>JBF9097-C2</v>
          </cell>
        </row>
        <row r="2121">
          <cell r="C2121" t="str">
            <v>JBF9237</v>
          </cell>
        </row>
        <row r="2122">
          <cell r="C2122" t="str">
            <v>JBF9236</v>
          </cell>
        </row>
        <row r="2124">
          <cell r="C2124" t="str">
            <v>JBF9238-C1/1</v>
          </cell>
        </row>
        <row r="2125">
          <cell r="C2125" t="str">
            <v>JBF9238-C2/1</v>
          </cell>
        </row>
        <row r="2126">
          <cell r="C2126" t="str">
            <v>JBF9236</v>
          </cell>
        </row>
        <row r="2129">
          <cell r="C2129" t="str">
            <v>TSL0176-REMAKE-C1</v>
          </cell>
        </row>
        <row r="2130">
          <cell r="C2130" t="str">
            <v>TSL0176-REMAKE-C2</v>
          </cell>
        </row>
        <row r="2131">
          <cell r="C2131" t="str">
            <v>TSL0176-REMAKE-C3</v>
          </cell>
        </row>
        <row r="2132">
          <cell r="C2132" t="str">
            <v>TSL0176-REMAKE-C4</v>
          </cell>
        </row>
        <row r="2133">
          <cell r="C2133" t="str">
            <v>TSM0064-REMAKE- C1</v>
          </cell>
        </row>
        <row r="2134">
          <cell r="C2134" t="str">
            <v>TSM0064-REMAKE- C2</v>
          </cell>
        </row>
        <row r="2135">
          <cell r="C2135" t="str">
            <v>TSM0064-REMAKE- C3</v>
          </cell>
        </row>
        <row r="2136">
          <cell r="C2136" t="str">
            <v>TSM0064-REMAKE- C4</v>
          </cell>
        </row>
        <row r="2137">
          <cell r="C2137" t="str">
            <v>TSM0064-REMAKE- C5</v>
          </cell>
        </row>
        <row r="2140">
          <cell r="C2140" t="str">
            <v>W9621CF</v>
          </cell>
        </row>
        <row r="2141">
          <cell r="C2141" t="str">
            <v>W9121CF</v>
          </cell>
        </row>
        <row r="2142">
          <cell r="C2142" t="str">
            <v>WPP14CF</v>
          </cell>
        </row>
        <row r="2154">
          <cell r="C2154" t="str">
            <v>Style</v>
          </cell>
        </row>
        <row r="2157">
          <cell r="C2157" t="str">
            <v>GGF 9440-C1(DJ )</v>
          </cell>
        </row>
        <row r="2158">
          <cell r="C2158" t="str">
            <v>GGF 9441-C1 ( DJ)</v>
          </cell>
        </row>
        <row r="2159">
          <cell r="C2159" t="str">
            <v>GGF 9477 ( DJ)</v>
          </cell>
        </row>
        <row r="2160">
          <cell r="C2160" t="str">
            <v>GGF 9475 ( DJ)</v>
          </cell>
        </row>
        <row r="2161">
          <cell r="C2161" t="str">
            <v>GGF 9118-REORDER</v>
          </cell>
        </row>
        <row r="2162">
          <cell r="C2162" t="str">
            <v>GGF 9479 (in)</v>
          </cell>
        </row>
        <row r="2165">
          <cell r="C2165" t="str">
            <v>GGF 9315</v>
          </cell>
        </row>
        <row r="2166">
          <cell r="C2166" t="str">
            <v>GGF 9316</v>
          </cell>
        </row>
        <row r="2167">
          <cell r="C2167" t="str">
            <v>GGF 9440-C1</v>
          </cell>
        </row>
        <row r="2168">
          <cell r="C2168" t="str">
            <v>GGF 9440-C2</v>
          </cell>
        </row>
        <row r="2169">
          <cell r="C2169" t="str">
            <v>GGF 9441-C1</v>
          </cell>
        </row>
        <row r="2170">
          <cell r="C2170" t="str">
            <v>GGF 9441-C2</v>
          </cell>
        </row>
        <row r="2171">
          <cell r="C2171" t="str">
            <v>GGF 9477</v>
          </cell>
        </row>
        <row r="2172">
          <cell r="C2172" t="str">
            <v xml:space="preserve">GGF 9475 </v>
          </cell>
        </row>
        <row r="2174">
          <cell r="C2174" t="str">
            <v>MST01-C1</v>
          </cell>
        </row>
        <row r="2175">
          <cell r="C2175" t="str">
            <v>MST01-C2</v>
          </cell>
        </row>
        <row r="2176">
          <cell r="C2176" t="str">
            <v>MST01-C3</v>
          </cell>
        </row>
        <row r="2177">
          <cell r="C2177" t="str">
            <v>MST01-C4</v>
          </cell>
        </row>
        <row r="2178">
          <cell r="C2178" t="str">
            <v>MST01-C5</v>
          </cell>
        </row>
        <row r="2179">
          <cell r="C2179" t="str">
            <v>MST02</v>
          </cell>
        </row>
        <row r="2180">
          <cell r="C2180" t="str">
            <v>MST03</v>
          </cell>
        </row>
        <row r="2181">
          <cell r="C2181" t="str">
            <v>MST04-C1</v>
          </cell>
        </row>
        <row r="2182">
          <cell r="C2182" t="str">
            <v>MST04-C2</v>
          </cell>
        </row>
        <row r="2183">
          <cell r="C2183" t="str">
            <v>MST04-C3</v>
          </cell>
        </row>
        <row r="2184">
          <cell r="C2184" t="str">
            <v>MSB07-C2</v>
          </cell>
        </row>
        <row r="2185">
          <cell r="C2185" t="str">
            <v>MSB07-C3</v>
          </cell>
        </row>
        <row r="2186">
          <cell r="C2186" t="str">
            <v>MSB05-C1</v>
          </cell>
        </row>
        <row r="2187">
          <cell r="C2187" t="str">
            <v>MSB05-C2</v>
          </cell>
        </row>
        <row r="2188">
          <cell r="C2188" t="str">
            <v>MSB05-C3</v>
          </cell>
        </row>
        <row r="2189">
          <cell r="C2189" t="str">
            <v>MSB05-C4</v>
          </cell>
        </row>
        <row r="2190">
          <cell r="C2190" t="str">
            <v>MSB05-C5</v>
          </cell>
        </row>
        <row r="2191">
          <cell r="C2191" t="str">
            <v>MSB05-C6</v>
          </cell>
        </row>
        <row r="2192">
          <cell r="C2192" t="str">
            <v>MSB03-C1</v>
          </cell>
        </row>
        <row r="2193">
          <cell r="C2193" t="str">
            <v>MSB03-C2</v>
          </cell>
        </row>
        <row r="2194">
          <cell r="C2194" t="str">
            <v>MSB03-C3</v>
          </cell>
        </row>
        <row r="2195">
          <cell r="C2195" t="str">
            <v>MSB03-C4</v>
          </cell>
        </row>
        <row r="2196">
          <cell r="C2196" t="str">
            <v>MSB03-C5</v>
          </cell>
        </row>
        <row r="2197">
          <cell r="C2197" t="str">
            <v>MSB03-C6</v>
          </cell>
        </row>
        <row r="2198">
          <cell r="C2198" t="str">
            <v>MST05-C3</v>
          </cell>
        </row>
        <row r="2199">
          <cell r="C2199" t="str">
            <v>MST05-C4</v>
          </cell>
        </row>
        <row r="2200">
          <cell r="C2200" t="str">
            <v>MST05-C5</v>
          </cell>
        </row>
        <row r="2201">
          <cell r="C2201" t="str">
            <v>MST05-C1</v>
          </cell>
        </row>
        <row r="2202">
          <cell r="C2202" t="str">
            <v>MST05-C2</v>
          </cell>
        </row>
        <row r="2205">
          <cell r="C2205" t="str">
            <v>JBF9290</v>
          </cell>
        </row>
        <row r="2206">
          <cell r="C2206" t="str">
            <v>JBF9288</v>
          </cell>
        </row>
        <row r="2207">
          <cell r="C2207" t="str">
            <v>JBF9289</v>
          </cell>
        </row>
        <row r="2208">
          <cell r="C2208" t="str">
            <v>JBF9293</v>
          </cell>
        </row>
        <row r="2209">
          <cell r="C2209" t="str">
            <v>JBF9300</v>
          </cell>
        </row>
        <row r="2210">
          <cell r="C2210" t="str">
            <v>JBF9298</v>
          </cell>
        </row>
        <row r="2211">
          <cell r="C2211" t="str">
            <v>JBF9297</v>
          </cell>
        </row>
        <row r="2212">
          <cell r="C2212" t="str">
            <v>JBF9296</v>
          </cell>
        </row>
        <row r="2213">
          <cell r="C2213" t="str">
            <v>JBF9239</v>
          </cell>
        </row>
        <row r="2214">
          <cell r="C2214" t="str">
            <v>JBF9291</v>
          </cell>
        </row>
        <row r="2215">
          <cell r="C2215" t="str">
            <v>JBF9476</v>
          </cell>
        </row>
        <row r="2216">
          <cell r="C2216" t="str">
            <v>JBF9294</v>
          </cell>
        </row>
        <row r="2217">
          <cell r="C2217" t="str">
            <v>JBF9292</v>
          </cell>
        </row>
        <row r="2218">
          <cell r="C2218" t="str">
            <v>JBF9302</v>
          </cell>
        </row>
        <row r="2219">
          <cell r="C2219" t="str">
            <v>JBF9301</v>
          </cell>
        </row>
        <row r="2220">
          <cell r="C2220" t="str">
            <v>JBF9278-C1</v>
          </cell>
        </row>
        <row r="2221">
          <cell r="C2221" t="str">
            <v>JBF9278-C2</v>
          </cell>
        </row>
        <row r="2222">
          <cell r="C2222" t="str">
            <v>JBF9279</v>
          </cell>
        </row>
        <row r="2223">
          <cell r="C2223" t="str">
            <v>JBF9281</v>
          </cell>
        </row>
        <row r="2224">
          <cell r="C2224" t="str">
            <v>JBF9282</v>
          </cell>
        </row>
        <row r="2225">
          <cell r="C2225" t="str">
            <v>JBF9311-C1</v>
          </cell>
        </row>
        <row r="2226">
          <cell r="C2226" t="str">
            <v>JBF9311-C2</v>
          </cell>
        </row>
        <row r="2227">
          <cell r="C2227" t="str">
            <v>JBF9280-C1</v>
          </cell>
        </row>
        <row r="2228">
          <cell r="C2228" t="str">
            <v>JBF9280-C2</v>
          </cell>
        </row>
        <row r="2229">
          <cell r="C2229" t="str">
            <v>JBF9303</v>
          </cell>
        </row>
        <row r="2230">
          <cell r="C2230" t="str">
            <v>JBF9234</v>
          </cell>
        </row>
        <row r="2231">
          <cell r="C2231" t="str">
            <v>JBF9264-REORDER</v>
          </cell>
        </row>
        <row r="2235">
          <cell r="C2235" t="str">
            <v>JBF9298-DJ</v>
          </cell>
        </row>
        <row r="2236">
          <cell r="C2236" t="str">
            <v>JBF9297-DJ</v>
          </cell>
        </row>
        <row r="2237">
          <cell r="C2237" t="str">
            <v>JBF9296-DJ</v>
          </cell>
        </row>
        <row r="2238">
          <cell r="C2238" t="str">
            <v>JBF9476-DJ</v>
          </cell>
        </row>
        <row r="2239">
          <cell r="C2239" t="str">
            <v>JBF9301-DJ</v>
          </cell>
        </row>
        <row r="2240">
          <cell r="C2240" t="str">
            <v>JBF9278-DJ</v>
          </cell>
        </row>
        <row r="2241">
          <cell r="C2241" t="str">
            <v>JBF9282-DJ</v>
          </cell>
        </row>
        <row r="2242">
          <cell r="C2242" t="str">
            <v>JBF9303-DJ</v>
          </cell>
        </row>
        <row r="2245">
          <cell r="C2245" t="str">
            <v>#1413-1</v>
          </cell>
        </row>
        <row r="2246">
          <cell r="C2246" t="str">
            <v>#1413-2</v>
          </cell>
        </row>
        <row r="2247">
          <cell r="C2247" t="str">
            <v>#1422-1</v>
          </cell>
        </row>
        <row r="2248">
          <cell r="C2248" t="str">
            <v>#1422-2</v>
          </cell>
        </row>
        <row r="2249">
          <cell r="C2249" t="str">
            <v>#2413-1</v>
          </cell>
        </row>
        <row r="2250">
          <cell r="C2250" t="str">
            <v>#2413-2</v>
          </cell>
        </row>
        <row r="2251">
          <cell r="C2251" t="str">
            <v>#2422-1</v>
          </cell>
        </row>
        <row r="2252">
          <cell r="C2252" t="str">
            <v>#2422-2</v>
          </cell>
        </row>
        <row r="2253">
          <cell r="C2253" t="str">
            <v>#10-001</v>
          </cell>
        </row>
        <row r="2254">
          <cell r="C2254" t="str">
            <v>#10-002</v>
          </cell>
        </row>
        <row r="2255">
          <cell r="C2255" t="str">
            <v>#10-003</v>
          </cell>
        </row>
        <row r="2257">
          <cell r="C2257" t="str">
            <v>GMUN106A</v>
          </cell>
        </row>
        <row r="2258">
          <cell r="C2258" t="str">
            <v>MINI 191-DROP 2</v>
          </cell>
        </row>
        <row r="2259">
          <cell r="C2259" t="str">
            <v>MUN 513</v>
          </cell>
        </row>
        <row r="2260">
          <cell r="C2260" t="str">
            <v>PILLOW</v>
          </cell>
        </row>
        <row r="2264">
          <cell r="C2264" t="str">
            <v>POLO SHIRT MEN-C1</v>
          </cell>
        </row>
        <row r="2265">
          <cell r="C2265" t="str">
            <v>POLO SHIRT MEN-C2</v>
          </cell>
        </row>
        <row r="2266">
          <cell r="C2266" t="str">
            <v>POLO SHIRT WOVEN-C1</v>
          </cell>
        </row>
        <row r="2267">
          <cell r="C2267" t="str">
            <v>POLO SHIRT WOVEN-C2</v>
          </cell>
        </row>
        <row r="2269">
          <cell r="C2269" t="str">
            <v>TEE 1</v>
          </cell>
        </row>
        <row r="2270">
          <cell r="C2270" t="str">
            <v>TEE 2</v>
          </cell>
        </row>
        <row r="2271">
          <cell r="C2271" t="str">
            <v>TEE 3</v>
          </cell>
        </row>
        <row r="2272">
          <cell r="C2272" t="str">
            <v>TEE 4</v>
          </cell>
        </row>
        <row r="2294">
          <cell r="C2294" t="str">
            <v>Style</v>
          </cell>
        </row>
        <row r="2297">
          <cell r="C2297" t="str">
            <v>GGF9453</v>
          </cell>
        </row>
        <row r="2298">
          <cell r="C2298" t="str">
            <v>GGF9455</v>
          </cell>
        </row>
        <row r="2299">
          <cell r="C2299" t="str">
            <v>GGF9464</v>
          </cell>
        </row>
        <row r="2300">
          <cell r="C2300" t="str">
            <v>GGF9179-REORDER</v>
          </cell>
        </row>
        <row r="2303">
          <cell r="C2303" t="str">
            <v>#1221-C1</v>
          </cell>
        </row>
        <row r="2304">
          <cell r="C2304" t="str">
            <v>#1221-C2</v>
          </cell>
        </row>
        <row r="2305">
          <cell r="C2305" t="str">
            <v>#1221-C3</v>
          </cell>
        </row>
        <row r="2306">
          <cell r="C2306" t="str">
            <v>8099-C1</v>
          </cell>
        </row>
        <row r="2307">
          <cell r="C2307" t="str">
            <v>8099-C2</v>
          </cell>
        </row>
        <row r="2308">
          <cell r="C2308" t="str">
            <v>8100-C1</v>
          </cell>
        </row>
        <row r="2309">
          <cell r="C2309" t="str">
            <v>8100-C2</v>
          </cell>
        </row>
        <row r="2310">
          <cell r="C2310" t="str">
            <v>#3354A-C1</v>
          </cell>
        </row>
        <row r="2311">
          <cell r="C2311" t="str">
            <v>#3354A-C2</v>
          </cell>
        </row>
        <row r="2312">
          <cell r="C2312" t="str">
            <v>1231-C1</v>
          </cell>
        </row>
        <row r="2313">
          <cell r="C2313" t="str">
            <v>1231-C2</v>
          </cell>
        </row>
        <row r="2314">
          <cell r="C2314" t="str">
            <v>2150-C1</v>
          </cell>
        </row>
        <row r="2315">
          <cell r="C2315" t="str">
            <v>2150-C2</v>
          </cell>
        </row>
        <row r="2316">
          <cell r="C2316" t="str">
            <v>2150-C3</v>
          </cell>
        </row>
        <row r="2317">
          <cell r="C2317" t="str">
            <v>4269-C1</v>
          </cell>
        </row>
        <row r="2318">
          <cell r="C2318" t="str">
            <v>4269-C2</v>
          </cell>
        </row>
        <row r="2319">
          <cell r="C2319" t="str">
            <v>4269-C3</v>
          </cell>
        </row>
        <row r="2320">
          <cell r="C2320" t="str">
            <v>4262-C1</v>
          </cell>
        </row>
        <row r="2321">
          <cell r="C2321" t="str">
            <v>4262-C2</v>
          </cell>
        </row>
        <row r="2322">
          <cell r="C2322" t="str">
            <v>6090-C1</v>
          </cell>
        </row>
        <row r="2323">
          <cell r="C2323" t="str">
            <v>6090-C2</v>
          </cell>
        </row>
        <row r="2324">
          <cell r="C2324" t="str">
            <v>6090-C3</v>
          </cell>
        </row>
        <row r="2325">
          <cell r="C2325">
            <v>7094</v>
          </cell>
        </row>
        <row r="2326">
          <cell r="C2326" t="str">
            <v>6091-C1</v>
          </cell>
        </row>
        <row r="2327">
          <cell r="C2327" t="str">
            <v>6091-C2</v>
          </cell>
        </row>
        <row r="2328">
          <cell r="C2328" t="str">
            <v>7081-C1</v>
          </cell>
        </row>
        <row r="2329">
          <cell r="C2329" t="str">
            <v>7081-C2</v>
          </cell>
        </row>
        <row r="2331">
          <cell r="C2331" t="str">
            <v>MALE POLO</v>
          </cell>
        </row>
        <row r="2332">
          <cell r="C2332" t="str">
            <v>FEMALE POLO</v>
          </cell>
        </row>
        <row r="2333">
          <cell r="C2333" t="str">
            <v>MALE L/TEE</v>
          </cell>
        </row>
        <row r="2334">
          <cell r="C2334" t="str">
            <v>FEMALE L/TEE</v>
          </cell>
        </row>
        <row r="2335">
          <cell r="C2335" t="str">
            <v>UNIVERSAL TEE</v>
          </cell>
        </row>
        <row r="2336">
          <cell r="C2336" t="str">
            <v>BOXER MALE</v>
          </cell>
        </row>
        <row r="2337">
          <cell r="C2337" t="str">
            <v>BOXER FEMALE</v>
          </cell>
        </row>
        <row r="2340">
          <cell r="C2340" t="str">
            <v>#0651-C1</v>
          </cell>
        </row>
        <row r="2341">
          <cell r="C2341" t="str">
            <v>#0651-C2</v>
          </cell>
        </row>
        <row r="2342">
          <cell r="C2342" t="str">
            <v>#0651-C3</v>
          </cell>
        </row>
        <row r="2343">
          <cell r="C2343" t="str">
            <v>#0650-C1</v>
          </cell>
        </row>
        <row r="2344">
          <cell r="C2344" t="str">
            <v>#0650-C2</v>
          </cell>
        </row>
        <row r="2345">
          <cell r="C2345" t="str">
            <v>#0650-C3</v>
          </cell>
        </row>
        <row r="2346">
          <cell r="C2346" t="str">
            <v>#0650-C4</v>
          </cell>
        </row>
        <row r="2347">
          <cell r="C2347" t="str">
            <v>#0054-C1</v>
          </cell>
        </row>
        <row r="2348">
          <cell r="C2348" t="str">
            <v>#0054-C2</v>
          </cell>
        </row>
        <row r="2349">
          <cell r="C2349" t="str">
            <v>#0057-C1</v>
          </cell>
        </row>
        <row r="2350">
          <cell r="C2350" t="str">
            <v>#0057-C2</v>
          </cell>
        </row>
        <row r="2351">
          <cell r="C2351" t="str">
            <v>#0663-C1</v>
          </cell>
        </row>
        <row r="2352">
          <cell r="C2352" t="str">
            <v>#0663-C2</v>
          </cell>
        </row>
        <row r="2353">
          <cell r="C2353" t="str">
            <v>#0663-C3</v>
          </cell>
        </row>
        <row r="2354">
          <cell r="C2354" t="str">
            <v>#0663-C4</v>
          </cell>
        </row>
        <row r="2355">
          <cell r="C2355" t="str">
            <v>#0056-C1</v>
          </cell>
        </row>
        <row r="2356">
          <cell r="C2356" t="str">
            <v>#0056-C2</v>
          </cell>
        </row>
        <row r="2357">
          <cell r="C2357" t="str">
            <v>#0056-C3</v>
          </cell>
        </row>
        <row r="2358">
          <cell r="C2358" t="str">
            <v>#0058-C2</v>
          </cell>
        </row>
        <row r="2359">
          <cell r="C2359" t="str">
            <v>#0058-C3</v>
          </cell>
        </row>
        <row r="2360">
          <cell r="C2360" t="str">
            <v>#0055-C1</v>
          </cell>
        </row>
        <row r="2361">
          <cell r="C2361" t="str">
            <v>#0055-C3</v>
          </cell>
        </row>
        <row r="2362">
          <cell r="C2362" t="str">
            <v>#0059</v>
          </cell>
        </row>
        <row r="2363">
          <cell r="C2363" t="str">
            <v>#0060</v>
          </cell>
        </row>
        <row r="2364">
          <cell r="C2364" t="str">
            <v>#0061</v>
          </cell>
        </row>
        <row r="2365">
          <cell r="C2365" t="str">
            <v>#0051-C1</v>
          </cell>
        </row>
        <row r="2366">
          <cell r="C2366" t="str">
            <v>#0051-C2</v>
          </cell>
        </row>
        <row r="2367">
          <cell r="C2367" t="str">
            <v>#0051-C3</v>
          </cell>
        </row>
        <row r="2368">
          <cell r="C2368" t="str">
            <v>#0052-C1</v>
          </cell>
        </row>
        <row r="2369">
          <cell r="C2369" t="str">
            <v>#0052-C2</v>
          </cell>
        </row>
        <row r="2370">
          <cell r="C2370" t="str">
            <v>#0052-C3</v>
          </cell>
        </row>
        <row r="2371">
          <cell r="C2371" t="str">
            <v>#0053-C1</v>
          </cell>
        </row>
        <row r="2372">
          <cell r="C2372" t="str">
            <v>#0053-C2</v>
          </cell>
        </row>
        <row r="2373">
          <cell r="C2373" t="str">
            <v>#0048-C1</v>
          </cell>
        </row>
        <row r="2374">
          <cell r="C2374" t="str">
            <v>#0048-C2</v>
          </cell>
        </row>
        <row r="2375">
          <cell r="C2375" t="str">
            <v>#0080-C1</v>
          </cell>
        </row>
        <row r="2376">
          <cell r="C2376" t="str">
            <v>#0080-C2</v>
          </cell>
        </row>
        <row r="2377">
          <cell r="C2377" t="str">
            <v>#0049-C1</v>
          </cell>
        </row>
        <row r="2378">
          <cell r="C2378" t="str">
            <v>#0049-C2</v>
          </cell>
        </row>
        <row r="2379">
          <cell r="C2379" t="str">
            <v>#0050-C1</v>
          </cell>
        </row>
        <row r="2380">
          <cell r="C2380" t="str">
            <v>#0050-C2</v>
          </cell>
        </row>
        <row r="2383">
          <cell r="C2383" t="str">
            <v xml:space="preserve"> MA040-SS-C1</v>
          </cell>
        </row>
        <row r="2384">
          <cell r="C2384" t="str">
            <v xml:space="preserve"> MA040-SS-C2</v>
          </cell>
        </row>
        <row r="2385">
          <cell r="C2385" t="str">
            <v xml:space="preserve"> MA041-SS-C1</v>
          </cell>
        </row>
        <row r="2386">
          <cell r="C2386" t="str">
            <v xml:space="preserve"> MA041-SS-C2</v>
          </cell>
        </row>
        <row r="2387">
          <cell r="C2387" t="str">
            <v xml:space="preserve"> MA042-SS-C1</v>
          </cell>
        </row>
        <row r="2388">
          <cell r="C2388" t="str">
            <v xml:space="preserve"> MA042-SS-C2</v>
          </cell>
        </row>
        <row r="2389">
          <cell r="C2389" t="str">
            <v xml:space="preserve"> MA043-SS-C1</v>
          </cell>
        </row>
        <row r="2390">
          <cell r="C2390" t="str">
            <v xml:space="preserve"> MA043-SS-C2</v>
          </cell>
        </row>
        <row r="2391">
          <cell r="C2391" t="str">
            <v xml:space="preserve"> MA044-SS</v>
          </cell>
        </row>
        <row r="2392">
          <cell r="C2392" t="str">
            <v xml:space="preserve"> MA045-SS-C1</v>
          </cell>
        </row>
        <row r="2393">
          <cell r="C2393" t="str">
            <v xml:space="preserve"> MA045-SS-C2</v>
          </cell>
        </row>
        <row r="2394">
          <cell r="C2394" t="str">
            <v xml:space="preserve"> MA045-SS-C3</v>
          </cell>
        </row>
        <row r="2395">
          <cell r="C2395" t="str">
            <v>MA036-SS-C1</v>
          </cell>
        </row>
        <row r="2396">
          <cell r="C2396" t="str">
            <v>MA036-SS-C2</v>
          </cell>
        </row>
        <row r="2397">
          <cell r="C2397" t="str">
            <v>MA038-SS</v>
          </cell>
        </row>
        <row r="2398">
          <cell r="C2398" t="str">
            <v>MA016-SS</v>
          </cell>
        </row>
        <row r="2399">
          <cell r="C2399" t="str">
            <v>MA011-SS-C2</v>
          </cell>
        </row>
        <row r="2400">
          <cell r="C2400" t="str">
            <v>MA023-SS</v>
          </cell>
        </row>
        <row r="2401">
          <cell r="C2401" t="str">
            <v>MA048A-SS</v>
          </cell>
        </row>
        <row r="2402">
          <cell r="C2402" t="str">
            <v>MA026-SS-C1</v>
          </cell>
        </row>
        <row r="2403">
          <cell r="C2403" t="str">
            <v>MA026-SS-C2</v>
          </cell>
        </row>
        <row r="2405">
          <cell r="C2405" t="str">
            <v>TABLE CLOTHING</v>
          </cell>
        </row>
        <row r="2407">
          <cell r="C2407" t="str">
            <v>GMUN078</v>
          </cell>
        </row>
        <row r="2408">
          <cell r="C2408" t="str">
            <v>GMUN085</v>
          </cell>
        </row>
        <row r="2409">
          <cell r="C2409" t="str">
            <v>GMUN095-DROP 3</v>
          </cell>
        </row>
        <row r="2410">
          <cell r="C2410" t="str">
            <v>GMUN096</v>
          </cell>
        </row>
        <row r="2411">
          <cell r="C2411" t="str">
            <v>GMUN097-DROP 3</v>
          </cell>
        </row>
        <row r="2412">
          <cell r="C2412" t="str">
            <v>GMUN099</v>
          </cell>
        </row>
        <row r="2413">
          <cell r="C2413" t="str">
            <v>GMUN107</v>
          </cell>
        </row>
        <row r="2414">
          <cell r="C2414" t="str">
            <v>GMUN111-W</v>
          </cell>
        </row>
        <row r="2415">
          <cell r="C2415" t="str">
            <v>GMUN112</v>
          </cell>
        </row>
        <row r="2416">
          <cell r="C2416" t="str">
            <v>GMUN114</v>
          </cell>
        </row>
        <row r="2417">
          <cell r="C2417" t="str">
            <v>GMUN115B-drop 3</v>
          </cell>
        </row>
        <row r="2418">
          <cell r="C2418" t="str">
            <v>GMUN116-DROP 3</v>
          </cell>
        </row>
        <row r="2419">
          <cell r="C2419" t="str">
            <v>MINI 165</v>
          </cell>
        </row>
        <row r="2420">
          <cell r="C2420" t="str">
            <v>MINI 167</v>
          </cell>
        </row>
        <row r="2421">
          <cell r="C2421" t="str">
            <v>MINI 169</v>
          </cell>
        </row>
        <row r="2422">
          <cell r="C2422" t="str">
            <v>MINI 178</v>
          </cell>
        </row>
        <row r="2423">
          <cell r="C2423" t="str">
            <v>MINI 185-DROP 3</v>
          </cell>
        </row>
        <row r="2424">
          <cell r="C2424" t="str">
            <v>MINI 186</v>
          </cell>
        </row>
        <row r="2425">
          <cell r="C2425" t="str">
            <v>MINI 188</v>
          </cell>
        </row>
        <row r="2426">
          <cell r="C2426" t="str">
            <v>MINI 189-drop 3</v>
          </cell>
        </row>
        <row r="2427">
          <cell r="C2427" t="str">
            <v>MINI 190</v>
          </cell>
        </row>
        <row r="2428">
          <cell r="C2428" t="str">
            <v>MINI 193</v>
          </cell>
        </row>
        <row r="2429">
          <cell r="C2429" t="str">
            <v>MINI 179</v>
          </cell>
        </row>
        <row r="2430">
          <cell r="C2430" t="str">
            <v>MINI 197</v>
          </cell>
        </row>
        <row r="2431">
          <cell r="C2431" t="str">
            <v>MINI 199</v>
          </cell>
        </row>
        <row r="2432">
          <cell r="C2432" t="str">
            <v>MINI 205</v>
          </cell>
        </row>
        <row r="2433">
          <cell r="C2433" t="str">
            <v>MINI 196</v>
          </cell>
        </row>
        <row r="2434">
          <cell r="C2434" t="str">
            <v>MINI 191</v>
          </cell>
        </row>
        <row r="2435">
          <cell r="C2435" t="str">
            <v>MINI 203</v>
          </cell>
        </row>
        <row r="2436">
          <cell r="C2436" t="str">
            <v>MUN 457</v>
          </cell>
        </row>
        <row r="2437">
          <cell r="C2437" t="str">
            <v>MUN 462</v>
          </cell>
        </row>
        <row r="2438">
          <cell r="C2438" t="str">
            <v>MUN 466</v>
          </cell>
        </row>
        <row r="2439">
          <cell r="C2439" t="str">
            <v>MUN 468</v>
          </cell>
        </row>
        <row r="2440">
          <cell r="C2440" t="str">
            <v>MUN 471</v>
          </cell>
        </row>
        <row r="2441">
          <cell r="C2441" t="str">
            <v>MUN 493</v>
          </cell>
        </row>
        <row r="2442">
          <cell r="C2442" t="str">
            <v>MUN 495- DROP 3</v>
          </cell>
        </row>
        <row r="2443">
          <cell r="C2443" t="str">
            <v>MUN 496-DROP 3</v>
          </cell>
        </row>
        <row r="2444">
          <cell r="C2444" t="str">
            <v>MUN 497</v>
          </cell>
        </row>
        <row r="2445">
          <cell r="C2445" t="str">
            <v>MUN 499</v>
          </cell>
        </row>
        <row r="2446">
          <cell r="C2446" t="str">
            <v>MUN 501</v>
          </cell>
        </row>
        <row r="2447">
          <cell r="C2447" t="str">
            <v>MUN 502</v>
          </cell>
        </row>
        <row r="2448">
          <cell r="C2448" t="str">
            <v>MUN 502A</v>
          </cell>
        </row>
        <row r="2449">
          <cell r="C2449" t="str">
            <v>MUN 514-DROP 3</v>
          </cell>
        </row>
        <row r="2450">
          <cell r="C2450" t="str">
            <v>MUN 504</v>
          </cell>
        </row>
        <row r="2451">
          <cell r="C2451" t="str">
            <v>MUN 506-DROP 3</v>
          </cell>
        </row>
        <row r="2452">
          <cell r="C2452" t="str">
            <v>MUN 507</v>
          </cell>
        </row>
        <row r="2453">
          <cell r="C2453" t="str">
            <v>MUN 510</v>
          </cell>
        </row>
        <row r="2454">
          <cell r="C2454" t="str">
            <v>MUN 511</v>
          </cell>
        </row>
        <row r="2455">
          <cell r="C2455" t="str">
            <v>MUN 512</v>
          </cell>
        </row>
        <row r="2456">
          <cell r="C2456" t="str">
            <v>MUN 513-DROP 3</v>
          </cell>
        </row>
        <row r="2457">
          <cell r="C2457" t="str">
            <v>MUN 515-DROP 3</v>
          </cell>
        </row>
        <row r="2458">
          <cell r="C2458" t="str">
            <v>MUN 516-DROP 3</v>
          </cell>
        </row>
        <row r="2459">
          <cell r="C2459" t="str">
            <v>MUN 518-DROP 3</v>
          </cell>
        </row>
        <row r="2460">
          <cell r="C2460" t="str">
            <v>MUN 503</v>
          </cell>
        </row>
        <row r="2461">
          <cell r="C2461" t="str">
            <v>MUN 521</v>
          </cell>
        </row>
        <row r="2462">
          <cell r="C2462" t="str">
            <v>MUN 483- DROP3</v>
          </cell>
        </row>
        <row r="2463">
          <cell r="C2463" t="str">
            <v>MUN 432</v>
          </cell>
        </row>
        <row r="2464">
          <cell r="C2464" t="str">
            <v>MUN 431-DROP 3</v>
          </cell>
        </row>
        <row r="2466">
          <cell r="C2466" t="str">
            <v>GMUN 117</v>
          </cell>
        </row>
        <row r="2467">
          <cell r="C2467" t="str">
            <v>MINI 150</v>
          </cell>
        </row>
        <row r="2472">
          <cell r="C2472" t="str">
            <v>GGF9568-REORDER</v>
          </cell>
        </row>
        <row r="2473">
          <cell r="C2473" t="str">
            <v>GGF9119-REORDER</v>
          </cell>
        </row>
        <row r="2478">
          <cell r="C2478" t="str">
            <v>TEAM JAYCO</v>
          </cell>
        </row>
        <row r="2479">
          <cell r="C2479" t="str">
            <v>POLO SHIRT</v>
          </cell>
        </row>
        <row r="2480">
          <cell r="C2480" t="str">
            <v>JAYCO TEE SHIRT-C1</v>
          </cell>
        </row>
        <row r="2481">
          <cell r="C2481" t="str">
            <v>JAYCO TEE SHIRT-C2</v>
          </cell>
        </row>
        <row r="2483">
          <cell r="C2483" t="str">
            <v>TEE-1</v>
          </cell>
        </row>
        <row r="2484">
          <cell r="C2484" t="str">
            <v>TEE-2</v>
          </cell>
        </row>
        <row r="2485">
          <cell r="C2485" t="str">
            <v>JUMPER</v>
          </cell>
        </row>
        <row r="2486">
          <cell r="C2486" t="str">
            <v>JUMPER -1</v>
          </cell>
        </row>
        <row r="2501">
          <cell r="C2501" t="str">
            <v>Style</v>
          </cell>
        </row>
        <row r="2504">
          <cell r="C2504">
            <v>1111004</v>
          </cell>
        </row>
        <row r="2505">
          <cell r="C2505">
            <v>1111005</v>
          </cell>
        </row>
        <row r="2506">
          <cell r="C2506">
            <v>1111010</v>
          </cell>
        </row>
        <row r="2507">
          <cell r="C2507">
            <v>1111011</v>
          </cell>
        </row>
        <row r="2508">
          <cell r="C2508">
            <v>1111012</v>
          </cell>
        </row>
        <row r="2509">
          <cell r="C2509" t="str">
            <v>1111013-C1</v>
          </cell>
        </row>
        <row r="2510">
          <cell r="C2510" t="str">
            <v>1111013-C2</v>
          </cell>
        </row>
        <row r="2511">
          <cell r="C2511">
            <v>1111016</v>
          </cell>
        </row>
        <row r="2512">
          <cell r="C2512">
            <v>1111024</v>
          </cell>
        </row>
        <row r="2513">
          <cell r="C2513">
            <v>1111027</v>
          </cell>
        </row>
        <row r="2514">
          <cell r="C2514">
            <v>1111028</v>
          </cell>
        </row>
        <row r="2515">
          <cell r="C2515">
            <v>1111030</v>
          </cell>
        </row>
        <row r="2516">
          <cell r="C2516">
            <v>1111031</v>
          </cell>
        </row>
        <row r="2517">
          <cell r="C2517">
            <v>1112101</v>
          </cell>
        </row>
        <row r="2518">
          <cell r="C2518">
            <v>1112103</v>
          </cell>
        </row>
        <row r="2519">
          <cell r="C2519">
            <v>1112107</v>
          </cell>
        </row>
        <row r="2520">
          <cell r="C2520">
            <v>1112108</v>
          </cell>
        </row>
        <row r="2521">
          <cell r="C2521">
            <v>1112109</v>
          </cell>
        </row>
        <row r="2522">
          <cell r="C2522">
            <v>1112110</v>
          </cell>
        </row>
        <row r="2523">
          <cell r="C2523">
            <v>1112112</v>
          </cell>
        </row>
        <row r="2524">
          <cell r="C2524">
            <v>1112115</v>
          </cell>
        </row>
        <row r="2525">
          <cell r="C2525">
            <v>1112118</v>
          </cell>
        </row>
        <row r="2526">
          <cell r="C2526" t="str">
            <v>BAG</v>
          </cell>
        </row>
        <row r="2527">
          <cell r="C2527">
            <v>1111001</v>
          </cell>
        </row>
        <row r="2528">
          <cell r="C2528">
            <v>1112131</v>
          </cell>
        </row>
        <row r="2529">
          <cell r="C2529">
            <v>1111003</v>
          </cell>
        </row>
        <row r="2531">
          <cell r="C2531" t="str">
            <v>GGF 0062-C1</v>
          </cell>
        </row>
        <row r="2532">
          <cell r="C2532" t="str">
            <v>GGF 0062-C2</v>
          </cell>
        </row>
        <row r="2533">
          <cell r="C2533" t="str">
            <v>GGF 0082-C1</v>
          </cell>
        </row>
        <row r="2534">
          <cell r="C2534" t="str">
            <v>GGF 0082-C2</v>
          </cell>
        </row>
        <row r="2535">
          <cell r="C2535" t="str">
            <v>GGF 0084-C1</v>
          </cell>
        </row>
        <row r="2536">
          <cell r="C2536" t="str">
            <v>GGF 0084-C2</v>
          </cell>
        </row>
        <row r="2537">
          <cell r="C2537" t="str">
            <v>GGF 0096</v>
          </cell>
        </row>
        <row r="2538">
          <cell r="C2538" t="str">
            <v>GGF 0095</v>
          </cell>
        </row>
        <row r="2539">
          <cell r="C2539" t="str">
            <v>GGF0041-C1</v>
          </cell>
        </row>
        <row r="2540">
          <cell r="C2540" t="str">
            <v>GGF0041-C2</v>
          </cell>
        </row>
        <row r="2541">
          <cell r="C2541" t="str">
            <v>GGF0039-C1</v>
          </cell>
        </row>
        <row r="2542">
          <cell r="C2542" t="str">
            <v>GGF0039-C2</v>
          </cell>
        </row>
        <row r="2543">
          <cell r="C2543" t="str">
            <v>GGF 0018-C1</v>
          </cell>
        </row>
        <row r="2544">
          <cell r="C2544" t="str">
            <v>GGF 0018-C2</v>
          </cell>
        </row>
        <row r="2545">
          <cell r="C2545" t="str">
            <v>GGF 0062-C1</v>
          </cell>
        </row>
        <row r="2546">
          <cell r="C2546" t="str">
            <v>GGF 0062-C2</v>
          </cell>
        </row>
        <row r="2548">
          <cell r="C2548" t="str">
            <v>GGF 0096-DJ</v>
          </cell>
        </row>
        <row r="2549">
          <cell r="C2549" t="str">
            <v>GGF 0095-DJ</v>
          </cell>
        </row>
        <row r="2550">
          <cell r="C2550" t="str">
            <v>GGF0041-C1-DJ</v>
          </cell>
        </row>
        <row r="2551">
          <cell r="C2551" t="str">
            <v>GGF0039-C2-DJ</v>
          </cell>
        </row>
        <row r="2552">
          <cell r="C2552" t="str">
            <v>GGF 0186-C1</v>
          </cell>
        </row>
        <row r="2553">
          <cell r="C2553" t="str">
            <v>GGF 0186-C2</v>
          </cell>
        </row>
        <row r="2554">
          <cell r="C2554" t="str">
            <v>GGF 0172</v>
          </cell>
        </row>
        <row r="2555">
          <cell r="C2555" t="str">
            <v>GGF 0442</v>
          </cell>
        </row>
        <row r="2556">
          <cell r="C2556" t="str">
            <v>GGF 0453</v>
          </cell>
        </row>
        <row r="2558">
          <cell r="C2558" t="str">
            <v>GGF 9569</v>
          </cell>
        </row>
        <row r="2559">
          <cell r="C2559" t="str">
            <v>GGF 9511-C1</v>
          </cell>
        </row>
        <row r="2560">
          <cell r="C2560" t="str">
            <v>GGF 9511-C2</v>
          </cell>
        </row>
        <row r="2562">
          <cell r="C2562" t="str">
            <v xml:space="preserve">S10A121-REORDER </v>
          </cell>
        </row>
        <row r="2563">
          <cell r="C2563" t="str">
            <v>S10A121-REORDER 2ND</v>
          </cell>
        </row>
        <row r="2564">
          <cell r="C2564" t="str">
            <v>S10A321-REORDER</v>
          </cell>
        </row>
        <row r="2565">
          <cell r="C2565" t="str">
            <v>W10111-REORDER</v>
          </cell>
        </row>
        <row r="2566">
          <cell r="C2566" t="str">
            <v>W101023-REORDER</v>
          </cell>
        </row>
        <row r="2567">
          <cell r="C2567" t="str">
            <v>W10141-REORDER</v>
          </cell>
        </row>
        <row r="2568">
          <cell r="C2568" t="str">
            <v>W10121-REORDER</v>
          </cell>
        </row>
        <row r="2569">
          <cell r="C2569" t="str">
            <v>W10131-REORDER</v>
          </cell>
        </row>
        <row r="2570">
          <cell r="C2570" t="str">
            <v>W10321-REORDER</v>
          </cell>
        </row>
        <row r="2571">
          <cell r="C2571" t="str">
            <v>W10611-REORDER</v>
          </cell>
        </row>
        <row r="2572">
          <cell r="C2572" t="str">
            <v>W10612-REORDER</v>
          </cell>
        </row>
        <row r="2573">
          <cell r="C2573" t="str">
            <v>W10619-REORDER</v>
          </cell>
        </row>
        <row r="2574">
          <cell r="C2574" t="str">
            <v>W10623-REORDER</v>
          </cell>
        </row>
        <row r="2575">
          <cell r="C2575" t="str">
            <v>W10811-REORDER</v>
          </cell>
        </row>
        <row r="2576">
          <cell r="C2576" t="str">
            <v>W10813-REORDER</v>
          </cell>
        </row>
        <row r="2577">
          <cell r="C2577" t="str">
            <v>W10814-REORDER</v>
          </cell>
        </row>
        <row r="2578">
          <cell r="C2578" t="str">
            <v>W101012-REORDER</v>
          </cell>
        </row>
        <row r="2579">
          <cell r="C2579" t="str">
            <v>LW-W10121-REORDER</v>
          </cell>
        </row>
        <row r="2580">
          <cell r="C2580" t="str">
            <v>LW-W10122-REORDER</v>
          </cell>
        </row>
        <row r="2581">
          <cell r="C2581" t="str">
            <v>LW-W10212-REORDER</v>
          </cell>
        </row>
        <row r="2582">
          <cell r="C2582" t="str">
            <v>LW-W10241-REORDER</v>
          </cell>
        </row>
        <row r="2583">
          <cell r="C2583" t="str">
            <v>LW-W10261-REORDER</v>
          </cell>
        </row>
        <row r="2584">
          <cell r="C2584" t="str">
            <v>LW-W10431-REORDER</v>
          </cell>
        </row>
        <row r="2585">
          <cell r="C2585" t="str">
            <v>LW-W10511-REORDER</v>
          </cell>
        </row>
        <row r="2586">
          <cell r="C2586" t="str">
            <v>S10A331-REORDER</v>
          </cell>
        </row>
        <row r="2587">
          <cell r="C2587" t="str">
            <v>S10A332-REORDER</v>
          </cell>
        </row>
        <row r="2588">
          <cell r="C2588" t="str">
            <v>S10A561-REORDER</v>
          </cell>
        </row>
        <row r="2589">
          <cell r="C2589" t="str">
            <v>S10A512-REORDER</v>
          </cell>
        </row>
        <row r="2590">
          <cell r="C2590" t="str">
            <v>S10A531-REORDER</v>
          </cell>
        </row>
        <row r="2591">
          <cell r="C2591" t="str">
            <v>S10A532-REORDER</v>
          </cell>
        </row>
        <row r="2592">
          <cell r="C2592" t="str">
            <v>S10A511-REORDER</v>
          </cell>
        </row>
        <row r="2593">
          <cell r="C2593" t="str">
            <v>S10A521-REORDER</v>
          </cell>
        </row>
        <row r="2594">
          <cell r="C2594" t="str">
            <v>S10A713-REORDER</v>
          </cell>
        </row>
        <row r="2595">
          <cell r="C2595" t="str">
            <v>S10A411-REORDER</v>
          </cell>
        </row>
        <row r="2596">
          <cell r="C2596" t="str">
            <v>S10A221-REORDER</v>
          </cell>
        </row>
        <row r="2597">
          <cell r="C2597" t="str">
            <v>S10A742-REORDER</v>
          </cell>
        </row>
        <row r="2598">
          <cell r="C2598" t="str">
            <v>S9172-REORDER</v>
          </cell>
        </row>
        <row r="2599">
          <cell r="C2599" t="str">
            <v>S9173-REORDER</v>
          </cell>
        </row>
        <row r="2600">
          <cell r="C2600" t="str">
            <v>LW-10342-REORDER</v>
          </cell>
        </row>
        <row r="2601">
          <cell r="C2601" t="str">
            <v>S10A011-REORDER</v>
          </cell>
        </row>
        <row r="2602">
          <cell r="C2602" t="str">
            <v>S10A322-REORDER</v>
          </cell>
        </row>
        <row r="2603">
          <cell r="C2603" t="str">
            <v>S10A552-REORDER</v>
          </cell>
        </row>
        <row r="2604">
          <cell r="C2604" t="str">
            <v>S10A562-REORDER</v>
          </cell>
        </row>
        <row r="2605">
          <cell r="C2605" t="str">
            <v>S10A712-REORDER</v>
          </cell>
        </row>
        <row r="2607">
          <cell r="C2607" t="str">
            <v>GGF 9328-C1</v>
          </cell>
        </row>
        <row r="2608">
          <cell r="C2608" t="str">
            <v>GGF 9328-C2</v>
          </cell>
        </row>
        <row r="2609">
          <cell r="C2609" t="str">
            <v>GGF 9331-C1</v>
          </cell>
        </row>
        <row r="2610">
          <cell r="C2610" t="str">
            <v>GGF 9331-C2</v>
          </cell>
        </row>
        <row r="2612">
          <cell r="C2612" t="str">
            <v>JBF 0801-C1</v>
          </cell>
        </row>
        <row r="2613">
          <cell r="C2613" t="str">
            <v>JBF 0801-C2</v>
          </cell>
        </row>
        <row r="2614">
          <cell r="C2614" t="str">
            <v>JBF 0802-C1</v>
          </cell>
        </row>
        <row r="2615">
          <cell r="C2615" t="str">
            <v>JBF 0802-C2</v>
          </cell>
        </row>
        <row r="2616">
          <cell r="C2616" t="str">
            <v>JBF 0803-C1</v>
          </cell>
        </row>
        <row r="2617">
          <cell r="C2617" t="str">
            <v>JBF 0803-C2</v>
          </cell>
        </row>
        <row r="2618">
          <cell r="C2618" t="str">
            <v>JBF 0819</v>
          </cell>
        </row>
        <row r="2620">
          <cell r="C2620" t="str">
            <v>WAVE TEE</v>
          </cell>
        </row>
        <row r="2621">
          <cell r="C2621" t="str">
            <v>CARP TEE</v>
          </cell>
        </row>
        <row r="2624">
          <cell r="C2624" t="str">
            <v>GGF 9453</v>
          </cell>
        </row>
        <row r="2625">
          <cell r="C2625" t="str">
            <v>GGF 9440-C1</v>
          </cell>
        </row>
        <row r="2626">
          <cell r="C2626" t="str">
            <v>GGF 9440-C2</v>
          </cell>
        </row>
        <row r="2627">
          <cell r="C2627" t="str">
            <v>GGF 0042</v>
          </cell>
        </row>
        <row r="2628">
          <cell r="C2628" t="str">
            <v>GGF 0044</v>
          </cell>
        </row>
        <row r="2630">
          <cell r="C2630" t="str">
            <v>FORTY TEE-C1</v>
          </cell>
        </row>
        <row r="2631">
          <cell r="C2631" t="str">
            <v>FORTY TEE-C2</v>
          </cell>
        </row>
        <row r="2632">
          <cell r="C2632" t="str">
            <v>FORTY TEE-C3</v>
          </cell>
        </row>
        <row r="2633">
          <cell r="C2633" t="str">
            <v>FORTY TEE-C4</v>
          </cell>
        </row>
        <row r="2634">
          <cell r="C2634" t="str">
            <v>FORTY TEE-C5</v>
          </cell>
        </row>
        <row r="2636">
          <cell r="C2636" t="str">
            <v>MEN TEE</v>
          </cell>
        </row>
        <row r="2637">
          <cell r="C2637" t="str">
            <v>WOVEN TEE</v>
          </cell>
        </row>
        <row r="2639">
          <cell r="C2639" t="str">
            <v>ALIMO TEE-C1</v>
          </cell>
        </row>
        <row r="2640">
          <cell r="C2640" t="str">
            <v>ALIMO TEE-C2</v>
          </cell>
        </row>
        <row r="2641">
          <cell r="C2641" t="str">
            <v>ALIMO TEE-C3</v>
          </cell>
        </row>
        <row r="2643">
          <cell r="C2643" t="str">
            <v>TEE</v>
          </cell>
        </row>
        <row r="2655">
          <cell r="C2655" t="str">
            <v>Style</v>
          </cell>
        </row>
        <row r="2658">
          <cell r="C2658" t="str">
            <v>#2150-C1</v>
          </cell>
        </row>
        <row r="2659">
          <cell r="C2659" t="str">
            <v>#2150-C2</v>
          </cell>
        </row>
        <row r="2660">
          <cell r="C2660" t="str">
            <v>#2150-C3</v>
          </cell>
        </row>
        <row r="2661">
          <cell r="C2661" t="str">
            <v>#4269-C1</v>
          </cell>
        </row>
        <row r="2662">
          <cell r="C2662" t="str">
            <v>#4269-C2</v>
          </cell>
        </row>
        <row r="2663">
          <cell r="C2663" t="str">
            <v>#4269-C3</v>
          </cell>
        </row>
        <row r="2664">
          <cell r="C2664" t="str">
            <v>#6090A-C1</v>
          </cell>
        </row>
        <row r="2665">
          <cell r="C2665" t="str">
            <v>#6090A-C2</v>
          </cell>
        </row>
        <row r="2666">
          <cell r="C2666" t="str">
            <v>#6090A-C3</v>
          </cell>
        </row>
        <row r="2667">
          <cell r="C2667" t="str">
            <v>#6091-C1</v>
          </cell>
        </row>
        <row r="2668">
          <cell r="C2668" t="str">
            <v>#6091-C2</v>
          </cell>
        </row>
        <row r="2669">
          <cell r="C2669" t="str">
            <v>#4270-C1</v>
          </cell>
        </row>
        <row r="2670">
          <cell r="C2670" t="str">
            <v>#4270-C2</v>
          </cell>
        </row>
        <row r="2671">
          <cell r="C2671" t="str">
            <v>#7088-C1</v>
          </cell>
        </row>
        <row r="2672">
          <cell r="C2672" t="str">
            <v>#7088-C2</v>
          </cell>
        </row>
        <row r="2673">
          <cell r="C2673" t="str">
            <v>#4266-C1</v>
          </cell>
        </row>
        <row r="2674">
          <cell r="C2674" t="str">
            <v>#4266-C2</v>
          </cell>
        </row>
        <row r="2675">
          <cell r="C2675" t="str">
            <v>#7094-C1</v>
          </cell>
        </row>
        <row r="2676">
          <cell r="C2676" t="str">
            <v>#7094-C2</v>
          </cell>
        </row>
        <row r="2679">
          <cell r="C2679" t="str">
            <v>S11N511</v>
          </cell>
        </row>
        <row r="2680">
          <cell r="C2680" t="str">
            <v>S11N611</v>
          </cell>
        </row>
        <row r="2681">
          <cell r="C2681" t="str">
            <v>S11N721</v>
          </cell>
        </row>
        <row r="2682">
          <cell r="C2682" t="str">
            <v>S11N722</v>
          </cell>
        </row>
        <row r="2683">
          <cell r="C2683" t="str">
            <v>S11N723</v>
          </cell>
        </row>
        <row r="2684">
          <cell r="C2684" t="str">
            <v>S11N731</v>
          </cell>
        </row>
        <row r="2685">
          <cell r="C2685" t="str">
            <v>S11N732</v>
          </cell>
        </row>
        <row r="2686">
          <cell r="C2686" t="str">
            <v>LWS11N011</v>
          </cell>
        </row>
        <row r="2687">
          <cell r="C2687" t="str">
            <v>LWS11N012</v>
          </cell>
        </row>
        <row r="2688">
          <cell r="C2688" t="str">
            <v>LWS11N041</v>
          </cell>
        </row>
        <row r="2689">
          <cell r="C2689" t="str">
            <v>LWS11N042</v>
          </cell>
        </row>
        <row r="2690">
          <cell r="C2690" t="str">
            <v>LWS11N121</v>
          </cell>
        </row>
        <row r="2691">
          <cell r="C2691" t="str">
            <v>LWS11N122</v>
          </cell>
        </row>
        <row r="2692">
          <cell r="C2692" t="str">
            <v>LWS11N211</v>
          </cell>
        </row>
        <row r="2693">
          <cell r="C2693" t="str">
            <v>LWS11N212</v>
          </cell>
        </row>
        <row r="2694">
          <cell r="C2694" t="str">
            <v>LWS11N221</v>
          </cell>
        </row>
        <row r="2695">
          <cell r="C2695" t="str">
            <v>LWS11N222</v>
          </cell>
        </row>
        <row r="2696">
          <cell r="C2696" t="str">
            <v>LWS11N231</v>
          </cell>
        </row>
        <row r="2697">
          <cell r="C2697" t="str">
            <v>LWS11N232</v>
          </cell>
        </row>
        <row r="2698">
          <cell r="C2698" t="str">
            <v>LWS11N241</v>
          </cell>
        </row>
        <row r="2699">
          <cell r="C2699" t="str">
            <v>LWS11N311</v>
          </cell>
        </row>
        <row r="2700">
          <cell r="C2700" t="str">
            <v>LWS11N312</v>
          </cell>
        </row>
        <row r="2701">
          <cell r="C2701" t="str">
            <v>LWS11N111</v>
          </cell>
        </row>
        <row r="2702">
          <cell r="C2702" t="str">
            <v>LWS11N112</v>
          </cell>
        </row>
        <row r="2703">
          <cell r="C2703" t="str">
            <v>LWS11N251</v>
          </cell>
        </row>
        <row r="2704">
          <cell r="C2704" t="str">
            <v>S7822</v>
          </cell>
        </row>
        <row r="2705">
          <cell r="C2705" t="str">
            <v>S7813</v>
          </cell>
        </row>
        <row r="2706">
          <cell r="C2706" t="str">
            <v>S11N011</v>
          </cell>
        </row>
        <row r="2707">
          <cell r="C2707" t="str">
            <v>S11N021</v>
          </cell>
        </row>
        <row r="2708">
          <cell r="C2708" t="str">
            <v>S11N131</v>
          </cell>
        </row>
        <row r="2709">
          <cell r="C2709" t="str">
            <v>S11N132</v>
          </cell>
        </row>
        <row r="2710">
          <cell r="C2710" t="str">
            <v>S11N141</v>
          </cell>
        </row>
        <row r="2711">
          <cell r="C2711" t="str">
            <v>S11N231</v>
          </cell>
        </row>
        <row r="2712">
          <cell r="C2712" t="str">
            <v>S11N352</v>
          </cell>
        </row>
        <row r="2713">
          <cell r="C2713" t="str">
            <v>S11N631</v>
          </cell>
        </row>
        <row r="2714">
          <cell r="C2714" t="str">
            <v>S11N632</v>
          </cell>
        </row>
        <row r="2715">
          <cell r="C2715" t="str">
            <v>LWS11N051</v>
          </cell>
        </row>
        <row r="2716">
          <cell r="C2716" t="str">
            <v>LWS11N131</v>
          </cell>
        </row>
        <row r="2717">
          <cell r="C2717" t="str">
            <v>LWS11N161</v>
          </cell>
        </row>
        <row r="2718">
          <cell r="C2718" t="str">
            <v>LWS11N141</v>
          </cell>
        </row>
        <row r="2719">
          <cell r="C2719" t="str">
            <v>LWS11N322</v>
          </cell>
        </row>
        <row r="2720">
          <cell r="C2720" t="str">
            <v>LWS11N151</v>
          </cell>
        </row>
        <row r="2721">
          <cell r="C2721" t="str">
            <v>S7431</v>
          </cell>
        </row>
        <row r="2724">
          <cell r="C2724" t="str">
            <v>MA026-SS-C1</v>
          </cell>
        </row>
        <row r="2725">
          <cell r="C2725" t="str">
            <v>MA026-SS-C2</v>
          </cell>
        </row>
        <row r="2726">
          <cell r="C2726" t="str">
            <v>MA027-SS-C1</v>
          </cell>
        </row>
        <row r="2727">
          <cell r="C2727" t="str">
            <v>MA027-SS-C2</v>
          </cell>
        </row>
        <row r="2728">
          <cell r="C2728" t="str">
            <v>MA028-SS-C1</v>
          </cell>
        </row>
        <row r="2729">
          <cell r="C2729" t="str">
            <v>MA028-SS-C2</v>
          </cell>
        </row>
        <row r="2730">
          <cell r="C2730" t="str">
            <v>MA029-SS-C1</v>
          </cell>
        </row>
        <row r="2731">
          <cell r="C2731" t="str">
            <v>MA029-SS-C2</v>
          </cell>
        </row>
        <row r="2732">
          <cell r="C2732" t="str">
            <v>MA030-SS-C1</v>
          </cell>
        </row>
        <row r="2733">
          <cell r="C2733" t="str">
            <v>MA030-SS-C2</v>
          </cell>
        </row>
        <row r="2734">
          <cell r="C2734" t="str">
            <v>MA031-SS</v>
          </cell>
        </row>
        <row r="2735">
          <cell r="C2735" t="str">
            <v>MA039-SS-C1</v>
          </cell>
        </row>
        <row r="2736">
          <cell r="C2736" t="str">
            <v>MA039-SS-C2</v>
          </cell>
        </row>
        <row r="2737">
          <cell r="C2737" t="str">
            <v>MA059-SS-C1</v>
          </cell>
        </row>
        <row r="2738">
          <cell r="C2738" t="str">
            <v>MA059-SS-C2</v>
          </cell>
        </row>
        <row r="2739">
          <cell r="C2739" t="str">
            <v>MA054-SS</v>
          </cell>
        </row>
        <row r="2741">
          <cell r="C2741" t="str">
            <v>GMUN 122</v>
          </cell>
        </row>
        <row r="2742">
          <cell r="C2742" t="str">
            <v>GMUN 127-C1</v>
          </cell>
        </row>
        <row r="2743">
          <cell r="C2743" t="str">
            <v>GMUN 127-C2</v>
          </cell>
        </row>
        <row r="2744">
          <cell r="C2744" t="str">
            <v>GMUN 124</v>
          </cell>
        </row>
        <row r="2745">
          <cell r="C2745" t="str">
            <v>GMUN 138</v>
          </cell>
        </row>
        <row r="2746">
          <cell r="C2746" t="str">
            <v>GMUN 144</v>
          </cell>
        </row>
        <row r="2747">
          <cell r="C2747" t="str">
            <v>GMUN 132</v>
          </cell>
        </row>
        <row r="2748">
          <cell r="C2748" t="str">
            <v>GMUN 143</v>
          </cell>
        </row>
        <row r="2749">
          <cell r="C2749" t="str">
            <v>GMUN 105</v>
          </cell>
        </row>
        <row r="2750">
          <cell r="C2750" t="str">
            <v>GMUN 120B</v>
          </cell>
        </row>
        <row r="2751">
          <cell r="C2751" t="str">
            <v>GMUN 137-full knit</v>
          </cell>
        </row>
        <row r="2752">
          <cell r="C2752" t="str">
            <v>MINI 205-DROP 4</v>
          </cell>
        </row>
        <row r="2753">
          <cell r="C2753" t="str">
            <v>MINI 206</v>
          </cell>
        </row>
        <row r="2754">
          <cell r="C2754" t="str">
            <v>MINI 208</v>
          </cell>
        </row>
        <row r="2755">
          <cell r="C2755" t="str">
            <v>MINI 209</v>
          </cell>
        </row>
        <row r="2756">
          <cell r="C2756" t="str">
            <v>MINI 216</v>
          </cell>
        </row>
        <row r="2757">
          <cell r="C2757" t="str">
            <v>MINI 213</v>
          </cell>
        </row>
        <row r="2758">
          <cell r="C2758" t="str">
            <v>MINI 212</v>
          </cell>
        </row>
        <row r="2759">
          <cell r="C2759" t="str">
            <v>MINI 210</v>
          </cell>
        </row>
        <row r="2760">
          <cell r="C2760" t="str">
            <v>MINI 227</v>
          </cell>
        </row>
        <row r="2761">
          <cell r="C2761" t="str">
            <v>MINI 226</v>
          </cell>
        </row>
        <row r="2762">
          <cell r="C2762" t="str">
            <v>MINI 223</v>
          </cell>
        </row>
        <row r="2763">
          <cell r="C2763" t="str">
            <v>MINI 222</v>
          </cell>
        </row>
        <row r="2764">
          <cell r="C2764" t="str">
            <v>MINI 221</v>
          </cell>
        </row>
        <row r="2765">
          <cell r="C2765" t="str">
            <v>MINI 219</v>
          </cell>
        </row>
        <row r="2766">
          <cell r="C2766" t="str">
            <v>MINI 217</v>
          </cell>
        </row>
        <row r="2767">
          <cell r="C2767" t="str">
            <v>MINI 189</v>
          </cell>
        </row>
        <row r="2768">
          <cell r="C2768" t="str">
            <v>MUN 525</v>
          </cell>
        </row>
        <row r="2769">
          <cell r="C2769" t="str">
            <v>MUN 526</v>
          </cell>
        </row>
        <row r="2770">
          <cell r="C2770" t="str">
            <v>MUN 527</v>
          </cell>
        </row>
        <row r="2771">
          <cell r="C2771" t="str">
            <v>MUN 534</v>
          </cell>
        </row>
        <row r="2772">
          <cell r="C2772" t="str">
            <v>MUN 536</v>
          </cell>
        </row>
        <row r="2773">
          <cell r="C2773" t="str">
            <v>MUN 537</v>
          </cell>
        </row>
        <row r="2774">
          <cell r="C2774" t="str">
            <v>MUN 542</v>
          </cell>
        </row>
        <row r="2775">
          <cell r="C2775" t="str">
            <v>MUN 543</v>
          </cell>
        </row>
        <row r="2776">
          <cell r="C2776" t="str">
            <v>MUN 564</v>
          </cell>
        </row>
        <row r="2777">
          <cell r="C2777" t="str">
            <v>MUN 553</v>
          </cell>
        </row>
        <row r="2778">
          <cell r="C2778" t="str">
            <v>MUN 555</v>
          </cell>
        </row>
        <row r="2779">
          <cell r="C2779" t="str">
            <v>MUN 556</v>
          </cell>
        </row>
        <row r="2780">
          <cell r="C2780" t="str">
            <v>MUN 559</v>
          </cell>
        </row>
        <row r="2781">
          <cell r="C2781" t="str">
            <v>MUN 563</v>
          </cell>
        </row>
        <row r="2782">
          <cell r="C2782" t="str">
            <v>MUN 565</v>
          </cell>
        </row>
        <row r="2783">
          <cell r="C2783" t="str">
            <v>MUN 566</v>
          </cell>
        </row>
        <row r="2784">
          <cell r="C2784" t="str">
            <v>MUN 568</v>
          </cell>
        </row>
        <row r="2785">
          <cell r="C2785" t="str">
            <v>MUN 571</v>
          </cell>
        </row>
        <row r="2786">
          <cell r="C2786" t="str">
            <v>MUN 572</v>
          </cell>
        </row>
        <row r="2787">
          <cell r="C2787" t="str">
            <v>MUN 418</v>
          </cell>
        </row>
        <row r="2788">
          <cell r="C2788" t="str">
            <v>MUN 513-drop 4</v>
          </cell>
        </row>
        <row r="2789">
          <cell r="C2789" t="str">
            <v>MUN 512</v>
          </cell>
        </row>
        <row r="2790">
          <cell r="C2790" t="str">
            <v>MUN 521</v>
          </cell>
        </row>
        <row r="2791">
          <cell r="C2791" t="str">
            <v>GMUN 134</v>
          </cell>
        </row>
        <row r="2792">
          <cell r="C2792" t="str">
            <v>GMUN 147</v>
          </cell>
        </row>
        <row r="2793">
          <cell r="C2793" t="str">
            <v>GMUN 120</v>
          </cell>
        </row>
        <row r="2795">
          <cell r="C2795" t="str">
            <v>BLINDSIDE TEE-C1</v>
          </cell>
        </row>
        <row r="2796">
          <cell r="C2796" t="str">
            <v>BLINDSIDE TEE-C2</v>
          </cell>
        </row>
        <row r="2797">
          <cell r="C2797" t="str">
            <v>BLINDSIDE TEE-C3</v>
          </cell>
        </row>
        <row r="2800">
          <cell r="C2800" t="str">
            <v>JBF0850-C1</v>
          </cell>
        </row>
        <row r="2801">
          <cell r="C2801" t="str">
            <v>JBF0850-C2</v>
          </cell>
        </row>
        <row r="2802">
          <cell r="C2802" t="str">
            <v>JBF0852-C1</v>
          </cell>
        </row>
        <row r="2803">
          <cell r="C2803" t="str">
            <v>JBF0852-C2</v>
          </cell>
        </row>
        <row r="2804">
          <cell r="C2804" t="str">
            <v>JBF0868</v>
          </cell>
        </row>
        <row r="2806">
          <cell r="C2806" t="str">
            <v>BAG-LUSINE</v>
          </cell>
        </row>
        <row r="2811">
          <cell r="C2811" t="str">
            <v>MST01 DROP2-C1</v>
          </cell>
        </row>
        <row r="2812">
          <cell r="C2812" t="str">
            <v>MST01 DROP2-C2</v>
          </cell>
        </row>
        <row r="2813">
          <cell r="C2813" t="str">
            <v>MST02 DROP2-C1</v>
          </cell>
        </row>
        <row r="2814">
          <cell r="C2814" t="str">
            <v>MST03 DROP2-C1</v>
          </cell>
        </row>
        <row r="2815">
          <cell r="C2815" t="str">
            <v>MST03 DROP2-C2</v>
          </cell>
        </row>
        <row r="2827">
          <cell r="C2827" t="str">
            <v>Style</v>
          </cell>
        </row>
        <row r="2829">
          <cell r="C2829" t="str">
            <v>GGF 0185</v>
          </cell>
        </row>
        <row r="2830">
          <cell r="C2830" t="str">
            <v>GGF 0182-C1</v>
          </cell>
        </row>
        <row r="2831">
          <cell r="C2831" t="str">
            <v>GGF 0182-C2</v>
          </cell>
        </row>
        <row r="2832">
          <cell r="C2832" t="str">
            <v>GGF 0182-C3</v>
          </cell>
        </row>
        <row r="2833">
          <cell r="C2833" t="str">
            <v>GGF 0183</v>
          </cell>
        </row>
        <row r="2834">
          <cell r="C2834" t="str">
            <v>GGF 0471</v>
          </cell>
        </row>
        <row r="2835">
          <cell r="C2835" t="str">
            <v>GGF 0472</v>
          </cell>
        </row>
        <row r="2836">
          <cell r="C2836" t="str">
            <v>GGF 0473</v>
          </cell>
        </row>
        <row r="2838">
          <cell r="C2838" t="str">
            <v>GGF 0183 REORDER</v>
          </cell>
        </row>
        <row r="2839">
          <cell r="C2839" t="str">
            <v>GGF 0416</v>
          </cell>
        </row>
        <row r="2840">
          <cell r="C2840" t="str">
            <v>GGF 0414</v>
          </cell>
        </row>
        <row r="2843">
          <cell r="C2843" t="str">
            <v>H&amp;L  03 -C1</v>
          </cell>
        </row>
        <row r="2844">
          <cell r="C2844" t="str">
            <v>H&amp;L  03 -C2</v>
          </cell>
        </row>
        <row r="2845">
          <cell r="C2845" t="str">
            <v>H&amp;L  01 -C1</v>
          </cell>
        </row>
        <row r="2846">
          <cell r="C2846" t="str">
            <v>H&amp;L  01 -C2</v>
          </cell>
        </row>
        <row r="2847">
          <cell r="C2847" t="str">
            <v>H&amp;L  02 -C1</v>
          </cell>
        </row>
        <row r="2848">
          <cell r="C2848" t="str">
            <v>H&amp;L  02 -C2</v>
          </cell>
        </row>
        <row r="2849">
          <cell r="C2849" t="str">
            <v>H&amp;L  06 -C1</v>
          </cell>
        </row>
        <row r="2850">
          <cell r="C2850" t="str">
            <v>H&amp;L  06 -C2</v>
          </cell>
        </row>
        <row r="2852">
          <cell r="C2852" t="str">
            <v>GGF 0472-DJ</v>
          </cell>
        </row>
        <row r="2856">
          <cell r="C2856" t="str">
            <v>BAG</v>
          </cell>
        </row>
        <row r="2858">
          <cell r="C2858" t="str">
            <v>SS01-C4</v>
          </cell>
        </row>
        <row r="2859">
          <cell r="C2859" t="str">
            <v>P01-C3</v>
          </cell>
        </row>
        <row r="2860">
          <cell r="C2860" t="str">
            <v>P01-C4</v>
          </cell>
        </row>
        <row r="2861">
          <cell r="C2861" t="str">
            <v>P01-C5</v>
          </cell>
        </row>
        <row r="2863">
          <cell r="C2863" t="str">
            <v>BAG</v>
          </cell>
        </row>
        <row r="2865">
          <cell r="C2865" t="str">
            <v>MST01-C1-REORDER</v>
          </cell>
        </row>
        <row r="2866">
          <cell r="C2866" t="str">
            <v>MST02-C1</v>
          </cell>
        </row>
        <row r="2867">
          <cell r="C2867" t="str">
            <v>MST03-C1</v>
          </cell>
        </row>
        <row r="2868">
          <cell r="C2868" t="str">
            <v>MST03-C2</v>
          </cell>
        </row>
        <row r="2869">
          <cell r="C2869" t="str">
            <v>MST11 DROP2-C1</v>
          </cell>
        </row>
        <row r="2870">
          <cell r="C2870" t="str">
            <v>MSJ04-C1</v>
          </cell>
        </row>
        <row r="2871">
          <cell r="C2871" t="str">
            <v>MSJ04-C2</v>
          </cell>
        </row>
        <row r="2872">
          <cell r="C2872" t="str">
            <v>MSJ04-C3</v>
          </cell>
        </row>
        <row r="2873">
          <cell r="C2873" t="str">
            <v>MSJ04-C4</v>
          </cell>
        </row>
        <row r="2874">
          <cell r="C2874" t="str">
            <v>MSJ07-C1</v>
          </cell>
        </row>
        <row r="2875">
          <cell r="C2875" t="str">
            <v>MSB03-C1-REORDER</v>
          </cell>
        </row>
        <row r="2876">
          <cell r="C2876" t="str">
            <v>MSB03 DROP 2-C3</v>
          </cell>
        </row>
        <row r="2889">
          <cell r="C2889" t="str">
            <v>Style</v>
          </cell>
        </row>
        <row r="2891">
          <cell r="C2891" t="str">
            <v>SHORT-C1</v>
          </cell>
        </row>
        <row r="2892">
          <cell r="C2892" t="str">
            <v>SHORT-C2</v>
          </cell>
        </row>
        <row r="2893">
          <cell r="C2893" t="str">
            <v>SHORT-C3</v>
          </cell>
        </row>
        <row r="2895">
          <cell r="C2895" t="str">
            <v>GGF 0172-REORDER</v>
          </cell>
        </row>
        <row r="2896">
          <cell r="C2896" t="str">
            <v>GGF 0439- REORDER</v>
          </cell>
        </row>
        <row r="2898">
          <cell r="C2898" t="str">
            <v>GGF 0520-C1</v>
          </cell>
        </row>
        <row r="2899">
          <cell r="C2899" t="str">
            <v>GGF 0520-C2</v>
          </cell>
        </row>
        <row r="2900">
          <cell r="C2900" t="str">
            <v>GGF 0440-C1</v>
          </cell>
        </row>
        <row r="2901">
          <cell r="C2901" t="str">
            <v>GGF 0440-C2</v>
          </cell>
        </row>
        <row r="2902">
          <cell r="C2902" t="str">
            <v>GGF 431-C2</v>
          </cell>
        </row>
        <row r="2904">
          <cell r="C2904" t="str">
            <v>S11N012-REORDER</v>
          </cell>
        </row>
        <row r="2905">
          <cell r="C2905" t="str">
            <v>S11N131-REORDER</v>
          </cell>
        </row>
        <row r="2906">
          <cell r="C2906" t="str">
            <v>S11N141-REORDER</v>
          </cell>
        </row>
        <row r="2907">
          <cell r="C2907" t="str">
            <v>S11N512-REORDER</v>
          </cell>
        </row>
        <row r="2908">
          <cell r="C2908" t="str">
            <v>S11N611-REORDER</v>
          </cell>
        </row>
        <row r="2909">
          <cell r="C2909" t="str">
            <v>S11N612-REORDER</v>
          </cell>
        </row>
        <row r="2910">
          <cell r="C2910" t="str">
            <v>S11N631-REORDER</v>
          </cell>
        </row>
        <row r="2911">
          <cell r="C2911" t="str">
            <v>S11N632-REORDER</v>
          </cell>
        </row>
        <row r="2912">
          <cell r="C2912" t="str">
            <v>S11N722-REORDER</v>
          </cell>
        </row>
        <row r="2913">
          <cell r="C2913" t="str">
            <v>S11N731-REORDER</v>
          </cell>
        </row>
        <row r="2914">
          <cell r="C2914" t="str">
            <v>LWS11N121-REORDER</v>
          </cell>
        </row>
        <row r="2915">
          <cell r="C2915" t="str">
            <v>LWS11N222-REORDER</v>
          </cell>
        </row>
        <row r="2916">
          <cell r="C2916" t="str">
            <v>LWS11N231-REORDER</v>
          </cell>
        </row>
        <row r="2917">
          <cell r="C2917" t="str">
            <v>LWS11N232-REORDER</v>
          </cell>
        </row>
        <row r="2918">
          <cell r="C2918" t="str">
            <v>LWS11N311-REORDER</v>
          </cell>
        </row>
        <row r="2919">
          <cell r="C2919" t="str">
            <v>LWS11N312-REORDER</v>
          </cell>
        </row>
        <row r="2920">
          <cell r="C2920" t="str">
            <v>LWS11N111-REORDER</v>
          </cell>
        </row>
        <row r="2922">
          <cell r="C2922" t="str">
            <v>MEN TEE-C1</v>
          </cell>
        </row>
        <row r="2923">
          <cell r="C2923" t="str">
            <v>MEN TEE-C2</v>
          </cell>
        </row>
        <row r="2924">
          <cell r="C2924" t="str">
            <v>WOVEN TEE-C1</v>
          </cell>
        </row>
        <row r="2925">
          <cell r="C2925" t="str">
            <v>WOVEN TEE-C2</v>
          </cell>
        </row>
        <row r="2927">
          <cell r="C2927" t="str">
            <v>BAG-SMALL</v>
          </cell>
        </row>
        <row r="2931">
          <cell r="C2931" t="str">
            <v>POLO-MEN</v>
          </cell>
        </row>
        <row r="2932">
          <cell r="C2932" t="str">
            <v>POLO-WOVEN</v>
          </cell>
        </row>
        <row r="2935">
          <cell r="C2935" t="str">
            <v>MSB07-REORDER-C2</v>
          </cell>
        </row>
        <row r="2937">
          <cell r="C2937" t="str">
            <v>NAPKIN</v>
          </cell>
        </row>
        <row r="2938">
          <cell r="C2938" t="str">
            <v>TABLE-COVER</v>
          </cell>
        </row>
        <row r="2939">
          <cell r="C2939" t="str">
            <v>SHIRT-UNIFORM-C1</v>
          </cell>
        </row>
        <row r="2951">
          <cell r="C2951" t="str">
            <v>Style</v>
          </cell>
        </row>
        <row r="2953">
          <cell r="C2953" t="str">
            <v>S11S111</v>
          </cell>
        </row>
        <row r="2954">
          <cell r="C2954" t="str">
            <v>S11S112</v>
          </cell>
        </row>
        <row r="2955">
          <cell r="C2955" t="str">
            <v>S11S531</v>
          </cell>
        </row>
        <row r="2956">
          <cell r="C2956" t="str">
            <v>S11S532</v>
          </cell>
        </row>
        <row r="2957">
          <cell r="C2957" t="str">
            <v>S11S551</v>
          </cell>
        </row>
        <row r="2958">
          <cell r="C2958" t="str">
            <v>S11S552</v>
          </cell>
        </row>
        <row r="2959">
          <cell r="C2959" t="str">
            <v>S11S561</v>
          </cell>
        </row>
        <row r="2960">
          <cell r="C2960" t="str">
            <v>S11S562</v>
          </cell>
        </row>
        <row r="2961">
          <cell r="C2961" t="str">
            <v>S11S521</v>
          </cell>
        </row>
        <row r="2962">
          <cell r="C2962" t="str">
            <v>S11S541</v>
          </cell>
        </row>
        <row r="2963">
          <cell r="C2963" t="str">
            <v>S11S542</v>
          </cell>
        </row>
        <row r="2964">
          <cell r="C2964" t="str">
            <v>S11S731</v>
          </cell>
        </row>
        <row r="2965">
          <cell r="C2965" t="str">
            <v>S11S732</v>
          </cell>
        </row>
        <row r="2966">
          <cell r="C2966" t="str">
            <v>S11S711</v>
          </cell>
        </row>
        <row r="2967">
          <cell r="C2967" t="str">
            <v>S11S712</v>
          </cell>
        </row>
        <row r="2968">
          <cell r="C2968" t="str">
            <v>S11S322</v>
          </cell>
        </row>
        <row r="2969">
          <cell r="C2969" t="str">
            <v>S11S321</v>
          </cell>
        </row>
        <row r="2970">
          <cell r="C2970" t="str">
            <v>S11S311</v>
          </cell>
        </row>
        <row r="2971">
          <cell r="C2971" t="str">
            <v>S11S411</v>
          </cell>
        </row>
        <row r="2972">
          <cell r="C2972" t="str">
            <v>S11S412</v>
          </cell>
        </row>
        <row r="2973">
          <cell r="C2973" t="str">
            <v>S11S621</v>
          </cell>
        </row>
        <row r="2974">
          <cell r="C2974" t="str">
            <v>S11S622</v>
          </cell>
        </row>
        <row r="2975">
          <cell r="C2975" t="str">
            <v>S11S571</v>
          </cell>
        </row>
        <row r="2976">
          <cell r="C2976" t="str">
            <v>S11S741</v>
          </cell>
        </row>
        <row r="2977">
          <cell r="C2977" t="str">
            <v>S11S221</v>
          </cell>
        </row>
        <row r="2980">
          <cell r="C2980" t="str">
            <v>TEE-CMP</v>
          </cell>
        </row>
        <row r="2984">
          <cell r="C2984" t="str">
            <v>GGF 0522-REORDER</v>
          </cell>
        </row>
        <row r="2985">
          <cell r="C2985" t="str">
            <v>GGF 0172- REORDER-C1</v>
          </cell>
        </row>
        <row r="2986">
          <cell r="C2986" t="str">
            <v>GGF 0172- REORDER-C2</v>
          </cell>
        </row>
        <row r="2987">
          <cell r="C2987" t="str">
            <v>GGF 0416</v>
          </cell>
        </row>
        <row r="2988">
          <cell r="C2988" t="str">
            <v>GGF 0500</v>
          </cell>
        </row>
        <row r="2990">
          <cell r="C2990" t="str">
            <v>HEATHER HOOD-C1</v>
          </cell>
        </row>
        <row r="2991">
          <cell r="C2991" t="str">
            <v>HEATHER HOOD-C2</v>
          </cell>
        </row>
        <row r="2992">
          <cell r="C2992" t="str">
            <v>OXFORD STRIPE SHIRT-C1</v>
          </cell>
        </row>
        <row r="2993">
          <cell r="C2993" t="str">
            <v>OXFORD STRIPE SHIRT-C2</v>
          </cell>
        </row>
        <row r="2995">
          <cell r="C2995" t="str">
            <v>BASIC 03 TEE-C1</v>
          </cell>
        </row>
        <row r="2996">
          <cell r="C2996" t="str">
            <v>BASIC 03 TEE-C2</v>
          </cell>
        </row>
        <row r="2998">
          <cell r="C2998" t="str">
            <v>JBF 0184</v>
          </cell>
        </row>
        <row r="2999">
          <cell r="C2999" t="str">
            <v>JBF 0219</v>
          </cell>
        </row>
        <row r="3001">
          <cell r="C3001" t="str">
            <v>S/SLEEVE SHIRT-C1</v>
          </cell>
        </row>
        <row r="3002">
          <cell r="C3002" t="str">
            <v>S/SLEEVE SHIRT-C2</v>
          </cell>
        </row>
        <row r="3003">
          <cell r="C3003" t="str">
            <v>S/SLEEVE SHIRT-C3</v>
          </cell>
        </row>
        <row r="3004">
          <cell r="C3004" t="str">
            <v>S/SLEEVE SHIRT-C4</v>
          </cell>
        </row>
        <row r="3005">
          <cell r="C3005" t="str">
            <v>S/SLEEVE SHIRT-C5</v>
          </cell>
        </row>
        <row r="3008">
          <cell r="C3008" t="str">
            <v>BURBERRY 01-C1</v>
          </cell>
        </row>
        <row r="3009">
          <cell r="C3009" t="str">
            <v>BURBERRY 01-C2</v>
          </cell>
        </row>
        <row r="3010">
          <cell r="C3010" t="str">
            <v>BURBERRY 01-C3</v>
          </cell>
        </row>
        <row r="3011">
          <cell r="C3011" t="str">
            <v>BURBERRY 01-C4</v>
          </cell>
        </row>
        <row r="3012">
          <cell r="C3012" t="str">
            <v>BURBERRY 01-C5</v>
          </cell>
        </row>
        <row r="3013">
          <cell r="C3013" t="str">
            <v>BURBERRY 02-C1</v>
          </cell>
        </row>
        <row r="3014">
          <cell r="C3014" t="str">
            <v>BURBERRY 02-C2</v>
          </cell>
        </row>
        <row r="3015">
          <cell r="C3015" t="str">
            <v>BURBERRY 02-C3</v>
          </cell>
        </row>
        <row r="3016">
          <cell r="C3016" t="str">
            <v>BURBERRY 02-C4</v>
          </cell>
        </row>
        <row r="3017">
          <cell r="C3017" t="str">
            <v>BURBERRY 02-C5</v>
          </cell>
        </row>
        <row r="3020">
          <cell r="C3020" t="str">
            <v>UN004-C2</v>
          </cell>
        </row>
        <row r="3022">
          <cell r="C3022" t="str">
            <v>LW10342-REORDER2011</v>
          </cell>
        </row>
        <row r="3024">
          <cell r="C3024" t="str">
            <v>CLAE BAG</v>
          </cell>
        </row>
        <row r="3034">
          <cell r="C3034" t="str">
            <v>Style</v>
          </cell>
        </row>
        <row r="3036">
          <cell r="C3036" t="str">
            <v>GMUN 152</v>
          </cell>
        </row>
        <row r="3037">
          <cell r="C3037" t="str">
            <v>GMUN 157</v>
          </cell>
        </row>
        <row r="3038">
          <cell r="C3038" t="str">
            <v>GMUN 183</v>
          </cell>
        </row>
        <row r="3039">
          <cell r="C3039" t="str">
            <v>GMUN 188</v>
          </cell>
        </row>
        <row r="3040">
          <cell r="C3040" t="str">
            <v>MUN 603</v>
          </cell>
        </row>
        <row r="3041">
          <cell r="C3041" t="str">
            <v>MUN 604</v>
          </cell>
        </row>
        <row r="3042">
          <cell r="C3042" t="str">
            <v>MUN 624</v>
          </cell>
        </row>
        <row r="3043">
          <cell r="C3043" t="str">
            <v>MUN 651</v>
          </cell>
        </row>
        <row r="3044">
          <cell r="C3044" t="str">
            <v>MUN 656</v>
          </cell>
        </row>
        <row r="3045">
          <cell r="C3045" t="str">
            <v>MUN 655</v>
          </cell>
        </row>
        <row r="3046">
          <cell r="C3046" t="str">
            <v>GMUN 185</v>
          </cell>
        </row>
        <row r="3048">
          <cell r="C3048" t="str">
            <v>GMUN 158</v>
          </cell>
        </row>
        <row r="3049">
          <cell r="C3049" t="str">
            <v>GMUN 159</v>
          </cell>
        </row>
        <row r="3050">
          <cell r="C3050" t="str">
            <v>GMUN 161</v>
          </cell>
        </row>
        <row r="3051">
          <cell r="C3051" t="str">
            <v>GMUN 173</v>
          </cell>
        </row>
        <row r="3052">
          <cell r="C3052" t="str">
            <v>GMUN 175</v>
          </cell>
        </row>
        <row r="3053">
          <cell r="C3053" t="str">
            <v>GMUN 178</v>
          </cell>
        </row>
        <row r="3054">
          <cell r="C3054" t="str">
            <v>GMUN 181</v>
          </cell>
        </row>
        <row r="3055">
          <cell r="C3055" t="str">
            <v>GMUN 189</v>
          </cell>
        </row>
        <row r="3056">
          <cell r="C3056" t="str">
            <v>AMUN 001</v>
          </cell>
        </row>
        <row r="3057">
          <cell r="C3057" t="str">
            <v>MUN 520-C1</v>
          </cell>
        </row>
        <row r="3058">
          <cell r="C3058" t="str">
            <v>MUN 520-C2</v>
          </cell>
        </row>
        <row r="3059">
          <cell r="C3059" t="str">
            <v>MUN 607</v>
          </cell>
        </row>
        <row r="3060">
          <cell r="C3060" t="str">
            <v>MUN 623</v>
          </cell>
        </row>
        <row r="3061">
          <cell r="C3061" t="str">
            <v>MUN 625</v>
          </cell>
        </row>
        <row r="3062">
          <cell r="C3062" t="str">
            <v>MUN 627</v>
          </cell>
        </row>
        <row r="3063">
          <cell r="C3063" t="str">
            <v>MUN 628</v>
          </cell>
        </row>
        <row r="3064">
          <cell r="C3064" t="str">
            <v>MUN 631</v>
          </cell>
        </row>
        <row r="3065">
          <cell r="C3065" t="str">
            <v>MUN 638</v>
          </cell>
        </row>
        <row r="3066">
          <cell r="C3066" t="str">
            <v>MUN 640-C1</v>
          </cell>
        </row>
        <row r="3067">
          <cell r="C3067" t="str">
            <v>MUN 640-C2</v>
          </cell>
        </row>
        <row r="3068">
          <cell r="C3068" t="str">
            <v>MUN 644</v>
          </cell>
        </row>
        <row r="3069">
          <cell r="C3069" t="str">
            <v>MUN 646</v>
          </cell>
        </row>
        <row r="3070">
          <cell r="C3070" t="str">
            <v>MUN 649</v>
          </cell>
        </row>
        <row r="3071">
          <cell r="C3071" t="str">
            <v>MUN 654</v>
          </cell>
        </row>
        <row r="3072">
          <cell r="C3072" t="str">
            <v>MUN 656B-C1</v>
          </cell>
        </row>
        <row r="3073">
          <cell r="C3073" t="str">
            <v>MUN 656B-C2</v>
          </cell>
        </row>
        <row r="3074">
          <cell r="C3074" t="str">
            <v>MINI 230</v>
          </cell>
        </row>
        <row r="3075">
          <cell r="C3075" t="str">
            <v>MINI 232</v>
          </cell>
        </row>
        <row r="3076">
          <cell r="C3076" t="str">
            <v>MINI 234</v>
          </cell>
        </row>
        <row r="3077">
          <cell r="C3077" t="str">
            <v>MINI 235</v>
          </cell>
        </row>
        <row r="3078">
          <cell r="C3078" t="str">
            <v>MINI 236</v>
          </cell>
        </row>
        <row r="3079">
          <cell r="C3079" t="str">
            <v>MINI 237</v>
          </cell>
        </row>
        <row r="3080">
          <cell r="C3080" t="str">
            <v>MINI 239</v>
          </cell>
        </row>
        <row r="3081">
          <cell r="C3081" t="str">
            <v>MINI 241</v>
          </cell>
        </row>
        <row r="3082">
          <cell r="C3082" t="str">
            <v>MINI 242</v>
          </cell>
        </row>
        <row r="3083">
          <cell r="C3083" t="str">
            <v>MINI 243</v>
          </cell>
        </row>
        <row r="3084">
          <cell r="C3084" t="str">
            <v>MINI 245</v>
          </cell>
        </row>
        <row r="3085">
          <cell r="C3085" t="str">
            <v>MINI 246</v>
          </cell>
        </row>
        <row r="3086">
          <cell r="C3086" t="str">
            <v>MINI 251</v>
          </cell>
        </row>
        <row r="3087">
          <cell r="C3087" t="str">
            <v>MINI 252</v>
          </cell>
        </row>
        <row r="3088">
          <cell r="C3088" t="str">
            <v>MINI 253</v>
          </cell>
        </row>
        <row r="3089">
          <cell r="C3089" t="str">
            <v>MINI 254</v>
          </cell>
        </row>
        <row r="3092">
          <cell r="C3092" t="str">
            <v>MUN 626</v>
          </cell>
        </row>
        <row r="3093">
          <cell r="C3093" t="str">
            <v>MUN 619</v>
          </cell>
        </row>
        <row r="3094">
          <cell r="C3094" t="str">
            <v>MUN 634</v>
          </cell>
        </row>
        <row r="3095">
          <cell r="C3095" t="str">
            <v>MUN 647</v>
          </cell>
        </row>
        <row r="3096">
          <cell r="C3096" t="str">
            <v>MUN 642</v>
          </cell>
        </row>
        <row r="3097">
          <cell r="C3097" t="str">
            <v>MUN 643</v>
          </cell>
        </row>
        <row r="3098">
          <cell r="C3098" t="str">
            <v>GMUN 177</v>
          </cell>
        </row>
        <row r="3100">
          <cell r="C3100" t="str">
            <v>GGF 1055</v>
          </cell>
        </row>
        <row r="3101">
          <cell r="C3101" t="str">
            <v>GGF 1112</v>
          </cell>
        </row>
        <row r="3102">
          <cell r="C3102" t="str">
            <v>GGF 1113</v>
          </cell>
        </row>
        <row r="3103">
          <cell r="C3103" t="str">
            <v>GGF 1120-C1</v>
          </cell>
        </row>
        <row r="3104">
          <cell r="C3104" t="str">
            <v>GGF 1125</v>
          </cell>
        </row>
        <row r="3105">
          <cell r="C3105" t="str">
            <v>GGF 1287-C1</v>
          </cell>
        </row>
        <row r="3106">
          <cell r="C3106" t="str">
            <v>GGF 1287-C2</v>
          </cell>
        </row>
        <row r="3110">
          <cell r="C3110" t="str">
            <v>GGF 1055-DJ</v>
          </cell>
        </row>
        <row r="3111">
          <cell r="C3111" t="str">
            <v>GGF 1113-DJ</v>
          </cell>
        </row>
        <row r="3112">
          <cell r="C3112" t="str">
            <v>GGF 1120-C2-DJ</v>
          </cell>
        </row>
        <row r="3115">
          <cell r="C3115" t="str">
            <v>MST08-RECUT-C1</v>
          </cell>
        </row>
        <row r="3116">
          <cell r="C3116" t="str">
            <v>MST08-RECUT-C2</v>
          </cell>
        </row>
        <row r="3117">
          <cell r="C3117" t="str">
            <v>MST09-RECUT-C1</v>
          </cell>
        </row>
        <row r="3118">
          <cell r="C3118" t="str">
            <v>MST09-RECUT-C2</v>
          </cell>
        </row>
        <row r="3120">
          <cell r="C3120" t="str">
            <v>JBF 1023-C1</v>
          </cell>
        </row>
        <row r="3121">
          <cell r="C3121" t="str">
            <v>JBF 1023-C2</v>
          </cell>
        </row>
        <row r="3122">
          <cell r="C3122" t="str">
            <v>JBF 1023-C3</v>
          </cell>
        </row>
        <row r="3123">
          <cell r="C3123" t="str">
            <v>JBF 1567</v>
          </cell>
        </row>
        <row r="3124">
          <cell r="C3124" t="str">
            <v>JBF 0187 (1601)</v>
          </cell>
        </row>
        <row r="3125">
          <cell r="C3125" t="str">
            <v>JBF 0182 (1612)</v>
          </cell>
        </row>
        <row r="3126">
          <cell r="C3126" t="str">
            <v>JBF 0185 (1615)</v>
          </cell>
        </row>
        <row r="3127">
          <cell r="C3127" t="str">
            <v>JBF 0186-C1 (1618)</v>
          </cell>
        </row>
        <row r="3128">
          <cell r="C3128" t="str">
            <v>JBF 0186-C2 (1618)</v>
          </cell>
        </row>
        <row r="3130">
          <cell r="C3130" t="str">
            <v>UNIFORM</v>
          </cell>
        </row>
        <row r="3132">
          <cell r="C3132" t="str">
            <v>BAG-3</v>
          </cell>
        </row>
        <row r="3134">
          <cell r="C3134" t="str">
            <v>BAG-011</v>
          </cell>
        </row>
        <row r="3136">
          <cell r="C3136" t="str">
            <v>MAAW1137-C2</v>
          </cell>
        </row>
        <row r="3138">
          <cell r="C3138" t="str">
            <v>GGF 0431-REORDER</v>
          </cell>
        </row>
        <row r="3150">
          <cell r="C3150" t="str">
            <v>Style</v>
          </cell>
        </row>
        <row r="3152">
          <cell r="C3152" t="str">
            <v>BIG BEAR #0651-C1</v>
          </cell>
        </row>
        <row r="3153">
          <cell r="C3153" t="str">
            <v>BIG BEAR #0651-C2</v>
          </cell>
        </row>
        <row r="3154">
          <cell r="C3154" t="str">
            <v>BIG BEAR #0651-C3</v>
          </cell>
        </row>
        <row r="3155">
          <cell r="C3155" t="str">
            <v>BIG BEAR #0651-C4</v>
          </cell>
        </row>
        <row r="3156">
          <cell r="C3156" t="str">
            <v>ORIGINAL LOGO#0663-C1</v>
          </cell>
        </row>
        <row r="3157">
          <cell r="C3157" t="str">
            <v>ORIGINAL LOGO#0663-C2</v>
          </cell>
        </row>
        <row r="3158">
          <cell r="C3158" t="str">
            <v>ORIGINAL LOGO#0663-C3</v>
          </cell>
        </row>
        <row r="3159">
          <cell r="C3159" t="str">
            <v>ORIGINAL LOGO#0663-C4</v>
          </cell>
        </row>
        <row r="3160">
          <cell r="C3160" t="str">
            <v>ORIGINAL LOGO#0663-C5</v>
          </cell>
        </row>
        <row r="3161">
          <cell r="C3161" t="str">
            <v>TRAIWEAR #0238-C1</v>
          </cell>
        </row>
        <row r="3162">
          <cell r="C3162" t="str">
            <v>TRAIWEAR #0238-C2</v>
          </cell>
        </row>
        <row r="3163">
          <cell r="C3163" t="str">
            <v>TRAIWEAR #0238-C3</v>
          </cell>
        </row>
        <row r="3164">
          <cell r="C3164" t="str">
            <v>TRAIWEAR #0238-C4</v>
          </cell>
        </row>
        <row r="3165">
          <cell r="C3165" t="str">
            <v>TRAIWEAR #0238-C5</v>
          </cell>
        </row>
        <row r="3166">
          <cell r="C3166" t="str">
            <v>DISTRESSED #0239-C1</v>
          </cell>
        </row>
        <row r="3167">
          <cell r="C3167" t="str">
            <v>DISTRESSED #0239-C2</v>
          </cell>
        </row>
        <row r="3168">
          <cell r="C3168" t="str">
            <v>DISTRESSED #0239-C3</v>
          </cell>
        </row>
        <row r="3169">
          <cell r="C3169" t="str">
            <v>DISTRESSED #0239-C4</v>
          </cell>
        </row>
        <row r="3170">
          <cell r="C3170" t="str">
            <v>DISTRESSED #0239-C5</v>
          </cell>
        </row>
        <row r="3171">
          <cell r="C3171" t="str">
            <v>DUNSTONE SWEAT #0080-C1</v>
          </cell>
        </row>
        <row r="3172">
          <cell r="C3172" t="str">
            <v>DUNSTONE SWEAT #0080-C2</v>
          </cell>
        </row>
        <row r="3173">
          <cell r="C3173" t="str">
            <v>DUNSTONE SWEAT #0080-C3</v>
          </cell>
        </row>
        <row r="3174">
          <cell r="C3174" t="str">
            <v>DUNSTONE SWEAT #0080-C4</v>
          </cell>
        </row>
        <row r="3175">
          <cell r="C3175" t="str">
            <v>FAIRFAX HOOD #0081-C1</v>
          </cell>
        </row>
        <row r="3176">
          <cell r="C3176" t="str">
            <v>FAIRFAX HOOD #0081-C2</v>
          </cell>
        </row>
        <row r="3177">
          <cell r="C3177" t="str">
            <v>FAIRFAX HOOD #0081-C3</v>
          </cell>
        </row>
        <row r="3178">
          <cell r="C3178" t="str">
            <v>FAIRFAX HOOD #0081-C4</v>
          </cell>
        </row>
        <row r="3179">
          <cell r="C3179" t="str">
            <v>DODSON SWEAR #0240-C1</v>
          </cell>
        </row>
        <row r="3180">
          <cell r="C3180" t="str">
            <v>DODSON SWEAR #0240-C2</v>
          </cell>
        </row>
        <row r="3181">
          <cell r="C3181" t="str">
            <v>DODSON SWEAR #0240-C3</v>
          </cell>
        </row>
        <row r="3182">
          <cell r="C3182" t="str">
            <v>DODSON SWEAR #0240-C4</v>
          </cell>
        </row>
        <row r="3183">
          <cell r="C3183" t="str">
            <v>TOWNSEND HOOD #0241-C1</v>
          </cell>
        </row>
        <row r="3184">
          <cell r="C3184" t="str">
            <v>TOWNSEND HOOD #0241-C2</v>
          </cell>
        </row>
        <row r="3185">
          <cell r="C3185" t="str">
            <v>TOWNSEND HOOD #0241-C3</v>
          </cell>
        </row>
        <row r="3186">
          <cell r="C3186" t="str">
            <v>TOWNSEND HOOD #0241-C4</v>
          </cell>
        </row>
        <row r="3187">
          <cell r="C3187" t="str">
            <v>BOXFORD SWEAT #0457-C1</v>
          </cell>
        </row>
        <row r="3188">
          <cell r="C3188" t="str">
            <v>BOXFORD SWEAT #0457-C2</v>
          </cell>
        </row>
        <row r="3189">
          <cell r="C3189" t="str">
            <v>BOXFORD SWEAT #0457-C3</v>
          </cell>
        </row>
        <row r="3190">
          <cell r="C3190" t="str">
            <v>BOXFORD SWEAT #0457-C4</v>
          </cell>
        </row>
        <row r="3191">
          <cell r="C3191" t="str">
            <v>DUNSTONE SWEAT-#0242-C1</v>
          </cell>
        </row>
        <row r="3192">
          <cell r="C3192" t="str">
            <v>DUNSTONE SWEAT-#0242-C2</v>
          </cell>
        </row>
        <row r="3193">
          <cell r="C3193" t="str">
            <v>DUNSTONE SWEAT-#0242-C3</v>
          </cell>
        </row>
        <row r="3194">
          <cell r="C3194" t="str">
            <v>DUNSTONE SWEAT-#0242-C4</v>
          </cell>
        </row>
        <row r="3195">
          <cell r="C3195" t="str">
            <v>CIMARRON KNIT-#0078-C1</v>
          </cell>
        </row>
        <row r="3196">
          <cell r="C3196" t="str">
            <v>CIMARRON KNIT-#0078-C2</v>
          </cell>
        </row>
        <row r="3197">
          <cell r="C3197" t="str">
            <v>CIMARRON KNIT-#0078-C3</v>
          </cell>
        </row>
        <row r="3198">
          <cell r="C3198" t="str">
            <v>BAYFIELD KNIT #0079-C1</v>
          </cell>
        </row>
        <row r="3199">
          <cell r="C3199" t="str">
            <v>BAYFIELD KNIT #0079-C2</v>
          </cell>
        </row>
        <row r="3200">
          <cell r="C3200" t="str">
            <v>BAYFIELD KNIT #0079-C3</v>
          </cell>
        </row>
        <row r="3201">
          <cell r="C3201" t="str">
            <v>NARA KNIT #0233-C1</v>
          </cell>
        </row>
        <row r="3202">
          <cell r="C3202" t="str">
            <v>NARA KNIT #0233-C2</v>
          </cell>
        </row>
        <row r="3205">
          <cell r="C3205" t="str">
            <v>GGF 1043</v>
          </cell>
        </row>
        <row r="3206">
          <cell r="C3206" t="str">
            <v>GGF 1059</v>
          </cell>
        </row>
        <row r="3207">
          <cell r="C3207" t="str">
            <v>GGF 1105</v>
          </cell>
        </row>
        <row r="3208">
          <cell r="C3208" t="str">
            <v>GGF 1120-CC1</v>
          </cell>
        </row>
        <row r="3209">
          <cell r="C3209" t="str">
            <v>GGF 1120-C2</v>
          </cell>
        </row>
        <row r="3210">
          <cell r="C3210" t="str">
            <v>GGF 1125-C1</v>
          </cell>
        </row>
        <row r="3211">
          <cell r="C3211" t="str">
            <v>GGF 1125-C2</v>
          </cell>
        </row>
        <row r="3212">
          <cell r="C3212" t="str">
            <v>GGF 1126</v>
          </cell>
        </row>
        <row r="3213">
          <cell r="C3213" t="str">
            <v>GGF 1130-C1</v>
          </cell>
        </row>
        <row r="3214">
          <cell r="C3214" t="str">
            <v>GGF 1130-C2</v>
          </cell>
        </row>
        <row r="3215">
          <cell r="C3215" t="str">
            <v>GGF 1358</v>
          </cell>
        </row>
        <row r="3216">
          <cell r="C3216" t="str">
            <v>GGF 1066</v>
          </cell>
        </row>
        <row r="3217">
          <cell r="C3217" t="str">
            <v>GGF 1070-C1</v>
          </cell>
        </row>
        <row r="3218">
          <cell r="C3218" t="str">
            <v>GGF 1070-C2</v>
          </cell>
        </row>
        <row r="3220">
          <cell r="C3220" t="str">
            <v>GGF 1043- DJ</v>
          </cell>
        </row>
        <row r="3221">
          <cell r="C3221" t="str">
            <v>GGF 1059-DJ</v>
          </cell>
        </row>
        <row r="3222">
          <cell r="C3222" t="str">
            <v>GGF 1120-DJ</v>
          </cell>
        </row>
        <row r="3223">
          <cell r="C3223" t="str">
            <v>GGF 1125-DJ</v>
          </cell>
        </row>
        <row r="3224">
          <cell r="C3224" t="str">
            <v>GGF 1066- DJ</v>
          </cell>
        </row>
        <row r="3225">
          <cell r="C3225" t="str">
            <v>GGF 1070-C2- DJ</v>
          </cell>
        </row>
        <row r="3226">
          <cell r="C3226" t="str">
            <v>GGF 1117-C1-DJ</v>
          </cell>
        </row>
        <row r="3228">
          <cell r="C3228" t="str">
            <v>MAAW1151-C1</v>
          </cell>
        </row>
        <row r="3229">
          <cell r="C3229" t="str">
            <v>MAAW1151-C2</v>
          </cell>
        </row>
        <row r="3230">
          <cell r="C3230" t="str">
            <v>MAAW1149-C1</v>
          </cell>
        </row>
        <row r="3231">
          <cell r="C3231" t="str">
            <v>MAAW1149-C2</v>
          </cell>
        </row>
        <row r="3232">
          <cell r="C3232" t="str">
            <v>MAAW1137-C2</v>
          </cell>
        </row>
        <row r="3236">
          <cell r="C3236" t="str">
            <v>MAAW1155-C1</v>
          </cell>
        </row>
        <row r="3237">
          <cell r="C3237" t="str">
            <v>MAAW1155-C2</v>
          </cell>
        </row>
        <row r="3238">
          <cell r="C3238" t="str">
            <v>MAAW1158-C1</v>
          </cell>
        </row>
        <row r="3239">
          <cell r="C3239" t="str">
            <v>MAAW1158-C2</v>
          </cell>
        </row>
        <row r="3240">
          <cell r="C3240" t="str">
            <v>MAAW1162</v>
          </cell>
        </row>
        <row r="3241">
          <cell r="C3241" t="str">
            <v>MAAW1163-C1</v>
          </cell>
        </row>
        <row r="3242">
          <cell r="C3242" t="str">
            <v>MAAW1163-C2</v>
          </cell>
        </row>
        <row r="3243">
          <cell r="C3243" t="str">
            <v>MAAW1152-C1</v>
          </cell>
        </row>
        <row r="3244">
          <cell r="C3244" t="str">
            <v>MAAW1152-C2</v>
          </cell>
        </row>
        <row r="3245">
          <cell r="C3245" t="str">
            <v>MAAW1153-C1</v>
          </cell>
        </row>
        <row r="3246">
          <cell r="C3246" t="str">
            <v>MAAW1153-C2</v>
          </cell>
        </row>
        <row r="3247">
          <cell r="C3247" t="str">
            <v>MAAW1128-C1</v>
          </cell>
        </row>
        <row r="3248">
          <cell r="C3248" t="str">
            <v>MAAW1128-C2</v>
          </cell>
        </row>
        <row r="3249">
          <cell r="C3249" t="str">
            <v>MAAW1121-C1</v>
          </cell>
        </row>
        <row r="3250">
          <cell r="C3250" t="str">
            <v>MAAW1121-C2</v>
          </cell>
        </row>
        <row r="3252">
          <cell r="C3252" t="str">
            <v>MAAW1168-C1</v>
          </cell>
        </row>
        <row r="3253">
          <cell r="C3253" t="str">
            <v>MAAW1168-C2</v>
          </cell>
        </row>
        <row r="3254">
          <cell r="C3254" t="str">
            <v>MAAW1168-C3</v>
          </cell>
        </row>
        <row r="3255">
          <cell r="C3255" t="str">
            <v>MAAW1141-C1</v>
          </cell>
        </row>
        <row r="3256">
          <cell r="C3256" t="str">
            <v>MAAW1141-C2</v>
          </cell>
        </row>
        <row r="3260">
          <cell r="C3260" t="str">
            <v>GMUN 124-INTER</v>
          </cell>
        </row>
        <row r="3261">
          <cell r="C3261" t="str">
            <v>GMUN 138-INTER</v>
          </cell>
        </row>
        <row r="3262">
          <cell r="C3262" t="str">
            <v>GMUN 132-INTER</v>
          </cell>
        </row>
        <row r="3263">
          <cell r="C3263" t="str">
            <v>GMUN 122C-INTER</v>
          </cell>
        </row>
        <row r="3264">
          <cell r="C3264" t="str">
            <v>GMUN 122-INTER</v>
          </cell>
        </row>
        <row r="3265">
          <cell r="C3265" t="str">
            <v>GMUN 127-INTER-C1</v>
          </cell>
        </row>
        <row r="3266">
          <cell r="C3266" t="str">
            <v>GMUN 127-INTER-C2</v>
          </cell>
        </row>
        <row r="3267">
          <cell r="C3267" t="str">
            <v>GMUN 143-INTER</v>
          </cell>
        </row>
        <row r="3268">
          <cell r="C3268" t="str">
            <v>GMUN 167-INTER</v>
          </cell>
        </row>
        <row r="3269">
          <cell r="C3269" t="str">
            <v>GMUN 168-INTER</v>
          </cell>
        </row>
        <row r="3270">
          <cell r="C3270" t="str">
            <v>GMUN 152-INTER</v>
          </cell>
        </row>
        <row r="3271">
          <cell r="C3271" t="str">
            <v>MINI 213-INTER</v>
          </cell>
        </row>
        <row r="3272">
          <cell r="C3272" t="str">
            <v>MINI 227-INTER</v>
          </cell>
        </row>
        <row r="3273">
          <cell r="C3273" t="str">
            <v>MINI 212-INTER</v>
          </cell>
        </row>
        <row r="3274">
          <cell r="C3274" t="str">
            <v>MINI 205-INTER</v>
          </cell>
        </row>
        <row r="3275">
          <cell r="C3275" t="str">
            <v>MINI 209-INTER</v>
          </cell>
        </row>
        <row r="3276">
          <cell r="C3276" t="str">
            <v>MINI 226-INTER</v>
          </cell>
        </row>
        <row r="3277">
          <cell r="C3277" t="str">
            <v>MINI 223-INTER</v>
          </cell>
        </row>
        <row r="3278">
          <cell r="C3278" t="str">
            <v>MINI 222-INTER</v>
          </cell>
        </row>
        <row r="3279">
          <cell r="C3279" t="str">
            <v>MINI 208-INTER</v>
          </cell>
        </row>
        <row r="3280">
          <cell r="C3280" t="str">
            <v>MINI 210-INTER</v>
          </cell>
        </row>
        <row r="3281">
          <cell r="C3281" t="str">
            <v>MINI 221-INTER</v>
          </cell>
        </row>
        <row r="3282">
          <cell r="C3282" t="str">
            <v>MINI 220-INTER</v>
          </cell>
        </row>
        <row r="3283">
          <cell r="C3283" t="str">
            <v>MINI 216-INTER</v>
          </cell>
        </row>
        <row r="3284">
          <cell r="C3284" t="str">
            <v>MINI 229-INTER</v>
          </cell>
        </row>
        <row r="3285">
          <cell r="C3285" t="str">
            <v>MINI 218-INTER</v>
          </cell>
        </row>
        <row r="3286">
          <cell r="C3286" t="str">
            <v>MINI 211-INTER</v>
          </cell>
        </row>
        <row r="3287">
          <cell r="C3287" t="str">
            <v>MINI 206-INTER</v>
          </cell>
        </row>
        <row r="3288">
          <cell r="C3288" t="str">
            <v>MINI 207-INTER</v>
          </cell>
        </row>
        <row r="3289">
          <cell r="C3289" t="str">
            <v>MUN 543-INTER</v>
          </cell>
        </row>
        <row r="3290">
          <cell r="C3290" t="str">
            <v>MUN 587-INTER</v>
          </cell>
        </row>
        <row r="3291">
          <cell r="C3291" t="str">
            <v>MUN 584-INTER</v>
          </cell>
        </row>
        <row r="3292">
          <cell r="C3292" t="str">
            <v>MUN 590-INTER</v>
          </cell>
        </row>
        <row r="3293">
          <cell r="C3293" t="str">
            <v>MUN 586-INTER</v>
          </cell>
        </row>
        <row r="3294">
          <cell r="C3294" t="str">
            <v>MUN 592-INTER</v>
          </cell>
        </row>
        <row r="3295">
          <cell r="C3295" t="str">
            <v>MUN 534-INTER</v>
          </cell>
        </row>
        <row r="3296">
          <cell r="C3296" t="str">
            <v>MUN 537-INTER</v>
          </cell>
        </row>
        <row r="3297">
          <cell r="C3297" t="str">
            <v>MUN 536-INTER</v>
          </cell>
        </row>
        <row r="3298">
          <cell r="C3298" t="str">
            <v>MUN 566-INTER</v>
          </cell>
        </row>
        <row r="3299">
          <cell r="C3299" t="str">
            <v>MUN 565-INTER</v>
          </cell>
        </row>
        <row r="3300">
          <cell r="C3300" t="str">
            <v>MUN 556-INTER</v>
          </cell>
        </row>
        <row r="3301">
          <cell r="C3301" t="str">
            <v>MUN 562-INTER</v>
          </cell>
        </row>
        <row r="3302">
          <cell r="C3302" t="str">
            <v>MUN 555-INTER</v>
          </cell>
        </row>
        <row r="3303">
          <cell r="C3303" t="str">
            <v>MUN 553-INTER</v>
          </cell>
        </row>
        <row r="3304">
          <cell r="C3304" t="str">
            <v>MUN 571-INTER</v>
          </cell>
        </row>
        <row r="3305">
          <cell r="C3305" t="str">
            <v>MUN 564-INTER</v>
          </cell>
        </row>
        <row r="3306">
          <cell r="C3306" t="str">
            <v>MUN 559-INTER</v>
          </cell>
        </row>
        <row r="3307">
          <cell r="C3307" t="str">
            <v>MUN 597-INTER</v>
          </cell>
        </row>
        <row r="3308">
          <cell r="C3308" t="str">
            <v>MUN 597B-INTER</v>
          </cell>
        </row>
        <row r="3309">
          <cell r="C3309" t="str">
            <v>MUN 569-INTER</v>
          </cell>
        </row>
        <row r="3310">
          <cell r="C3310" t="str">
            <v>MUN 558-INTER</v>
          </cell>
        </row>
        <row r="3311">
          <cell r="C3311" t="str">
            <v>MUN 568-INTER</v>
          </cell>
        </row>
        <row r="3312">
          <cell r="C3312" t="str">
            <v>MUN 572-INTER</v>
          </cell>
        </row>
        <row r="3313">
          <cell r="C3313" t="str">
            <v>MUN 540-INTER.</v>
          </cell>
        </row>
        <row r="3314">
          <cell r="C3314" t="str">
            <v>MUN 414- INTER</v>
          </cell>
        </row>
        <row r="3315">
          <cell r="C3315" t="str">
            <v>GMUN 137-INTER</v>
          </cell>
        </row>
        <row r="3316">
          <cell r="C3316" t="str">
            <v>MUN 533-INTER</v>
          </cell>
        </row>
        <row r="3317">
          <cell r="C3317" t="str">
            <v>GMUN 134-INTER</v>
          </cell>
        </row>
        <row r="3318">
          <cell r="C3318" t="str">
            <v>MUN 591-INTER</v>
          </cell>
        </row>
        <row r="3320">
          <cell r="C3320" t="str">
            <v>W11N615</v>
          </cell>
        </row>
        <row r="3321">
          <cell r="C3321" t="str">
            <v>W11N711</v>
          </cell>
        </row>
        <row r="3322">
          <cell r="C3322" t="str">
            <v>W11N712</v>
          </cell>
        </row>
        <row r="3323">
          <cell r="C3323" t="str">
            <v>W11N811</v>
          </cell>
        </row>
        <row r="3324">
          <cell r="C3324" t="str">
            <v>W11N812</v>
          </cell>
        </row>
        <row r="3325">
          <cell r="C3325" t="str">
            <v>W11N1041</v>
          </cell>
        </row>
        <row r="3327">
          <cell r="C3327" t="str">
            <v>W11N321</v>
          </cell>
        </row>
        <row r="3328">
          <cell r="C3328" t="str">
            <v>W11N611</v>
          </cell>
        </row>
        <row r="3329">
          <cell r="C3329" t="str">
            <v>W11N612</v>
          </cell>
        </row>
        <row r="3330">
          <cell r="C3330" t="str">
            <v>W11N613</v>
          </cell>
        </row>
        <row r="3331">
          <cell r="C3331" t="str">
            <v>W11N614</v>
          </cell>
        </row>
        <row r="3332">
          <cell r="C3332" t="str">
            <v>W11N621</v>
          </cell>
        </row>
        <row r="3333">
          <cell r="C3333" t="str">
            <v>W11N622</v>
          </cell>
        </row>
        <row r="3334">
          <cell r="C3334" t="str">
            <v>W11N631</v>
          </cell>
        </row>
        <row r="3335">
          <cell r="C3335" t="str">
            <v>W11N632</v>
          </cell>
        </row>
        <row r="3336">
          <cell r="C3336" t="str">
            <v>W11N641</v>
          </cell>
        </row>
        <row r="3337">
          <cell r="C3337" t="str">
            <v>W11N642</v>
          </cell>
        </row>
        <row r="3338">
          <cell r="C3338" t="str">
            <v>W11N721</v>
          </cell>
        </row>
        <row r="3339">
          <cell r="C3339" t="str">
            <v>W11N722</v>
          </cell>
        </row>
        <row r="3340">
          <cell r="C3340" t="str">
            <v>W11N732</v>
          </cell>
        </row>
        <row r="3341">
          <cell r="C3341" t="str">
            <v>W11N821</v>
          </cell>
        </row>
        <row r="3342">
          <cell r="C3342" t="str">
            <v>W11N911</v>
          </cell>
        </row>
        <row r="3343">
          <cell r="C3343" t="str">
            <v>W11N912</v>
          </cell>
        </row>
        <row r="3344">
          <cell r="C3344" t="str">
            <v>W11N1011</v>
          </cell>
        </row>
        <row r="3345">
          <cell r="C3345" t="str">
            <v>W11N1012</v>
          </cell>
        </row>
        <row r="3346">
          <cell r="C3346" t="str">
            <v>W11N111</v>
          </cell>
        </row>
        <row r="3347">
          <cell r="C3347" t="str">
            <v>W11N131</v>
          </cell>
        </row>
        <row r="3348">
          <cell r="C3348" t="str">
            <v>LW-W11-241</v>
          </cell>
        </row>
        <row r="3349">
          <cell r="C3349" t="str">
            <v>LW-W11-431</v>
          </cell>
        </row>
        <row r="3350">
          <cell r="C3350" t="str">
            <v>W11N231</v>
          </cell>
        </row>
        <row r="3351">
          <cell r="C3351" t="str">
            <v>W11N151</v>
          </cell>
        </row>
        <row r="3355">
          <cell r="C3355" t="str">
            <v>LW-W11-111</v>
          </cell>
        </row>
        <row r="3356">
          <cell r="C3356" t="str">
            <v>LW-W11-112</v>
          </cell>
        </row>
        <row r="3357">
          <cell r="C3357" t="str">
            <v>LW-W11-121</v>
          </cell>
        </row>
        <row r="3358">
          <cell r="C3358" t="str">
            <v>LW-W11-122</v>
          </cell>
        </row>
        <row r="3359">
          <cell r="C3359" t="str">
            <v>LW-W11-211</v>
          </cell>
        </row>
        <row r="3360">
          <cell r="C3360" t="str">
            <v>LW-W11-212</v>
          </cell>
        </row>
        <row r="3361">
          <cell r="C3361" t="str">
            <v>LW-W11-223</v>
          </cell>
        </row>
        <row r="3362">
          <cell r="C3362" t="str">
            <v>LW-W11-224</v>
          </cell>
        </row>
        <row r="3363">
          <cell r="C3363" t="str">
            <v>LW-W11-231</v>
          </cell>
        </row>
        <row r="3364">
          <cell r="C3364" t="str">
            <v>LW-W11-271</v>
          </cell>
        </row>
        <row r="3365">
          <cell r="C3365" t="str">
            <v>LW-W11-272</v>
          </cell>
        </row>
        <row r="3366">
          <cell r="C3366" t="str">
            <v>LW-W11-311</v>
          </cell>
        </row>
        <row r="3367">
          <cell r="C3367" t="str">
            <v>LW-W11-312</v>
          </cell>
        </row>
        <row r="3368">
          <cell r="C3368" t="str">
            <v>LW-W11-421</v>
          </cell>
        </row>
        <row r="3369">
          <cell r="C3369" t="str">
            <v>LW-W11-422</v>
          </cell>
        </row>
        <row r="3370">
          <cell r="C3370" t="str">
            <v>LW-W11-531</v>
          </cell>
        </row>
        <row r="3371">
          <cell r="C3371" t="str">
            <v>LW-W11-131</v>
          </cell>
        </row>
        <row r="3372">
          <cell r="C3372" t="str">
            <v>LW-W11-132</v>
          </cell>
        </row>
        <row r="3373">
          <cell r="C3373" t="str">
            <v>LW-W11-221</v>
          </cell>
        </row>
        <row r="3374">
          <cell r="C3374" t="str">
            <v>LW-W11-222</v>
          </cell>
        </row>
        <row r="3375">
          <cell r="C3375" t="str">
            <v>LW-W11-522</v>
          </cell>
        </row>
        <row r="3376">
          <cell r="C3376" t="str">
            <v>LW-W11-441</v>
          </cell>
        </row>
        <row r="3379">
          <cell r="C3379" t="str">
            <v>#1233-C1</v>
          </cell>
        </row>
        <row r="3380">
          <cell r="C3380" t="str">
            <v>#1233-C2</v>
          </cell>
        </row>
        <row r="3381">
          <cell r="C3381" t="str">
            <v>#1233-C3</v>
          </cell>
        </row>
        <row r="3382">
          <cell r="C3382" t="str">
            <v>#3358-C1</v>
          </cell>
        </row>
        <row r="3383">
          <cell r="C3383" t="str">
            <v>#3358-C2</v>
          </cell>
        </row>
        <row r="3384">
          <cell r="C3384" t="str">
            <v>#3358-C3</v>
          </cell>
        </row>
        <row r="3385">
          <cell r="C3385" t="str">
            <v>#8099-C1</v>
          </cell>
        </row>
        <row r="3386">
          <cell r="C3386" t="str">
            <v>#8099-C2</v>
          </cell>
        </row>
        <row r="3387">
          <cell r="C3387" t="str">
            <v>#8099-C3</v>
          </cell>
        </row>
        <row r="3390">
          <cell r="C3390" t="str">
            <v>BASIC01-C1</v>
          </cell>
        </row>
        <row r="3391">
          <cell r="C3391" t="str">
            <v>BASIC01-C2</v>
          </cell>
        </row>
        <row r="3392">
          <cell r="C3392" t="str">
            <v>BASIC01-C3</v>
          </cell>
        </row>
        <row r="3393">
          <cell r="C3393" t="str">
            <v>BASIC02-C1</v>
          </cell>
        </row>
        <row r="3394">
          <cell r="C3394" t="str">
            <v>BASIC02-C2</v>
          </cell>
        </row>
        <row r="3395">
          <cell r="C3395" t="str">
            <v>BASIC02-C3</v>
          </cell>
        </row>
        <row r="3396">
          <cell r="C3396" t="str">
            <v>BASIC04-C1</v>
          </cell>
        </row>
        <row r="3397">
          <cell r="C3397" t="str">
            <v>BASIC04-C2</v>
          </cell>
        </row>
        <row r="3398">
          <cell r="C3398" t="str">
            <v>BASIC05-C1</v>
          </cell>
        </row>
        <row r="3399">
          <cell r="C3399" t="str">
            <v>BASIC05-C2</v>
          </cell>
        </row>
        <row r="3401">
          <cell r="C3401" t="str">
            <v>JBF 1602</v>
          </cell>
        </row>
        <row r="3402">
          <cell r="C3402" t="str">
            <v>JBF 1616-C1</v>
          </cell>
        </row>
        <row r="3403">
          <cell r="C3403" t="str">
            <v>JBF 1616-C2</v>
          </cell>
        </row>
        <row r="3405">
          <cell r="C3405" t="str">
            <v>VE-11-3-060-02</v>
          </cell>
        </row>
        <row r="3416">
          <cell r="C3416" t="str">
            <v>Style</v>
          </cell>
        </row>
        <row r="3418">
          <cell r="C3418" t="str">
            <v>SAMPLE' 2011</v>
          </cell>
        </row>
        <row r="3421">
          <cell r="C3421">
            <v>1121012</v>
          </cell>
        </row>
        <row r="3422">
          <cell r="C3422" t="str">
            <v>1121028-C1</v>
          </cell>
        </row>
        <row r="3423">
          <cell r="C3423" t="str">
            <v>1121028-C2</v>
          </cell>
        </row>
        <row r="3424">
          <cell r="C3424">
            <v>1121006</v>
          </cell>
        </row>
        <row r="3425">
          <cell r="C3425">
            <v>1121009</v>
          </cell>
        </row>
        <row r="3426">
          <cell r="C3426">
            <v>1122005</v>
          </cell>
        </row>
        <row r="3427">
          <cell r="C3427">
            <v>1122007</v>
          </cell>
        </row>
        <row r="3428">
          <cell r="C3428">
            <v>1121017</v>
          </cell>
        </row>
        <row r="3430">
          <cell r="C3430" t="str">
            <v>JBF 1023-DROP 3-C1</v>
          </cell>
        </row>
        <row r="3431">
          <cell r="C3431" t="str">
            <v>JBF 1023-DROP 3-C2</v>
          </cell>
        </row>
        <row r="3432">
          <cell r="C3432" t="str">
            <v>JBF 1023-DROP 3-C3</v>
          </cell>
        </row>
        <row r="3433">
          <cell r="C3433" t="str">
            <v>JBF 1023-DROP 3-C4</v>
          </cell>
        </row>
        <row r="3434">
          <cell r="C3434" t="str">
            <v>JBF 1023-DROP 3-C5</v>
          </cell>
        </row>
        <row r="3435">
          <cell r="C3435" t="str">
            <v>JBF 1586-C1</v>
          </cell>
        </row>
        <row r="3436">
          <cell r="C3436" t="str">
            <v>JBF 1586-C2</v>
          </cell>
        </row>
        <row r="3437">
          <cell r="C3437" t="str">
            <v>JBF 1586-C3</v>
          </cell>
        </row>
        <row r="3438">
          <cell r="C3438" t="str">
            <v>JBF 1594</v>
          </cell>
        </row>
        <row r="3439">
          <cell r="C3439" t="str">
            <v>JBF 1603-C1</v>
          </cell>
        </row>
        <row r="3440">
          <cell r="C3440" t="str">
            <v>JBF 1603-C2</v>
          </cell>
        </row>
        <row r="3441">
          <cell r="C3441" t="str">
            <v>JBF 1603-C3</v>
          </cell>
        </row>
        <row r="3442">
          <cell r="C3442" t="str">
            <v>JBF 1613</v>
          </cell>
        </row>
        <row r="3443">
          <cell r="C3443" t="str">
            <v>JBF 1614</v>
          </cell>
        </row>
        <row r="3444">
          <cell r="C3444" t="str">
            <v>JBF 1620-C1</v>
          </cell>
        </row>
        <row r="3445">
          <cell r="C3445" t="str">
            <v>JBF 1620-C2</v>
          </cell>
        </row>
        <row r="3446">
          <cell r="C3446" t="str">
            <v>JBF 1624-C1</v>
          </cell>
        </row>
        <row r="3447">
          <cell r="C3447" t="str">
            <v>JBF 1624-C2</v>
          </cell>
        </row>
        <row r="3449">
          <cell r="C3449" t="str">
            <v>JBF 0184-REORDER</v>
          </cell>
        </row>
        <row r="3452">
          <cell r="C3452" t="str">
            <v>TEE SHIRT 01-C1</v>
          </cell>
        </row>
        <row r="3453">
          <cell r="C3453" t="str">
            <v>TEE SHIRT 01-C2</v>
          </cell>
        </row>
        <row r="3454">
          <cell r="C3454" t="str">
            <v>TEE SHIRT 01-C3</v>
          </cell>
        </row>
        <row r="3455">
          <cell r="C3455" t="str">
            <v>TEE SHIRT 01-C4</v>
          </cell>
        </row>
        <row r="3456">
          <cell r="C3456" t="str">
            <v>TEE SHIRT 01-C5</v>
          </cell>
        </row>
        <row r="3457">
          <cell r="C3457" t="str">
            <v>TEE SHIRT 02-C1</v>
          </cell>
        </row>
        <row r="3458">
          <cell r="C3458" t="str">
            <v>TEE SHIRT 02-C2</v>
          </cell>
        </row>
        <row r="3459">
          <cell r="C3459" t="str">
            <v>TEE SHIRT 02-C3</v>
          </cell>
        </row>
        <row r="3460">
          <cell r="C3460" t="str">
            <v>TEE SHIRT 02-C4</v>
          </cell>
        </row>
        <row r="3461">
          <cell r="C3461" t="str">
            <v>TEE SHIRT 02-C5</v>
          </cell>
        </row>
        <row r="3471">
          <cell r="C3471" t="str">
            <v>Style</v>
          </cell>
        </row>
        <row r="3473">
          <cell r="C3473" t="str">
            <v>GGF 1116</v>
          </cell>
        </row>
        <row r="3474">
          <cell r="C3474" t="str">
            <v>GGF 1129</v>
          </cell>
        </row>
        <row r="3475">
          <cell r="C3475" t="str">
            <v>GGF 1215</v>
          </cell>
        </row>
        <row r="3476">
          <cell r="C3476" t="str">
            <v>GGF 1435-C1</v>
          </cell>
        </row>
        <row r="3477">
          <cell r="C3477" t="str">
            <v>GGF 1435-C2</v>
          </cell>
        </row>
        <row r="3478">
          <cell r="C3478" t="str">
            <v>GGF 1436</v>
          </cell>
        </row>
        <row r="3479">
          <cell r="C3479" t="str">
            <v>GGF 1094</v>
          </cell>
        </row>
        <row r="3481">
          <cell r="C3481" t="str">
            <v>MAAW1104-C1</v>
          </cell>
        </row>
        <row r="3482">
          <cell r="C3482" t="str">
            <v>MAAW1104-C2</v>
          </cell>
        </row>
        <row r="3483">
          <cell r="C3483" t="str">
            <v>MAAW1104-C3</v>
          </cell>
        </row>
        <row r="3484">
          <cell r="C3484" t="str">
            <v>MAAW1144-C1</v>
          </cell>
        </row>
        <row r="3485">
          <cell r="C3485" t="str">
            <v>MAAW1144-C2</v>
          </cell>
        </row>
        <row r="3489">
          <cell r="C3489" t="str">
            <v>MUN 558</v>
          </cell>
        </row>
        <row r="3490">
          <cell r="C3490" t="str">
            <v>GMUN 153</v>
          </cell>
        </row>
        <row r="3491">
          <cell r="C3491" t="str">
            <v>GMUN 154</v>
          </cell>
        </row>
        <row r="3493">
          <cell r="C3493" t="str">
            <v>SAMPLE</v>
          </cell>
        </row>
        <row r="3495">
          <cell r="C3495" t="str">
            <v>GGF 1253-SWIM SUIT-DJ</v>
          </cell>
        </row>
        <row r="3496">
          <cell r="C3496" t="str">
            <v>GGF 1245- SWIM SUIT-C1-DJ</v>
          </cell>
        </row>
        <row r="3497">
          <cell r="C3497" t="str">
            <v>GGF 1258- SWIM SUIT-C1-DJ</v>
          </cell>
        </row>
        <row r="3498">
          <cell r="C3498" t="str">
            <v>GGF 1329- SWIM SUIT-C1-DJ</v>
          </cell>
        </row>
        <row r="3499">
          <cell r="C3499" t="str">
            <v>GGF 1329- SWIM SUIT-C3-DJ</v>
          </cell>
        </row>
        <row r="3501">
          <cell r="C3501" t="str">
            <v>GGF 1394</v>
          </cell>
        </row>
        <row r="3502">
          <cell r="C3502" t="str">
            <v>GGF 1393</v>
          </cell>
        </row>
        <row r="3503">
          <cell r="C3503" t="str">
            <v>GGF 1375</v>
          </cell>
        </row>
        <row r="3504">
          <cell r="C3504" t="str">
            <v>GGF 1335</v>
          </cell>
        </row>
        <row r="3505">
          <cell r="C3505" t="str">
            <v>GGF 1405</v>
          </cell>
        </row>
        <row r="3506">
          <cell r="C3506" t="str">
            <v>GGF 1253-SWIM SUIT</v>
          </cell>
        </row>
        <row r="3507">
          <cell r="C3507" t="str">
            <v>GGF 1247- SWIM SUIT-C1</v>
          </cell>
        </row>
        <row r="3508">
          <cell r="C3508" t="str">
            <v>GGF 1247- SWIM SUIT-C2</v>
          </cell>
        </row>
        <row r="3509">
          <cell r="C3509" t="str">
            <v>GGF 1254- SWIM SUIT</v>
          </cell>
        </row>
        <row r="3510">
          <cell r="C3510" t="str">
            <v>GGF 1246- SWIM SUIT-C1</v>
          </cell>
        </row>
        <row r="3511">
          <cell r="C3511" t="str">
            <v>GGF 1246- SWIM SUIT-C2</v>
          </cell>
        </row>
        <row r="3512">
          <cell r="C3512" t="str">
            <v>GGF 1246- SWIM SUIT-C3</v>
          </cell>
        </row>
        <row r="3513">
          <cell r="C3513" t="str">
            <v>GGF 1255- SWIM SUIT-C3</v>
          </cell>
        </row>
        <row r="3514">
          <cell r="C3514" t="str">
            <v>GGF 1250- SWIM SUIT</v>
          </cell>
        </row>
        <row r="3515">
          <cell r="C3515" t="str">
            <v>GGF 1245- SWIM SUIT-C1</v>
          </cell>
        </row>
        <row r="3516">
          <cell r="C3516" t="str">
            <v>GGF 1245- SWIM SUIT-C2</v>
          </cell>
        </row>
        <row r="3517">
          <cell r="C3517" t="str">
            <v>GGF 1245- SWIM SUIT-C3</v>
          </cell>
        </row>
        <row r="3518">
          <cell r="C3518" t="str">
            <v>GGF 1245- SWIM SUIT-C4</v>
          </cell>
        </row>
        <row r="3519">
          <cell r="C3519" t="str">
            <v>GGF 1258- SWIM SUIT-C1</v>
          </cell>
        </row>
        <row r="3520">
          <cell r="C3520" t="str">
            <v>GGF 1258- SWIM SUIT-C2</v>
          </cell>
        </row>
        <row r="3521">
          <cell r="C3521" t="str">
            <v>GGF 1256- SWIM SUIT-C1</v>
          </cell>
        </row>
        <row r="3522">
          <cell r="C3522" t="str">
            <v>GGF 1256- SWIM SUIT-C2</v>
          </cell>
        </row>
        <row r="3523">
          <cell r="C3523" t="str">
            <v>GGF 1251- SWIM SUIT</v>
          </cell>
        </row>
        <row r="3524">
          <cell r="C3524" t="str">
            <v>GGF 1257- SWIM SUIT</v>
          </cell>
        </row>
        <row r="3525">
          <cell r="C3525" t="str">
            <v>GGF 1314- SWIM SUIT-C1</v>
          </cell>
        </row>
        <row r="3526">
          <cell r="C3526" t="str">
            <v>GGF 1314- SWIM SUIT-C2</v>
          </cell>
        </row>
        <row r="3527">
          <cell r="C3527" t="str">
            <v>GGF 1314- SWIM SUIT-C3</v>
          </cell>
        </row>
        <row r="3528">
          <cell r="C3528" t="str">
            <v>GGF 1314- SWIM SUIT-C4</v>
          </cell>
        </row>
        <row r="3529">
          <cell r="C3529" t="str">
            <v>GGF 1314- SWIM SUIT-C5</v>
          </cell>
        </row>
        <row r="3530">
          <cell r="C3530" t="str">
            <v>GGF 1329- SWIM SUIT-C1</v>
          </cell>
        </row>
        <row r="3531">
          <cell r="C3531" t="str">
            <v>GGF 1329- SWIM SUIT-C2</v>
          </cell>
        </row>
        <row r="3532">
          <cell r="C3532" t="str">
            <v>GGF 1329- SWIM SUIT-C3</v>
          </cell>
        </row>
        <row r="3533">
          <cell r="C3533" t="str">
            <v>GGF 1539- SWIM SUIT</v>
          </cell>
        </row>
        <row r="3535">
          <cell r="C3535" t="str">
            <v>JBF 1105-C1</v>
          </cell>
        </row>
        <row r="3536">
          <cell r="C3536" t="str">
            <v>JBF 1105-C2</v>
          </cell>
        </row>
        <row r="3537">
          <cell r="C3537" t="str">
            <v>JBF 1106-C1</v>
          </cell>
        </row>
        <row r="3538">
          <cell r="C3538" t="str">
            <v>JBF 1106-C2</v>
          </cell>
        </row>
        <row r="3539">
          <cell r="C3539" t="str">
            <v>JBF 1107-C1</v>
          </cell>
        </row>
        <row r="3540">
          <cell r="C3540" t="str">
            <v>JBF 1107-C2</v>
          </cell>
        </row>
        <row r="3541">
          <cell r="C3541" t="str">
            <v>JBF 1111-C1</v>
          </cell>
        </row>
        <row r="3542">
          <cell r="C3542" t="str">
            <v>JBF 1111-C2</v>
          </cell>
        </row>
        <row r="3543">
          <cell r="C3543" t="str">
            <v>JBF 1111-C3</v>
          </cell>
        </row>
        <row r="3544">
          <cell r="C3544" t="str">
            <v>JBF 1111-C4</v>
          </cell>
        </row>
        <row r="3545">
          <cell r="C3545" t="str">
            <v>JBF 1111-C5</v>
          </cell>
        </row>
        <row r="3546">
          <cell r="C3546" t="str">
            <v>JBF 1114-C1</v>
          </cell>
        </row>
        <row r="3547">
          <cell r="C3547" t="str">
            <v>JBF 1114-C2</v>
          </cell>
        </row>
        <row r="3548">
          <cell r="C3548" t="str">
            <v>JBF 1590-C1</v>
          </cell>
        </row>
        <row r="3549">
          <cell r="C3549" t="str">
            <v>JBF 1590-C2</v>
          </cell>
        </row>
        <row r="3550">
          <cell r="C3550" t="str">
            <v>JBF 1590-C3</v>
          </cell>
        </row>
        <row r="3551">
          <cell r="C3551" t="str">
            <v>JBF 1700-C1</v>
          </cell>
        </row>
        <row r="3552">
          <cell r="C3552" t="str">
            <v>JBF 1700-C2</v>
          </cell>
        </row>
        <row r="3553">
          <cell r="C3553" t="str">
            <v>JBF 1593-C1</v>
          </cell>
        </row>
        <row r="3554">
          <cell r="C3554" t="str">
            <v>JBF 1593-C2</v>
          </cell>
        </row>
        <row r="3556">
          <cell r="C3556" t="str">
            <v>JBF 1108-C1</v>
          </cell>
        </row>
        <row r="3557">
          <cell r="C3557" t="str">
            <v>JBF 1108-C2</v>
          </cell>
        </row>
        <row r="3558">
          <cell r="C3558" t="str">
            <v>JBF 1109-C1</v>
          </cell>
        </row>
        <row r="3559">
          <cell r="C3559" t="str">
            <v>JBF 1109-C2</v>
          </cell>
        </row>
        <row r="3560">
          <cell r="C3560" t="str">
            <v>JBF 1110-C1</v>
          </cell>
        </row>
        <row r="3561">
          <cell r="C3561" t="str">
            <v>JBF 1110-C2</v>
          </cell>
        </row>
        <row r="3562">
          <cell r="C3562" t="str">
            <v>JBF 1110-C3</v>
          </cell>
        </row>
        <row r="3563">
          <cell r="C3563" t="str">
            <v>JBF 1112-C1</v>
          </cell>
        </row>
        <row r="3564">
          <cell r="C3564" t="str">
            <v>JBF 1112-C2</v>
          </cell>
        </row>
        <row r="3565">
          <cell r="C3565" t="str">
            <v>JBF 1112-C3</v>
          </cell>
        </row>
        <row r="3566">
          <cell r="C3566" t="str">
            <v>JBF 1113-C1</v>
          </cell>
        </row>
        <row r="3567">
          <cell r="C3567" t="str">
            <v>JBF 1113-C2</v>
          </cell>
        </row>
        <row r="3568">
          <cell r="C3568" t="str">
            <v>JBF 1113-C3</v>
          </cell>
        </row>
        <row r="3570">
          <cell r="C3570" t="str">
            <v>GMUN 191B</v>
          </cell>
        </row>
        <row r="3571">
          <cell r="C3571" t="str">
            <v>GMUN 192</v>
          </cell>
        </row>
        <row r="3572">
          <cell r="C3572" t="str">
            <v>GMUN 193</v>
          </cell>
        </row>
        <row r="3573">
          <cell r="C3573" t="str">
            <v>GMUN 193B</v>
          </cell>
        </row>
        <row r="3574">
          <cell r="C3574" t="str">
            <v>GMUN 195</v>
          </cell>
        </row>
        <row r="3575">
          <cell r="C3575" t="str">
            <v>GMUN 196</v>
          </cell>
        </row>
        <row r="3576">
          <cell r="C3576" t="str">
            <v>GMUN 196B</v>
          </cell>
        </row>
        <row r="3577">
          <cell r="C3577" t="str">
            <v>GMUN 201</v>
          </cell>
        </row>
        <row r="3578">
          <cell r="C3578" t="str">
            <v>GMUN 203</v>
          </cell>
        </row>
        <row r="3579">
          <cell r="C3579" t="str">
            <v>GMUN 206</v>
          </cell>
        </row>
        <row r="3580">
          <cell r="C3580" t="str">
            <v>GMUN 208</v>
          </cell>
        </row>
        <row r="3581">
          <cell r="C3581" t="str">
            <v>GMUN 178-HIGH SUMMER</v>
          </cell>
        </row>
        <row r="3582">
          <cell r="C3582" t="str">
            <v>GMUN 200</v>
          </cell>
        </row>
        <row r="3583">
          <cell r="C3583" t="str">
            <v>GMUN 143-HIGH SUMMER</v>
          </cell>
        </row>
        <row r="3584">
          <cell r="C3584" t="str">
            <v>GMUN 198</v>
          </cell>
        </row>
        <row r="3585">
          <cell r="C3585" t="str">
            <v>MINI 260</v>
          </cell>
        </row>
        <row r="3586">
          <cell r="C3586" t="str">
            <v>MINI 261</v>
          </cell>
        </row>
        <row r="3587">
          <cell r="C3587" t="str">
            <v>MINI 262</v>
          </cell>
        </row>
        <row r="3588">
          <cell r="C3588" t="str">
            <v>MINI 264</v>
          </cell>
        </row>
        <row r="3589">
          <cell r="C3589" t="str">
            <v>MINI 265</v>
          </cell>
        </row>
        <row r="3590">
          <cell r="C3590" t="str">
            <v>MUN 678-C1</v>
          </cell>
        </row>
        <row r="3591">
          <cell r="C3591" t="str">
            <v>MUN 678-C2</v>
          </cell>
        </row>
        <row r="3592">
          <cell r="C3592" t="str">
            <v>MUN 679</v>
          </cell>
        </row>
        <row r="3593">
          <cell r="C3593" t="str">
            <v>MUN 681</v>
          </cell>
        </row>
        <row r="3594">
          <cell r="C3594" t="str">
            <v>MUN 683-C1</v>
          </cell>
        </row>
        <row r="3595">
          <cell r="C3595" t="str">
            <v>MUN 683-C2</v>
          </cell>
        </row>
        <row r="3596">
          <cell r="C3596" t="str">
            <v>MUN 684</v>
          </cell>
        </row>
        <row r="3597">
          <cell r="C3597" t="str">
            <v>MUN 685</v>
          </cell>
        </row>
        <row r="3598">
          <cell r="C3598" t="str">
            <v>MUN 686</v>
          </cell>
        </row>
        <row r="3599">
          <cell r="C3599" t="str">
            <v>MUN 689</v>
          </cell>
        </row>
        <row r="3600">
          <cell r="C3600" t="str">
            <v>MUN 690</v>
          </cell>
        </row>
        <row r="3601">
          <cell r="C3601" t="str">
            <v>MUN 643-HIGH SUMMER</v>
          </cell>
        </row>
        <row r="3602">
          <cell r="C3602" t="str">
            <v>AMUN-00</v>
          </cell>
        </row>
        <row r="3603">
          <cell r="C3603" t="str">
            <v>AMUN 002</v>
          </cell>
        </row>
        <row r="3604">
          <cell r="C3604" t="str">
            <v>AMUN-01</v>
          </cell>
        </row>
        <row r="3605">
          <cell r="C3605" t="str">
            <v>GMUN 202</v>
          </cell>
        </row>
        <row r="3607">
          <cell r="C3607" t="str">
            <v>BAG-AUG</v>
          </cell>
        </row>
        <row r="3616">
          <cell r="C3616" t="str">
            <v>Style</v>
          </cell>
        </row>
        <row r="3618">
          <cell r="C3618" t="str">
            <v>MST08 2011-C1</v>
          </cell>
        </row>
        <row r="3619">
          <cell r="C3619" t="str">
            <v>MST08 2011-C2</v>
          </cell>
        </row>
        <row r="3620">
          <cell r="C3620" t="str">
            <v>MST01 2011</v>
          </cell>
        </row>
        <row r="3621">
          <cell r="C3621" t="str">
            <v>MST03 2011</v>
          </cell>
        </row>
        <row r="3622">
          <cell r="C3622" t="str">
            <v>MSJ07 2011-C1</v>
          </cell>
        </row>
        <row r="3623">
          <cell r="C3623" t="str">
            <v>MSJ07 2011-C2</v>
          </cell>
        </row>
        <row r="3624">
          <cell r="C3624" t="str">
            <v>MSJ09 2011-C1</v>
          </cell>
        </row>
        <row r="3625">
          <cell r="C3625" t="str">
            <v>MSJ09 2011-C2</v>
          </cell>
        </row>
        <row r="3626">
          <cell r="C3626" t="str">
            <v>MSB07 2011-C1</v>
          </cell>
        </row>
        <row r="3627">
          <cell r="C3627" t="str">
            <v>MSB07 2011-C2</v>
          </cell>
        </row>
        <row r="3628">
          <cell r="C3628" t="str">
            <v>MST09 2011</v>
          </cell>
        </row>
        <row r="3629">
          <cell r="C3629" t="str">
            <v>MSB03 2011-C3</v>
          </cell>
        </row>
        <row r="3630">
          <cell r="C3630" t="str">
            <v>MSB03 2011-C5</v>
          </cell>
        </row>
        <row r="3632">
          <cell r="C3632" t="str">
            <v>S11400A-C1</v>
          </cell>
        </row>
        <row r="3633">
          <cell r="C3633" t="str">
            <v>S11400A-C2</v>
          </cell>
        </row>
        <row r="3634">
          <cell r="C3634" t="str">
            <v>S11400B-C1</v>
          </cell>
        </row>
        <row r="3635">
          <cell r="C3635" t="str">
            <v>S11400B-C2</v>
          </cell>
        </row>
        <row r="3636">
          <cell r="C3636" t="str">
            <v>S11401-C1</v>
          </cell>
        </row>
        <row r="3637">
          <cell r="C3637" t="str">
            <v>S11401-C2</v>
          </cell>
        </row>
        <row r="3638">
          <cell r="C3638" t="str">
            <v>S11402A-C1</v>
          </cell>
        </row>
        <row r="3639">
          <cell r="C3639" t="str">
            <v>S11402A-C2</v>
          </cell>
        </row>
        <row r="3640">
          <cell r="C3640" t="str">
            <v>S11402B-C1</v>
          </cell>
        </row>
        <row r="3641">
          <cell r="C3641" t="str">
            <v>S11402B-C2</v>
          </cell>
        </row>
        <row r="3642">
          <cell r="C3642" t="str">
            <v>S11406A-C1</v>
          </cell>
        </row>
        <row r="3643">
          <cell r="C3643" t="str">
            <v>S11406A-C2</v>
          </cell>
        </row>
        <row r="3644">
          <cell r="C3644" t="str">
            <v>S11406B-C1</v>
          </cell>
        </row>
        <row r="3645">
          <cell r="C3645" t="str">
            <v>S11406B-C2</v>
          </cell>
        </row>
        <row r="3647">
          <cell r="C3647">
            <v>1121010</v>
          </cell>
        </row>
        <row r="3650">
          <cell r="C3650" t="str">
            <v>MAAW1148-C1</v>
          </cell>
        </row>
        <row r="3651">
          <cell r="C3651" t="str">
            <v>MAAW1148-C2</v>
          </cell>
        </row>
        <row r="3652">
          <cell r="C3652" t="str">
            <v>MAAW1140-C1</v>
          </cell>
        </row>
        <row r="3653">
          <cell r="C3653" t="str">
            <v>MAAW1140-C2</v>
          </cell>
        </row>
        <row r="3654">
          <cell r="C3654" t="str">
            <v>MAAW1145-C1</v>
          </cell>
        </row>
        <row r="3655">
          <cell r="C3655" t="str">
            <v>MAAW1145-C2</v>
          </cell>
        </row>
        <row r="3658">
          <cell r="C3658" t="str">
            <v>M11-4-024-01</v>
          </cell>
        </row>
        <row r="3659">
          <cell r="C3659" t="str">
            <v>M11-4-024-02</v>
          </cell>
        </row>
        <row r="3661">
          <cell r="C3661" t="str">
            <v>G05-T12 ( GGF 1603)</v>
          </cell>
        </row>
        <row r="3662">
          <cell r="C3662" t="str">
            <v>G05-T08( GGF 1604)</v>
          </cell>
        </row>
        <row r="3665">
          <cell r="C3665" t="str">
            <v>MA T-SHIRT-C1</v>
          </cell>
        </row>
        <row r="3666">
          <cell r="C3666" t="str">
            <v>MA T-SHIRT-C2</v>
          </cell>
        </row>
        <row r="3667">
          <cell r="C3667" t="str">
            <v>MA T-SHIRT-C3</v>
          </cell>
        </row>
        <row r="3668">
          <cell r="C3668" t="str">
            <v>MA T-SHIRT-C4</v>
          </cell>
        </row>
        <row r="3669">
          <cell r="C3669" t="str">
            <v>MA T-SHIRT-C5</v>
          </cell>
        </row>
        <row r="3670">
          <cell r="C3670" t="str">
            <v>MA T-SHIRT-C6</v>
          </cell>
        </row>
        <row r="3671">
          <cell r="C3671" t="str">
            <v>MA T-SHIRT-C7</v>
          </cell>
        </row>
        <row r="3672">
          <cell r="C3672" t="str">
            <v>MA T-SHIRT-C8</v>
          </cell>
        </row>
        <row r="3673">
          <cell r="C3673" t="str">
            <v>MA T-SHIRT-C9</v>
          </cell>
        </row>
        <row r="3674">
          <cell r="C3674" t="str">
            <v>MA T-SHIRT-C10</v>
          </cell>
        </row>
        <row r="3675">
          <cell r="C3675" t="str">
            <v>MA T-SHIRT-C11</v>
          </cell>
        </row>
        <row r="3676">
          <cell r="C3676" t="str">
            <v>MA T-SHIRT-C12</v>
          </cell>
        </row>
        <row r="3677">
          <cell r="C3677" t="str">
            <v>MA T-SHIRT-C13</v>
          </cell>
        </row>
        <row r="3678">
          <cell r="C3678" t="str">
            <v>MA T-SHIRT-C14</v>
          </cell>
        </row>
        <row r="3679">
          <cell r="C3679" t="str">
            <v>MA T-SHIRT-C15</v>
          </cell>
        </row>
        <row r="3680">
          <cell r="C3680" t="str">
            <v>MA T-SHIRT-C16</v>
          </cell>
        </row>
        <row r="3681">
          <cell r="C3681" t="str">
            <v>MA T-SHIRT-C17</v>
          </cell>
        </row>
        <row r="3682">
          <cell r="C3682" t="str">
            <v>MA T-SHIRT-C18</v>
          </cell>
        </row>
        <row r="3683">
          <cell r="C3683" t="str">
            <v>MA T-SHIRT-C19</v>
          </cell>
        </row>
        <row r="3684">
          <cell r="C3684" t="str">
            <v>MA T-SHIRT-C20</v>
          </cell>
        </row>
        <row r="3685">
          <cell r="C3685" t="str">
            <v>MA T-SHIRT-C21</v>
          </cell>
        </row>
        <row r="3686">
          <cell r="C3686" t="str">
            <v>MA T-SHIRT-C22</v>
          </cell>
        </row>
        <row r="3687">
          <cell r="C3687" t="str">
            <v>MA T-SHIRT-C23</v>
          </cell>
        </row>
        <row r="3688">
          <cell r="C3688" t="str">
            <v>MA T-SHIRT-C24</v>
          </cell>
        </row>
        <row r="3690">
          <cell r="C3690" t="str">
            <v>T01-SHOP</v>
          </cell>
        </row>
        <row r="3691">
          <cell r="C3691" t="str">
            <v>T02-SHOP</v>
          </cell>
        </row>
        <row r="3692">
          <cell r="C3692" t="str">
            <v>T03-SHOP</v>
          </cell>
        </row>
        <row r="3693">
          <cell r="C3693" t="str">
            <v>TFT 0411-C1</v>
          </cell>
        </row>
        <row r="3694">
          <cell r="C3694" t="str">
            <v>TFT 0411-C2</v>
          </cell>
        </row>
        <row r="3695">
          <cell r="C3695" t="str">
            <v>TFT 0411-C3</v>
          </cell>
        </row>
        <row r="3696">
          <cell r="C3696" t="str">
            <v>TFT 0411-C4</v>
          </cell>
        </row>
        <row r="3697">
          <cell r="C3697" t="str">
            <v>TFT 0411-C5</v>
          </cell>
        </row>
        <row r="3698">
          <cell r="C3698" t="str">
            <v>TFT 0412-C1</v>
          </cell>
        </row>
        <row r="3699">
          <cell r="C3699" t="str">
            <v>TFT 0412-C2</v>
          </cell>
        </row>
        <row r="3700">
          <cell r="C3700" t="str">
            <v>TFT 0412-C3</v>
          </cell>
        </row>
        <row r="3701">
          <cell r="C3701" t="str">
            <v>TFT 0412-C4</v>
          </cell>
        </row>
        <row r="3702">
          <cell r="C3702" t="str">
            <v>TFT 0412-C5</v>
          </cell>
        </row>
        <row r="3703">
          <cell r="C3703" t="str">
            <v>LS02-C1</v>
          </cell>
        </row>
        <row r="3704">
          <cell r="C3704" t="str">
            <v>LS02-C2</v>
          </cell>
        </row>
        <row r="3705">
          <cell r="C3705" t="str">
            <v>LS02-C3</v>
          </cell>
        </row>
        <row r="3706">
          <cell r="C3706" t="str">
            <v>LS02-C4</v>
          </cell>
        </row>
        <row r="3707">
          <cell r="C3707" t="str">
            <v>LS02-C5</v>
          </cell>
        </row>
        <row r="3708">
          <cell r="C3708" t="str">
            <v>SS01-C1</v>
          </cell>
        </row>
        <row r="3709">
          <cell r="C3709" t="str">
            <v>SS01-C2</v>
          </cell>
        </row>
        <row r="3710">
          <cell r="C3710" t="str">
            <v>SS01-C3</v>
          </cell>
        </row>
        <row r="3711">
          <cell r="C3711" t="str">
            <v>SS01-C4</v>
          </cell>
        </row>
        <row r="3712">
          <cell r="C3712" t="str">
            <v>SS01-C5</v>
          </cell>
        </row>
        <row r="3713">
          <cell r="C3713" t="str">
            <v>SS01-C6</v>
          </cell>
        </row>
        <row r="3714">
          <cell r="C3714" t="str">
            <v>BAG-LUSIN 12/9</v>
          </cell>
        </row>
        <row r="3715">
          <cell r="C3715" t="str">
            <v>TFP 0404-C1</v>
          </cell>
        </row>
        <row r="3726">
          <cell r="C3726" t="str">
            <v>Style</v>
          </cell>
        </row>
        <row r="3728">
          <cell r="C3728" t="str">
            <v>S11407A-C1</v>
          </cell>
        </row>
        <row r="3729">
          <cell r="C3729" t="str">
            <v>S11407A-C2</v>
          </cell>
        </row>
        <row r="3730">
          <cell r="C3730" t="str">
            <v>S11407B-C1</v>
          </cell>
        </row>
        <row r="3731">
          <cell r="C3731" t="str">
            <v>Style</v>
          </cell>
        </row>
        <row r="3732">
          <cell r="C3732" t="str">
            <v>S11403-C1</v>
          </cell>
        </row>
        <row r="3733">
          <cell r="C3733" t="str">
            <v>S11407A-C1</v>
          </cell>
        </row>
        <row r="3734">
          <cell r="C3734" t="str">
            <v>S11407A-C2</v>
          </cell>
        </row>
        <row r="3735">
          <cell r="C3735" t="str">
            <v>S11407B-C1</v>
          </cell>
        </row>
        <row r="3736">
          <cell r="C3736" t="str">
            <v>S11407B-C2</v>
          </cell>
        </row>
        <row r="3737">
          <cell r="C3737" t="str">
            <v>S11403-C1</v>
          </cell>
        </row>
        <row r="3738">
          <cell r="C3738" t="str">
            <v>S11403-C2</v>
          </cell>
        </row>
        <row r="3739">
          <cell r="C3739" t="str">
            <v>S11404A-C1</v>
          </cell>
        </row>
        <row r="3740">
          <cell r="C3740" t="str">
            <v>S11404A-C2</v>
          </cell>
        </row>
        <row r="3741">
          <cell r="C3741" t="str">
            <v>S11404B-C1</v>
          </cell>
        </row>
        <row r="3742">
          <cell r="C3742" t="str">
            <v>S11404B-C2</v>
          </cell>
        </row>
        <row r="3743">
          <cell r="C3743" t="str">
            <v>S11408A-C1</v>
          </cell>
        </row>
        <row r="3744">
          <cell r="C3744" t="str">
            <v>S11408B-C1</v>
          </cell>
        </row>
        <row r="3745">
          <cell r="C3745" t="str">
            <v>S11409</v>
          </cell>
        </row>
        <row r="3746">
          <cell r="C3746" t="str">
            <v>M11-4-024-04</v>
          </cell>
        </row>
        <row r="3747">
          <cell r="C3747" t="str">
            <v>GGF 1476</v>
          </cell>
        </row>
        <row r="3748">
          <cell r="C3748" t="str">
            <v>GGF 1491</v>
          </cell>
        </row>
        <row r="3749">
          <cell r="C3749" t="str">
            <v>GGF 1577-DJ</v>
          </cell>
        </row>
        <row r="3750">
          <cell r="C3750" t="str">
            <v>GGF 1577</v>
          </cell>
        </row>
        <row r="3751">
          <cell r="C3751" t="str">
            <v>GGF 1125-RE</v>
          </cell>
        </row>
        <row r="3752">
          <cell r="C3752" t="str">
            <v>MST 01-C1 DROP2</v>
          </cell>
        </row>
        <row r="3753">
          <cell r="C3753" t="str">
            <v>MST 01-C2 DROP2</v>
          </cell>
        </row>
        <row r="3754">
          <cell r="C3754" t="str">
            <v>M11-4-024-04</v>
          </cell>
        </row>
        <row r="3755">
          <cell r="C3755" t="str">
            <v>MST 02-C2 DROP2</v>
          </cell>
        </row>
        <row r="3756">
          <cell r="C3756" t="str">
            <v>MST 08-C1 DROP2</v>
          </cell>
        </row>
        <row r="3757">
          <cell r="C3757" t="str">
            <v>MST 08-C2 DROP2</v>
          </cell>
        </row>
        <row r="3758">
          <cell r="C3758" t="str">
            <v>MST 08-C3 DROP2</v>
          </cell>
        </row>
        <row r="3759">
          <cell r="C3759" t="str">
            <v>MST 08-C4 DROP2</v>
          </cell>
        </row>
        <row r="3760">
          <cell r="C3760" t="str">
            <v>MST 01-C1 DROP2</v>
          </cell>
        </row>
        <row r="3761">
          <cell r="C3761" t="str">
            <v>MST 01-C2 DROP2</v>
          </cell>
        </row>
        <row r="3762">
          <cell r="C3762" t="str">
            <v>MST 02-C1 DROP2</v>
          </cell>
        </row>
        <row r="3763">
          <cell r="C3763" t="str">
            <v>MST 02-C2 DROP2</v>
          </cell>
        </row>
        <row r="3764">
          <cell r="C3764" t="str">
            <v>MST 03 DROP2</v>
          </cell>
        </row>
        <row r="3765">
          <cell r="C3765" t="str">
            <v>W11#017-C1</v>
          </cell>
        </row>
        <row r="3766">
          <cell r="C3766" t="str">
            <v>W11#005-C1</v>
          </cell>
        </row>
        <row r="3767">
          <cell r="C3767" t="str">
            <v>W11#005-C2</v>
          </cell>
        </row>
        <row r="3768">
          <cell r="C3768" t="str">
            <v>W11#003-C1</v>
          </cell>
        </row>
        <row r="3769">
          <cell r="C3769" t="str">
            <v>W11#003-C2</v>
          </cell>
        </row>
        <row r="3770">
          <cell r="C3770" t="str">
            <v>W11#009-C1</v>
          </cell>
        </row>
        <row r="3771">
          <cell r="C3771" t="str">
            <v>W11#013-C1</v>
          </cell>
        </row>
        <row r="3772">
          <cell r="C3772" t="str">
            <v>W11#013-C2</v>
          </cell>
        </row>
        <row r="3773">
          <cell r="C3773" t="str">
            <v>W11#017-C1</v>
          </cell>
        </row>
        <row r="3774">
          <cell r="C3774" t="str">
            <v>W11#017-C2</v>
          </cell>
        </row>
        <row r="3775">
          <cell r="C3775" t="str">
            <v>W11#021-C1 FULL KNIT</v>
          </cell>
        </row>
        <row r="3776">
          <cell r="C3776" t="str">
            <v>W11#021-C2 FULL KNIT</v>
          </cell>
        </row>
        <row r="3777">
          <cell r="C3777" t="str">
            <v>W11#034-C1</v>
          </cell>
        </row>
        <row r="3778">
          <cell r="C3778" t="str">
            <v>W11#034-C2</v>
          </cell>
        </row>
        <row r="3779">
          <cell r="C3779" t="str">
            <v>W11#034-C3</v>
          </cell>
        </row>
        <row r="3780">
          <cell r="C3780" t="str">
            <v>W11#035-C1</v>
          </cell>
        </row>
        <row r="3781">
          <cell r="C3781" t="str">
            <v>W11#035-C2</v>
          </cell>
        </row>
        <row r="3782">
          <cell r="C3782" t="str">
            <v>W11#035-C3</v>
          </cell>
        </row>
        <row r="3783">
          <cell r="C3783" t="str">
            <v>ATR 005-C2</v>
          </cell>
        </row>
        <row r="3784">
          <cell r="C3784" t="str">
            <v>ATR 006-C1</v>
          </cell>
        </row>
        <row r="3785">
          <cell r="C3785" t="str">
            <v>ATR 002-C1</v>
          </cell>
        </row>
        <row r="3786">
          <cell r="C3786" t="str">
            <v>ATR 002-C2</v>
          </cell>
        </row>
        <row r="3787">
          <cell r="C3787" t="str">
            <v>ATR 004</v>
          </cell>
        </row>
        <row r="3788">
          <cell r="C3788" t="str">
            <v>ATR 001-C1</v>
          </cell>
        </row>
        <row r="3789">
          <cell r="C3789" t="str">
            <v>ATR 001-C2</v>
          </cell>
        </row>
        <row r="3790">
          <cell r="C3790" t="str">
            <v>ATR 005-C1</v>
          </cell>
        </row>
        <row r="3791">
          <cell r="C3791" t="str">
            <v>ATR 005-C2</v>
          </cell>
        </row>
        <row r="3792">
          <cell r="C3792" t="str">
            <v>ATR 006-C1</v>
          </cell>
        </row>
        <row r="3793">
          <cell r="C3793" t="str">
            <v>ATR 006-C2</v>
          </cell>
        </row>
        <row r="3794">
          <cell r="C3794" t="str">
            <v>LABEL TEE # 0239-C3</v>
          </cell>
        </row>
        <row r="3795">
          <cell r="C3795" t="str">
            <v>TRAIWEAR #0238-C1 SS12</v>
          </cell>
        </row>
        <row r="3796">
          <cell r="C3796" t="str">
            <v>TRAIWEAR #0238-C2 SS12</v>
          </cell>
        </row>
        <row r="3797">
          <cell r="C3797" t="str">
            <v>TRAIWEAR #0238-C3 SS12</v>
          </cell>
        </row>
        <row r="3798">
          <cell r="C3798" t="str">
            <v>TRAIWEAR #0238-C4 SS12</v>
          </cell>
        </row>
        <row r="3799">
          <cell r="C3799" t="str">
            <v>TRAIWEAR #0238-C5 SS12</v>
          </cell>
        </row>
        <row r="3800">
          <cell r="C3800" t="str">
            <v>LABEL TEE # 0239-C1 SS12</v>
          </cell>
        </row>
        <row r="3801">
          <cell r="C3801" t="str">
            <v>LABEL TEE # 0239-C2 SS12</v>
          </cell>
        </row>
        <row r="3802">
          <cell r="C3802" t="str">
            <v>LABEL TEE # 0239-C3 SS12</v>
          </cell>
        </row>
        <row r="3803">
          <cell r="C3803" t="str">
            <v>LABEL TEE # 0239-C4 SS12</v>
          </cell>
        </row>
        <row r="3804">
          <cell r="C3804" t="str">
            <v>LABEL TEE # 0239-C5 SS12</v>
          </cell>
        </row>
        <row r="3805">
          <cell r="C3805" t="str">
            <v>BIG BEAR # 0651-C1 SS12</v>
          </cell>
        </row>
        <row r="3806">
          <cell r="C3806" t="str">
            <v>BIG BEAR # 0651-C2 SS12</v>
          </cell>
        </row>
        <row r="3807">
          <cell r="C3807" t="str">
            <v>BIG BEAR # 0651-C3 SS12</v>
          </cell>
        </row>
        <row r="3808">
          <cell r="C3808" t="str">
            <v>BIG BEAR # 0651-C4 SS12</v>
          </cell>
        </row>
        <row r="3809">
          <cell r="C3809" t="str">
            <v>ORIGINAL LOGO#0663-C1 SS12</v>
          </cell>
        </row>
        <row r="3810">
          <cell r="C3810" t="str">
            <v>ORIGINAL LOGO#0663-C2 SS12</v>
          </cell>
        </row>
        <row r="3811">
          <cell r="C3811" t="str">
            <v>ORIGINAL LOGO#0663-C3 SS12</v>
          </cell>
        </row>
        <row r="3812">
          <cell r="C3812" t="str">
            <v>ORIGINAL LOGO#0663-C4 SS12</v>
          </cell>
        </row>
        <row r="3813">
          <cell r="C3813" t="str">
            <v>ORIGINAL LOGO#0663-C5 SS12</v>
          </cell>
        </row>
        <row r="3814">
          <cell r="C3814" t="str">
            <v>ANCHOR TEE # 0708-C1 SS12</v>
          </cell>
        </row>
        <row r="3815">
          <cell r="C3815" t="str">
            <v>ANCHOR TEE # 0708-C2 SS12</v>
          </cell>
        </row>
        <row r="3816">
          <cell r="C3816" t="str">
            <v>ANCHOR TEE # 0708-C3 SS12</v>
          </cell>
        </row>
        <row r="3817">
          <cell r="C3817" t="str">
            <v>ANCHOR TEE # 0708-C4 SS12</v>
          </cell>
        </row>
        <row r="3818">
          <cell r="C3818" t="str">
            <v>BEAR HEAD TEE # 0715-C1 SS12</v>
          </cell>
        </row>
        <row r="3819">
          <cell r="C3819" t="str">
            <v>BEAR HEAD TEE # 0715-C2 SS12</v>
          </cell>
        </row>
        <row r="3820">
          <cell r="C3820" t="str">
            <v>WOMEN ANCHOR TEE # 0700-C1 SS12</v>
          </cell>
        </row>
        <row r="3821">
          <cell r="C3821" t="str">
            <v>WOMEN ANCHOR TEE # 0700-C2 SS12</v>
          </cell>
        </row>
        <row r="3822">
          <cell r="C3822" t="str">
            <v>WOMEN ANCHOR TEE # 0700-C3 SS12</v>
          </cell>
        </row>
        <row r="3823">
          <cell r="C3823" t="str">
            <v>WOVEN BIG BEAR # 0701-C1 SS12</v>
          </cell>
        </row>
        <row r="3824">
          <cell r="C3824" t="str">
            <v>WOVEN BIG BEAR # 0701-C2 SS12</v>
          </cell>
        </row>
        <row r="3825">
          <cell r="C3825" t="str">
            <v>SST5131-C1</v>
          </cell>
        </row>
        <row r="3826">
          <cell r="C3826" t="str">
            <v>SST5131-C1</v>
          </cell>
        </row>
        <row r="3827">
          <cell r="C3827" t="str">
            <v>SST5131-C2</v>
          </cell>
        </row>
        <row r="3828">
          <cell r="C3828" t="str">
            <v>SST5132-C1</v>
          </cell>
        </row>
        <row r="3829">
          <cell r="C3829" t="str">
            <v>SST5132-C2</v>
          </cell>
        </row>
        <row r="3830">
          <cell r="C3830" t="str">
            <v>LUSINE UNIFORM</v>
          </cell>
        </row>
        <row r="3831">
          <cell r="C3831" t="str">
            <v>SST5102</v>
          </cell>
        </row>
        <row r="3832">
          <cell r="C3832" t="str">
            <v>SST5111</v>
          </cell>
        </row>
        <row r="3833">
          <cell r="C3833" t="str">
            <v>SST5112</v>
          </cell>
        </row>
        <row r="3834">
          <cell r="C3834" t="str">
            <v>LUSINE BAG</v>
          </cell>
        </row>
        <row r="3836">
          <cell r="C3836" t="str">
            <v>Style</v>
          </cell>
        </row>
        <row r="3838">
          <cell r="C3838" t="str">
            <v>GGF 1115</v>
          </cell>
        </row>
        <row r="3839">
          <cell r="C3839" t="str">
            <v>GGF1412-C1</v>
          </cell>
        </row>
        <row r="3840">
          <cell r="C3840" t="str">
            <v>GGF1412-C2</v>
          </cell>
        </row>
        <row r="3841">
          <cell r="C3841" t="str">
            <v>GGF1414-C1</v>
          </cell>
        </row>
        <row r="3842">
          <cell r="C3842" t="str">
            <v>GGF1414-C2</v>
          </cell>
        </row>
        <row r="3843">
          <cell r="C3843" t="str">
            <v>Style</v>
          </cell>
        </row>
        <row r="3844">
          <cell r="C3844" t="str">
            <v>Style</v>
          </cell>
        </row>
        <row r="3845">
          <cell r="C3845" t="str">
            <v>GGF 1115</v>
          </cell>
        </row>
        <row r="3846">
          <cell r="C3846" t="str">
            <v>GGF 1115</v>
          </cell>
        </row>
        <row r="3847">
          <cell r="C3847" t="str">
            <v>GGF1412-C1</v>
          </cell>
        </row>
        <row r="3848">
          <cell r="C3848" t="str">
            <v>GGF1412-C2</v>
          </cell>
        </row>
        <row r="3849">
          <cell r="C3849" t="str">
            <v>GGF1414-C1</v>
          </cell>
        </row>
        <row r="3850">
          <cell r="C3850" t="str">
            <v>GGF1414-C2</v>
          </cell>
        </row>
        <row r="3851">
          <cell r="C3851" t="str">
            <v>GGF1415</v>
          </cell>
        </row>
        <row r="3852">
          <cell r="C3852" t="str">
            <v>GGF1416</v>
          </cell>
        </row>
        <row r="3853">
          <cell r="C3853" t="str">
            <v>GGF1521</v>
          </cell>
        </row>
        <row r="3854">
          <cell r="C3854" t="str">
            <v>GGF1522</v>
          </cell>
        </row>
        <row r="3855">
          <cell r="C3855" t="str">
            <v>RC001</v>
          </cell>
        </row>
        <row r="3856">
          <cell r="C3856" t="str">
            <v>JBF 1595-C1</v>
          </cell>
        </row>
        <row r="3857">
          <cell r="C3857" t="str">
            <v>JBF 1595-C1</v>
          </cell>
        </row>
        <row r="3858">
          <cell r="C3858" t="str">
            <v>JBF 1595-C2</v>
          </cell>
        </row>
        <row r="3859">
          <cell r="C3859" t="str">
            <v>W11N711-RE</v>
          </cell>
        </row>
        <row r="3860">
          <cell r="C3860" t="str">
            <v>W11N711-RE</v>
          </cell>
        </row>
        <row r="3861">
          <cell r="C3861" t="str">
            <v>W11N712-RE</v>
          </cell>
        </row>
        <row r="3862">
          <cell r="C3862" t="str">
            <v>W11N811-RE</v>
          </cell>
        </row>
        <row r="3863">
          <cell r="C3863" t="str">
            <v>W11N812-RE</v>
          </cell>
        </row>
        <row r="3864">
          <cell r="C3864" t="str">
            <v>W11N611-RE</v>
          </cell>
        </row>
        <row r="3865">
          <cell r="C3865" t="str">
            <v>W11N612-RE</v>
          </cell>
        </row>
        <row r="3866">
          <cell r="C3866" t="str">
            <v>W11N614-RE</v>
          </cell>
        </row>
        <row r="3867">
          <cell r="C3867" t="str">
            <v>W11N621-RE</v>
          </cell>
        </row>
        <row r="3868">
          <cell r="C3868" t="str">
            <v>W11N622-RE</v>
          </cell>
        </row>
        <row r="3869">
          <cell r="C3869" t="str">
            <v>W11N631-RE</v>
          </cell>
        </row>
        <row r="3870">
          <cell r="C3870" t="str">
            <v>W11N632-RE</v>
          </cell>
        </row>
        <row r="3871">
          <cell r="C3871" t="str">
            <v>W11N641-RE</v>
          </cell>
        </row>
        <row r="3872">
          <cell r="C3872" t="str">
            <v>W11N642-RE</v>
          </cell>
        </row>
        <row r="3873">
          <cell r="C3873" t="str">
            <v>W11N722-RE</v>
          </cell>
        </row>
        <row r="3874">
          <cell r="C3874" t="str">
            <v>W11N721-RE</v>
          </cell>
        </row>
        <row r="3875">
          <cell r="C3875" t="str">
            <v>W11N732-RE</v>
          </cell>
        </row>
        <row r="3876">
          <cell r="C3876" t="str">
            <v>W11N821-RE</v>
          </cell>
        </row>
        <row r="3877">
          <cell r="C3877" t="str">
            <v>W11N911-RE</v>
          </cell>
        </row>
        <row r="3878">
          <cell r="C3878" t="str">
            <v>W11N912-RE</v>
          </cell>
        </row>
        <row r="3879">
          <cell r="C3879" t="str">
            <v>W11N1011-RE</v>
          </cell>
        </row>
        <row r="3880">
          <cell r="C3880" t="str">
            <v>W11N1021-RE</v>
          </cell>
        </row>
        <row r="3881">
          <cell r="C3881" t="str">
            <v>LW-W11-111-RE</v>
          </cell>
        </row>
        <row r="3882">
          <cell r="C3882" t="str">
            <v>LW-W11-121-RE</v>
          </cell>
        </row>
        <row r="3883">
          <cell r="C3883" t="str">
            <v>LW-W11-211-RE</v>
          </cell>
        </row>
        <row r="3884">
          <cell r="C3884" t="str">
            <v>LW-W11-212-RE</v>
          </cell>
        </row>
        <row r="3885">
          <cell r="C3885" t="str">
            <v>LW-W11-223-RE</v>
          </cell>
        </row>
        <row r="3886">
          <cell r="C3886" t="str">
            <v>LW-W11-271-RE</v>
          </cell>
        </row>
        <row r="3887">
          <cell r="C3887" t="str">
            <v>LW-W11-311-RE</v>
          </cell>
        </row>
        <row r="3888">
          <cell r="C3888" t="str">
            <v>LW-W11-421-RE</v>
          </cell>
        </row>
        <row r="3889">
          <cell r="C3889" t="str">
            <v>LW-W11-422-RE</v>
          </cell>
        </row>
        <row r="3890">
          <cell r="C3890" t="str">
            <v>LW-W11-531-RE</v>
          </cell>
        </row>
        <row r="3891">
          <cell r="C3891" t="str">
            <v>W11N131-RE</v>
          </cell>
        </row>
        <row r="3892">
          <cell r="C3892" t="str">
            <v>GMUN 153-SS</v>
          </cell>
        </row>
        <row r="3893">
          <cell r="C3893" t="str">
            <v>GMUN 153-SS</v>
          </cell>
        </row>
        <row r="3894">
          <cell r="C3894" t="str">
            <v>GMUN 154-SS</v>
          </cell>
        </row>
        <row r="3895">
          <cell r="C3895" t="str">
            <v>GMUN 158-SS</v>
          </cell>
        </row>
        <row r="3896">
          <cell r="C3896" t="str">
            <v>GMUN 159-SS</v>
          </cell>
        </row>
        <row r="3897">
          <cell r="C3897" t="str">
            <v>GMUN 160-SS</v>
          </cell>
        </row>
        <row r="3898">
          <cell r="C3898" t="str">
            <v>GMUN 173-SS</v>
          </cell>
        </row>
        <row r="3899">
          <cell r="C3899" t="str">
            <v>GMUN 175-SS</v>
          </cell>
        </row>
        <row r="3900">
          <cell r="C3900" t="str">
            <v>GMUN 178-SS</v>
          </cell>
        </row>
        <row r="3901">
          <cell r="C3901" t="str">
            <v>GMUN 188-SS</v>
          </cell>
        </row>
        <row r="3902">
          <cell r="C3902" t="str">
            <v>GMUN 191B-SS</v>
          </cell>
        </row>
        <row r="3903">
          <cell r="C3903" t="str">
            <v>GMUN 192-SS</v>
          </cell>
        </row>
        <row r="3904">
          <cell r="C3904" t="str">
            <v>GMUN 193-SS</v>
          </cell>
        </row>
        <row r="3905">
          <cell r="C3905" t="str">
            <v>GMUN 193B-SS</v>
          </cell>
        </row>
        <row r="3906">
          <cell r="C3906" t="str">
            <v>GMUN 195-SS</v>
          </cell>
        </row>
        <row r="3907">
          <cell r="C3907" t="str">
            <v>GMUN 196-SS</v>
          </cell>
        </row>
        <row r="3908">
          <cell r="C3908" t="str">
            <v>GMUN 196B-SS</v>
          </cell>
        </row>
        <row r="3909">
          <cell r="C3909" t="str">
            <v>GMUN 202-SS</v>
          </cell>
        </row>
        <row r="3910">
          <cell r="C3910" t="str">
            <v>GMUN 203-SS</v>
          </cell>
        </row>
        <row r="3911">
          <cell r="C3911" t="str">
            <v>GMUN 204B-SS</v>
          </cell>
        </row>
        <row r="3912">
          <cell r="C3912" t="str">
            <v>GMUN 206-SS</v>
          </cell>
        </row>
        <row r="3913">
          <cell r="C3913" t="str">
            <v>GMUN 208-SS</v>
          </cell>
        </row>
        <row r="3914">
          <cell r="C3914" t="str">
            <v>GMUN 198-SS</v>
          </cell>
        </row>
        <row r="3915">
          <cell r="C3915" t="str">
            <v>GMUN 201-SS</v>
          </cell>
        </row>
        <row r="3916">
          <cell r="C3916" t="str">
            <v>MINI 260-SS</v>
          </cell>
        </row>
        <row r="3917">
          <cell r="C3917" t="str">
            <v>MINI 232-SS</v>
          </cell>
        </row>
        <row r="3918">
          <cell r="C3918" t="str">
            <v>MINI 235-SS</v>
          </cell>
        </row>
        <row r="3919">
          <cell r="C3919" t="str">
            <v>MINI 237-SS</v>
          </cell>
        </row>
        <row r="3920">
          <cell r="C3920" t="str">
            <v>MINI 239-SS</v>
          </cell>
        </row>
        <row r="3921">
          <cell r="C3921" t="str">
            <v>MINI 241-SS</v>
          </cell>
        </row>
        <row r="3922">
          <cell r="C3922" t="str">
            <v>MINI 242-SS</v>
          </cell>
        </row>
        <row r="3923">
          <cell r="C3923" t="str">
            <v>MINI 245-SS</v>
          </cell>
        </row>
        <row r="3924">
          <cell r="C3924" t="str">
            <v>MINI 246-SS</v>
          </cell>
        </row>
        <row r="3925">
          <cell r="C3925" t="str">
            <v>MINI 249-SS</v>
          </cell>
        </row>
        <row r="3926">
          <cell r="C3926" t="str">
            <v>MINI 251-SS</v>
          </cell>
        </row>
        <row r="3927">
          <cell r="C3927" t="str">
            <v>MINI 253-SS</v>
          </cell>
        </row>
        <row r="3928">
          <cell r="C3928" t="str">
            <v>MINI 261-SS</v>
          </cell>
        </row>
        <row r="3929">
          <cell r="C3929" t="str">
            <v>MINI 264-SS</v>
          </cell>
        </row>
        <row r="3930">
          <cell r="C3930" t="str">
            <v>MINI 265-SS</v>
          </cell>
        </row>
        <row r="3931">
          <cell r="C3931" t="str">
            <v>MINI 230-SS</v>
          </cell>
        </row>
        <row r="3932">
          <cell r="C3932" t="str">
            <v>MUN 603-SS</v>
          </cell>
        </row>
        <row r="3933">
          <cell r="C3933" t="str">
            <v>MUN 604-SS</v>
          </cell>
        </row>
        <row r="3934">
          <cell r="C3934" t="str">
            <v>MUN 619-SS</v>
          </cell>
        </row>
        <row r="3935">
          <cell r="C3935" t="str">
            <v>MUN 624-SS</v>
          </cell>
        </row>
        <row r="3936">
          <cell r="C3936" t="str">
            <v>MUN 627-SS</v>
          </cell>
        </row>
        <row r="3937">
          <cell r="C3937" t="str">
            <v>MUN 628-SS</v>
          </cell>
        </row>
        <row r="3938">
          <cell r="C3938" t="str">
            <v>MUN 640-SS</v>
          </cell>
        </row>
        <row r="3939">
          <cell r="C3939" t="str">
            <v>MUN 642-SS</v>
          </cell>
        </row>
        <row r="3940">
          <cell r="C3940" t="str">
            <v>MUN 643-SS</v>
          </cell>
        </row>
        <row r="3941">
          <cell r="C3941" t="str">
            <v>MUN 644-SS</v>
          </cell>
        </row>
        <row r="3942">
          <cell r="C3942" t="str">
            <v>MUN 646-SS</v>
          </cell>
        </row>
        <row r="3943">
          <cell r="C3943" t="str">
            <v>MUN 651-SS</v>
          </cell>
        </row>
        <row r="3944">
          <cell r="C3944" t="str">
            <v>MUN 654-SS</v>
          </cell>
        </row>
        <row r="3945">
          <cell r="C3945" t="str">
            <v>MUN 655-SS</v>
          </cell>
        </row>
        <row r="3946">
          <cell r="C3946" t="str">
            <v>MUN 656-SS</v>
          </cell>
        </row>
        <row r="3947">
          <cell r="C3947" t="str">
            <v>MUN 660-SS</v>
          </cell>
        </row>
        <row r="3948">
          <cell r="C3948" t="str">
            <v>MUN 661-SS</v>
          </cell>
        </row>
        <row r="3949">
          <cell r="C3949" t="str">
            <v>MUN 663-SS</v>
          </cell>
        </row>
        <row r="3950">
          <cell r="C3950" t="str">
            <v>MUN 610-SS</v>
          </cell>
        </row>
        <row r="3951">
          <cell r="C3951" t="str">
            <v>MUN 668-SS</v>
          </cell>
        </row>
        <row r="3952">
          <cell r="C3952" t="str">
            <v>MUN 670-SS</v>
          </cell>
        </row>
        <row r="3953">
          <cell r="C3953" t="str">
            <v>MUN 678-SS-C1</v>
          </cell>
        </row>
        <row r="3954">
          <cell r="C3954" t="str">
            <v>MUN 678-SS-C2</v>
          </cell>
        </row>
        <row r="3955">
          <cell r="C3955" t="str">
            <v>MUN 679-SS</v>
          </cell>
        </row>
        <row r="3956">
          <cell r="C3956" t="str">
            <v>MUN 680-SS</v>
          </cell>
        </row>
        <row r="3957">
          <cell r="C3957" t="str">
            <v>MUN 681-SS</v>
          </cell>
        </row>
        <row r="3958">
          <cell r="C3958" t="str">
            <v>MUN 683-SS-C1</v>
          </cell>
        </row>
        <row r="3959">
          <cell r="C3959" t="str">
            <v>MUN 683-SS-C2</v>
          </cell>
        </row>
        <row r="3960">
          <cell r="C3960" t="str">
            <v>MUN 684-SS</v>
          </cell>
        </row>
        <row r="3961">
          <cell r="C3961" t="str">
            <v>MUN 685-SS</v>
          </cell>
        </row>
        <row r="3962">
          <cell r="C3962" t="str">
            <v>MUN 686-SS</v>
          </cell>
        </row>
        <row r="3963">
          <cell r="C3963" t="str">
            <v>MUN 689-SS</v>
          </cell>
        </row>
        <row r="3964">
          <cell r="C3964" t="str">
            <v>MUN 690-SS</v>
          </cell>
        </row>
        <row r="3965">
          <cell r="C3965">
            <v>1211013</v>
          </cell>
        </row>
        <row r="3966">
          <cell r="C3966">
            <v>1211013</v>
          </cell>
        </row>
        <row r="3967">
          <cell r="C3967">
            <v>1211014</v>
          </cell>
        </row>
        <row r="3968">
          <cell r="C3968" t="str">
            <v>1211015-C1</v>
          </cell>
        </row>
        <row r="3969">
          <cell r="C3969" t="str">
            <v>1211015-C2</v>
          </cell>
        </row>
        <row r="3970">
          <cell r="C3970">
            <v>1211026</v>
          </cell>
        </row>
        <row r="3971">
          <cell r="C3971">
            <v>1211027</v>
          </cell>
        </row>
        <row r="3972">
          <cell r="C3972">
            <v>1211011</v>
          </cell>
        </row>
        <row r="3973">
          <cell r="C3973">
            <v>1211008</v>
          </cell>
        </row>
        <row r="3974">
          <cell r="C3974" t="str">
            <v>MSB 07-RE-C1</v>
          </cell>
        </row>
        <row r="3975">
          <cell r="C3975" t="str">
            <v>MSB 07-RE-C1</v>
          </cell>
        </row>
        <row r="3976">
          <cell r="C3976" t="str">
            <v>MSB 07-RE-C2</v>
          </cell>
        </row>
        <row r="3977">
          <cell r="C3977" t="str">
            <v>MST 05- RE</v>
          </cell>
        </row>
        <row r="3978">
          <cell r="C3978" t="str">
            <v>MST 07- RE</v>
          </cell>
        </row>
        <row r="3979">
          <cell r="C3979" t="str">
            <v>JBF 1034-C1</v>
          </cell>
        </row>
        <row r="3980">
          <cell r="C3980" t="str">
            <v>JBF 1034-C1</v>
          </cell>
        </row>
        <row r="3981">
          <cell r="C3981" t="str">
            <v>JBF 1034-C2</v>
          </cell>
        </row>
        <row r="3982">
          <cell r="C3982" t="str">
            <v>JBF 1034-C3</v>
          </cell>
        </row>
        <row r="3983">
          <cell r="C3983" t="str">
            <v>JBF 1711-C1</v>
          </cell>
        </row>
        <row r="3984">
          <cell r="C3984" t="str">
            <v>JBF 1711-C2</v>
          </cell>
        </row>
        <row r="3985">
          <cell r="C3985" t="str">
            <v>JBF 1711-C3</v>
          </cell>
        </row>
        <row r="3986">
          <cell r="C3986" t="str">
            <v>JBF 1711-C4</v>
          </cell>
        </row>
        <row r="3987">
          <cell r="C3987" t="str">
            <v>JBF 1711-C5</v>
          </cell>
        </row>
        <row r="3988">
          <cell r="C3988" t="str">
            <v>JBF 1711-C6</v>
          </cell>
        </row>
        <row r="3989">
          <cell r="C3989" t="str">
            <v>JBF 1033</v>
          </cell>
        </row>
        <row r="3990">
          <cell r="C3990" t="str">
            <v>JBF 1731</v>
          </cell>
        </row>
        <row r="3991">
          <cell r="C3991" t="str">
            <v>S12N642</v>
          </cell>
        </row>
        <row r="3992">
          <cell r="C3992" t="str">
            <v>MA035-GIFT-C1</v>
          </cell>
        </row>
        <row r="3993">
          <cell r="C3993" t="str">
            <v>MA035-GIFT-C1</v>
          </cell>
        </row>
        <row r="3994">
          <cell r="C3994" t="str">
            <v>MA035-GIFT-C2</v>
          </cell>
        </row>
        <row r="3995">
          <cell r="C3995" t="str">
            <v>S12N721</v>
          </cell>
        </row>
        <row r="3996">
          <cell r="C3996" t="str">
            <v>Style</v>
          </cell>
        </row>
        <row r="3997">
          <cell r="C3997" t="str">
            <v>LWS12N-011</v>
          </cell>
        </row>
        <row r="3998">
          <cell r="C3998" t="str">
            <v>S12N011</v>
          </cell>
        </row>
        <row r="3999">
          <cell r="C3999" t="str">
            <v>S12N012</v>
          </cell>
        </row>
        <row r="4000">
          <cell r="C4000" t="str">
            <v>S12N131</v>
          </cell>
        </row>
        <row r="4001">
          <cell r="C4001" t="str">
            <v>S12N141</v>
          </cell>
        </row>
        <row r="4002">
          <cell r="C4002" t="str">
            <v>S12N151</v>
          </cell>
        </row>
        <row r="4003">
          <cell r="C4003" t="str">
            <v>S12N152</v>
          </cell>
        </row>
        <row r="4004">
          <cell r="C4004" t="str">
            <v>S12N211</v>
          </cell>
        </row>
        <row r="4005">
          <cell r="C4005" t="str">
            <v>S12N212</v>
          </cell>
        </row>
        <row r="4006">
          <cell r="C4006" t="str">
            <v>S12N241</v>
          </cell>
        </row>
        <row r="4007">
          <cell r="C4007" t="str">
            <v>S12N242</v>
          </cell>
        </row>
        <row r="4008">
          <cell r="C4008" t="str">
            <v>Style</v>
          </cell>
        </row>
        <row r="4009">
          <cell r="C4009" t="str">
            <v>Style</v>
          </cell>
        </row>
        <row r="4010">
          <cell r="C4010" t="str">
            <v>S12N412</v>
          </cell>
        </row>
        <row r="4011">
          <cell r="C4011" t="str">
            <v>S12N412</v>
          </cell>
        </row>
        <row r="4012">
          <cell r="C4012" t="str">
            <v>S12N511</v>
          </cell>
        </row>
        <row r="4013">
          <cell r="C4013" t="str">
            <v>S12N512</v>
          </cell>
        </row>
        <row r="4014">
          <cell r="C4014" t="str">
            <v>S12N621</v>
          </cell>
        </row>
        <row r="4015">
          <cell r="C4015" t="str">
            <v>S12N622</v>
          </cell>
        </row>
        <row r="4016">
          <cell r="C4016" t="str">
            <v>S12N741</v>
          </cell>
        </row>
        <row r="4017">
          <cell r="C4017" t="str">
            <v>S12N742</v>
          </cell>
        </row>
        <row r="4018">
          <cell r="C4018" t="str">
            <v>S12N751</v>
          </cell>
        </row>
        <row r="4019">
          <cell r="C4019" t="str">
            <v>S12N752</v>
          </cell>
        </row>
        <row r="4020">
          <cell r="C4020" t="str">
            <v>S12N831</v>
          </cell>
        </row>
        <row r="4021">
          <cell r="C4021" t="str">
            <v>S12N832</v>
          </cell>
        </row>
        <row r="4022">
          <cell r="C4022" t="str">
            <v>LWS12N-151</v>
          </cell>
        </row>
        <row r="4023">
          <cell r="C4023" t="str">
            <v>LWS12N-152</v>
          </cell>
        </row>
        <row r="4024">
          <cell r="C4024" t="str">
            <v>S12N521</v>
          </cell>
        </row>
        <row r="4025">
          <cell r="C4025" t="str">
            <v>S12N522</v>
          </cell>
        </row>
        <row r="4026">
          <cell r="C4026" t="str">
            <v>S12N531</v>
          </cell>
        </row>
        <row r="4027">
          <cell r="C4027" t="str">
            <v>S12N532</v>
          </cell>
        </row>
        <row r="4028">
          <cell r="C4028" t="str">
            <v>S12N541</v>
          </cell>
        </row>
        <row r="4029">
          <cell r="C4029" t="str">
            <v>S12N542</v>
          </cell>
        </row>
        <row r="4030">
          <cell r="C4030" t="str">
            <v>S12N551</v>
          </cell>
        </row>
        <row r="4031">
          <cell r="C4031" t="str">
            <v>S12N552</v>
          </cell>
        </row>
        <row r="4032">
          <cell r="C4032" t="str">
            <v>S12N561</v>
          </cell>
        </row>
        <row r="4033">
          <cell r="C4033" t="str">
            <v>S12N562</v>
          </cell>
        </row>
        <row r="4034">
          <cell r="C4034" t="str">
            <v>S12N571</v>
          </cell>
        </row>
        <row r="4035">
          <cell r="C4035" t="str">
            <v>S12N572</v>
          </cell>
        </row>
        <row r="4036">
          <cell r="C4036" t="str">
            <v>S12N611</v>
          </cell>
        </row>
        <row r="4037">
          <cell r="C4037" t="str">
            <v>S12N612</v>
          </cell>
        </row>
        <row r="4038">
          <cell r="C4038" t="str">
            <v>S12N631</v>
          </cell>
        </row>
        <row r="4039">
          <cell r="C4039" t="str">
            <v>S12N641</v>
          </cell>
        </row>
        <row r="4040">
          <cell r="C4040" t="str">
            <v>S12N642</v>
          </cell>
        </row>
        <row r="4041">
          <cell r="C4041" t="str">
            <v>S12N711</v>
          </cell>
        </row>
        <row r="4042">
          <cell r="C4042" t="str">
            <v>S12N712</v>
          </cell>
        </row>
        <row r="4043">
          <cell r="C4043" t="str">
            <v>S12N713</v>
          </cell>
        </row>
        <row r="4044">
          <cell r="C4044" t="str">
            <v>S12N721</v>
          </cell>
        </row>
        <row r="4045">
          <cell r="C4045" t="str">
            <v>S12N722</v>
          </cell>
        </row>
        <row r="4046">
          <cell r="C4046" t="str">
            <v>LWS12N-011</v>
          </cell>
        </row>
        <row r="4047">
          <cell r="C4047" t="str">
            <v>LWS12N-012</v>
          </cell>
        </row>
        <row r="4048">
          <cell r="C4048" t="str">
            <v>LWS12N-021</v>
          </cell>
        </row>
        <row r="4049">
          <cell r="C4049" t="str">
            <v>LWS12N-022</v>
          </cell>
        </row>
        <row r="4050">
          <cell r="C4050" t="str">
            <v>LWS12N-031</v>
          </cell>
        </row>
        <row r="4051">
          <cell r="C4051" t="str">
            <v>LWS12N-041</v>
          </cell>
        </row>
        <row r="4052">
          <cell r="C4052" t="str">
            <v>LWS12N-042</v>
          </cell>
        </row>
        <row r="4053">
          <cell r="C4053" t="str">
            <v>LWS12N-121</v>
          </cell>
        </row>
        <row r="4054">
          <cell r="C4054" t="str">
            <v>LWS12N-131</v>
          </cell>
        </row>
        <row r="4055">
          <cell r="C4055" t="str">
            <v>LWS12N-132</v>
          </cell>
        </row>
        <row r="4056">
          <cell r="C4056" t="str">
            <v>LWS12N-141</v>
          </cell>
        </row>
        <row r="4057">
          <cell r="C4057" t="str">
            <v>LWS12N-142</v>
          </cell>
        </row>
        <row r="4058">
          <cell r="C4058" t="str">
            <v>LWS12N-143</v>
          </cell>
        </row>
        <row r="4059">
          <cell r="C4059" t="str">
            <v>LWS12N-311</v>
          </cell>
        </row>
        <row r="4060">
          <cell r="C4060" t="str">
            <v>LWS12N-312</v>
          </cell>
        </row>
        <row r="4061">
          <cell r="C4061" t="str">
            <v>LWS12N-321</v>
          </cell>
        </row>
        <row r="4062">
          <cell r="C4062" t="str">
            <v>LWS12N-331</v>
          </cell>
        </row>
        <row r="4063">
          <cell r="C4063" t="str">
            <v>LWS12N-411</v>
          </cell>
        </row>
        <row r="4064">
          <cell r="C4064" t="str">
            <v>LWS12N-421</v>
          </cell>
        </row>
        <row r="4065">
          <cell r="C4065" t="str">
            <v>LWS12N-422</v>
          </cell>
        </row>
        <row r="4066">
          <cell r="C4066" t="str">
            <v>LWS12N-221</v>
          </cell>
        </row>
        <row r="4067">
          <cell r="C4067" t="str">
            <v>MA 029-SP12-C2</v>
          </cell>
        </row>
        <row r="4068">
          <cell r="C4068" t="str">
            <v>MA 029-SP12-C2</v>
          </cell>
        </row>
        <row r="4069">
          <cell r="C4069" t="str">
            <v>MA 029-SP12-C3</v>
          </cell>
        </row>
        <row r="4070">
          <cell r="C4070" t="str">
            <v>MA 029-SP12-C1</v>
          </cell>
        </row>
        <row r="4071">
          <cell r="C4071" t="str">
            <v>MA 085-SP12-C1</v>
          </cell>
        </row>
        <row r="4072">
          <cell r="C4072" t="str">
            <v>MA 085-SP12-C2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ke"/>
    </sheetNames>
    <sheetDataSet>
      <sheetData sheetId="0">
        <row r="10">
          <cell r="AD10" t="str">
            <v>BTNN4O</v>
          </cell>
          <cell r="AE10">
            <v>1.3</v>
          </cell>
          <cell r="AF10">
            <v>1.1000000000000001</v>
          </cell>
          <cell r="AG10">
            <v>1</v>
          </cell>
          <cell r="AH10">
            <v>0.2</v>
          </cell>
          <cell r="AJ10">
            <v>0.1</v>
          </cell>
          <cell r="AK10">
            <v>0.5</v>
          </cell>
          <cell r="AL10">
            <v>0</v>
          </cell>
          <cell r="AN10">
            <v>0.8</v>
          </cell>
          <cell r="AO10">
            <v>0.4</v>
          </cell>
          <cell r="AQ10" t="str">
            <v>BTNN 4 oá</v>
          </cell>
          <cell r="AR10" t="str">
            <v>0x4</v>
          </cell>
        </row>
        <row r="12">
          <cell r="AD12" t="str">
            <v>BTNN2O</v>
          </cell>
          <cell r="AE12">
            <v>0.8</v>
          </cell>
          <cell r="AF12">
            <v>0.6</v>
          </cell>
          <cell r="AG12">
            <v>1</v>
          </cell>
          <cell r="AH12">
            <v>0.2</v>
          </cell>
          <cell r="AJ12">
            <v>0.1</v>
          </cell>
          <cell r="AK12">
            <v>0.5</v>
          </cell>
          <cell r="AL12">
            <v>79</v>
          </cell>
          <cell r="AN12">
            <v>0.4</v>
          </cell>
          <cell r="AO12">
            <v>0.4</v>
          </cell>
          <cell r="AQ12" t="str">
            <v>BTNN 2 oáng</v>
          </cell>
          <cell r="AR12" t="str">
            <v>0x4</v>
          </cell>
        </row>
        <row r="14">
          <cell r="AD14" t="str">
            <v>BTNN1O</v>
          </cell>
          <cell r="AE14">
            <v>0.6</v>
          </cell>
          <cell r="AF14">
            <v>0.4</v>
          </cell>
          <cell r="AG14">
            <v>1</v>
          </cell>
          <cell r="AH14">
            <v>0.2</v>
          </cell>
          <cell r="AJ14">
            <v>0.1</v>
          </cell>
          <cell r="AK14">
            <v>0.5</v>
          </cell>
          <cell r="AL14">
            <v>421.00000000000006</v>
          </cell>
          <cell r="AN14">
            <v>0.2</v>
          </cell>
          <cell r="AO14">
            <v>0.4</v>
          </cell>
          <cell r="AQ14" t="str">
            <v>BTNN 1oáng</v>
          </cell>
          <cell r="AR14" t="str">
            <v>0x4</v>
          </cell>
        </row>
        <row r="16">
          <cell r="AD16" t="str">
            <v>BTNN1OD</v>
          </cell>
          <cell r="AE16">
            <v>0.6</v>
          </cell>
          <cell r="AF16">
            <v>0.4</v>
          </cell>
          <cell r="AG16">
            <v>1</v>
          </cell>
          <cell r="AH16">
            <v>0.2</v>
          </cell>
          <cell r="AJ16">
            <v>0.1</v>
          </cell>
          <cell r="AK16">
            <v>0.5</v>
          </cell>
          <cell r="AL16">
            <v>17</v>
          </cell>
          <cell r="AN16">
            <v>0.2</v>
          </cell>
          <cell r="AO16">
            <v>0.4</v>
          </cell>
          <cell r="AQ16" t="str">
            <v>BTNN 1oáng</v>
          </cell>
          <cell r="AR16" t="str">
            <v>0x4</v>
          </cell>
        </row>
        <row r="18">
          <cell r="AD18" t="str">
            <v>BTNN2D</v>
          </cell>
          <cell r="AE18">
            <v>1.45</v>
          </cell>
          <cell r="AF18">
            <v>1.25</v>
          </cell>
          <cell r="AG18">
            <v>1</v>
          </cell>
          <cell r="AH18">
            <v>0.2</v>
          </cell>
          <cell r="AJ18">
            <v>0.1</v>
          </cell>
          <cell r="AK18">
            <v>0.5</v>
          </cell>
          <cell r="AL18">
            <v>244</v>
          </cell>
          <cell r="AN18">
            <v>0.4</v>
          </cell>
          <cell r="AO18">
            <v>0.4</v>
          </cell>
          <cell r="AQ18" t="str">
            <v>BTNN 2sôïi</v>
          </cell>
          <cell r="AR18" t="str">
            <v>0x4</v>
          </cell>
        </row>
        <row r="20">
          <cell r="AD20" t="str">
            <v>BTNN1D</v>
          </cell>
          <cell r="AE20">
            <v>0.75</v>
          </cell>
          <cell r="AF20">
            <v>0.55000000000000004</v>
          </cell>
          <cell r="AG20">
            <v>1</v>
          </cell>
          <cell r="AH20">
            <v>0.2</v>
          </cell>
          <cell r="AJ20">
            <v>0.1</v>
          </cell>
          <cell r="AK20">
            <v>0.5</v>
          </cell>
          <cell r="AL20">
            <v>630.5</v>
          </cell>
          <cell r="AN20">
            <v>0.2</v>
          </cell>
          <cell r="AO20">
            <v>0.4</v>
          </cell>
          <cell r="AQ20" t="str">
            <v>BTNN 1sôïi</v>
          </cell>
          <cell r="AR20" t="str">
            <v>0x4</v>
          </cell>
        </row>
        <row r="22">
          <cell r="AD22" t="str">
            <v>BTNN2</v>
          </cell>
          <cell r="AE22">
            <v>0.75</v>
          </cell>
          <cell r="AF22">
            <v>0.55000000000000004</v>
          </cell>
          <cell r="AG22">
            <v>1</v>
          </cell>
          <cell r="AH22">
            <v>0.2</v>
          </cell>
          <cell r="AJ22">
            <v>0.1</v>
          </cell>
          <cell r="AK22">
            <v>0.5</v>
          </cell>
          <cell r="AL22">
            <v>304</v>
          </cell>
          <cell r="AN22">
            <v>0.4</v>
          </cell>
          <cell r="AO22">
            <v>0.4</v>
          </cell>
          <cell r="AQ22" t="str">
            <v>BTNN 2sôïi</v>
          </cell>
          <cell r="AR22" t="str">
            <v>0x4</v>
          </cell>
        </row>
        <row r="24">
          <cell r="AD24" t="str">
            <v>BTNN1</v>
          </cell>
          <cell r="AE24">
            <v>0.6</v>
          </cell>
          <cell r="AF24">
            <v>0.4</v>
          </cell>
          <cell r="AG24">
            <v>1</v>
          </cell>
          <cell r="AH24">
            <v>0.2</v>
          </cell>
          <cell r="AJ24">
            <v>0.1</v>
          </cell>
          <cell r="AL24">
            <v>1436.4</v>
          </cell>
          <cell r="AN24">
            <v>0.2</v>
          </cell>
          <cell r="AO24">
            <v>0.4</v>
          </cell>
          <cell r="AQ24" t="str">
            <v>BTNN 1sôïi</v>
          </cell>
          <cell r="AR24" t="str">
            <v>0x4</v>
          </cell>
        </row>
        <row r="26">
          <cell r="AD26" t="str">
            <v>BTCL3O</v>
          </cell>
          <cell r="AE26">
            <v>1.05</v>
          </cell>
          <cell r="AF26">
            <v>0.85</v>
          </cell>
          <cell r="AG26">
            <v>1</v>
          </cell>
          <cell r="AH26">
            <v>0.2</v>
          </cell>
          <cell r="AI26">
            <v>0.12</v>
          </cell>
          <cell r="AJ26">
            <v>0.12</v>
          </cell>
          <cell r="AL26">
            <v>5</v>
          </cell>
          <cell r="AN26">
            <v>0.6</v>
          </cell>
          <cell r="AO26">
            <v>0.4</v>
          </cell>
          <cell r="AQ26" t="str">
            <v>BTCL 3oáng</v>
          </cell>
          <cell r="AR26" t="str">
            <v>0x4</v>
          </cell>
        </row>
        <row r="28">
          <cell r="AD28" t="str">
            <v>BTCL2O</v>
          </cell>
          <cell r="AE28">
            <v>0.8</v>
          </cell>
          <cell r="AF28">
            <v>0.6</v>
          </cell>
          <cell r="AG28">
            <v>1</v>
          </cell>
          <cell r="AH28">
            <v>0.2</v>
          </cell>
          <cell r="AI28">
            <v>0.12</v>
          </cell>
          <cell r="AJ28">
            <v>0.12</v>
          </cell>
          <cell r="AL28">
            <v>0</v>
          </cell>
          <cell r="AN28">
            <v>0.4</v>
          </cell>
          <cell r="AO28">
            <v>0.4</v>
          </cell>
          <cell r="AQ28" t="str">
            <v>BTCL 2oáng</v>
          </cell>
          <cell r="AR28" t="str">
            <v>0x4</v>
          </cell>
        </row>
        <row r="30">
          <cell r="AD30" t="str">
            <v>BCLT4</v>
          </cell>
          <cell r="AE30">
            <v>1.45</v>
          </cell>
          <cell r="AF30">
            <v>1.25</v>
          </cell>
          <cell r="AG30">
            <v>1</v>
          </cell>
          <cell r="AH30">
            <v>0.2</v>
          </cell>
          <cell r="AI30">
            <v>0.12</v>
          </cell>
          <cell r="AJ30">
            <v>0.12</v>
          </cell>
          <cell r="AK30">
            <v>0.52</v>
          </cell>
          <cell r="AL30">
            <v>0</v>
          </cell>
          <cell r="AN30">
            <v>0.8</v>
          </cell>
          <cell r="AO30">
            <v>0.4</v>
          </cell>
          <cell r="AQ30" t="str">
            <v>BTCL Traïm4s</v>
          </cell>
          <cell r="AR30" t="str">
            <v>0x4</v>
          </cell>
        </row>
        <row r="32">
          <cell r="AD32" t="str">
            <v>BCLT3</v>
          </cell>
          <cell r="AE32">
            <v>1.1000000000000001</v>
          </cell>
          <cell r="AF32">
            <v>0.9</v>
          </cell>
          <cell r="AG32">
            <v>1</v>
          </cell>
          <cell r="AH32">
            <v>0.2</v>
          </cell>
          <cell r="AI32">
            <v>0.12</v>
          </cell>
          <cell r="AJ32">
            <v>0.12</v>
          </cell>
          <cell r="AK32">
            <v>0.52</v>
          </cell>
          <cell r="AL32">
            <v>3</v>
          </cell>
          <cell r="AN32">
            <v>0.6</v>
          </cell>
          <cell r="AO32">
            <v>0.4</v>
          </cell>
          <cell r="AQ32" t="str">
            <v>BTCL Traïm3s</v>
          </cell>
          <cell r="AR32" t="str">
            <v>0x4</v>
          </cell>
        </row>
        <row r="34">
          <cell r="AD34" t="str">
            <v>BTCL2</v>
          </cell>
          <cell r="AE34">
            <v>0.75</v>
          </cell>
          <cell r="AF34">
            <v>0.55000000000000004</v>
          </cell>
          <cell r="AG34">
            <v>1</v>
          </cell>
          <cell r="AH34">
            <v>0.2</v>
          </cell>
          <cell r="AI34">
            <v>0.12</v>
          </cell>
          <cell r="AJ34">
            <v>0.12</v>
          </cell>
          <cell r="AK34">
            <v>0.52</v>
          </cell>
          <cell r="AL34">
            <v>0</v>
          </cell>
          <cell r="AN34">
            <v>0.4</v>
          </cell>
          <cell r="AO34">
            <v>0.4</v>
          </cell>
          <cell r="AQ34" t="str">
            <v>BTCL 2sôïi</v>
          </cell>
          <cell r="AR34" t="str">
            <v>0x4</v>
          </cell>
        </row>
        <row r="36">
          <cell r="AD36" t="str">
            <v>BCLT2</v>
          </cell>
          <cell r="AE36">
            <v>0.75</v>
          </cell>
          <cell r="AF36">
            <v>0.55000000000000004</v>
          </cell>
          <cell r="AG36">
            <v>1</v>
          </cell>
          <cell r="AH36">
            <v>0.2</v>
          </cell>
          <cell r="AI36">
            <v>0.12</v>
          </cell>
          <cell r="AJ36">
            <v>0.12</v>
          </cell>
          <cell r="AK36">
            <v>0.52</v>
          </cell>
          <cell r="AL36">
            <v>24</v>
          </cell>
          <cell r="AN36">
            <v>0.4</v>
          </cell>
          <cell r="AO36">
            <v>0.4</v>
          </cell>
          <cell r="AQ36" t="str">
            <v>BTCL Traïm2s</v>
          </cell>
          <cell r="AR36" t="str">
            <v>0x4</v>
          </cell>
        </row>
        <row r="38">
          <cell r="AD38" t="str">
            <v>BTCL1O</v>
          </cell>
          <cell r="AE38">
            <v>0.6</v>
          </cell>
          <cell r="AF38">
            <v>0.4</v>
          </cell>
          <cell r="AG38">
            <v>1</v>
          </cell>
          <cell r="AH38">
            <v>0.2</v>
          </cell>
          <cell r="AI38">
            <v>0.12</v>
          </cell>
          <cell r="AJ38">
            <v>0.12</v>
          </cell>
          <cell r="AK38">
            <v>0.52</v>
          </cell>
          <cell r="AL38">
            <v>63.3</v>
          </cell>
          <cell r="AN38">
            <v>0.2</v>
          </cell>
          <cell r="AO38">
            <v>0.4</v>
          </cell>
          <cell r="AQ38" t="str">
            <v>BTCL 1oá</v>
          </cell>
          <cell r="AR38" t="str">
            <v>0x4</v>
          </cell>
        </row>
        <row r="40">
          <cell r="AD40" t="str">
            <v>BCLT1</v>
          </cell>
          <cell r="AE40">
            <v>0.6</v>
          </cell>
          <cell r="AF40">
            <v>0.4</v>
          </cell>
          <cell r="AG40">
            <v>1</v>
          </cell>
          <cell r="AH40">
            <v>0.2</v>
          </cell>
          <cell r="AI40">
            <v>0.12</v>
          </cell>
          <cell r="AJ40">
            <v>0.12</v>
          </cell>
          <cell r="AK40">
            <v>0.52</v>
          </cell>
          <cell r="AL40">
            <v>21</v>
          </cell>
          <cell r="AN40">
            <v>0.2</v>
          </cell>
          <cell r="AO40">
            <v>0.4</v>
          </cell>
          <cell r="AQ40" t="str">
            <v>BTCL Traïm1S</v>
          </cell>
          <cell r="AR40" t="str">
            <v>0x4</v>
          </cell>
        </row>
        <row r="42">
          <cell r="AD42" t="str">
            <v>BTCL1</v>
          </cell>
          <cell r="AE42">
            <v>0.6</v>
          </cell>
          <cell r="AF42">
            <v>0.4</v>
          </cell>
          <cell r="AG42">
            <v>1</v>
          </cell>
          <cell r="AH42">
            <v>0.2</v>
          </cell>
          <cell r="AI42">
            <v>0.12</v>
          </cell>
          <cell r="AJ42">
            <v>0.12</v>
          </cell>
          <cell r="AK42">
            <v>0.52</v>
          </cell>
          <cell r="AL42">
            <v>0</v>
          </cell>
          <cell r="AN42">
            <v>0.2</v>
          </cell>
          <cell r="AO42">
            <v>0.4</v>
          </cell>
          <cell r="AQ42" t="str">
            <v>BTCL 1S</v>
          </cell>
          <cell r="AR42" t="str">
            <v>0x4</v>
          </cell>
        </row>
        <row r="44">
          <cell r="AD44" t="str">
            <v>BT3</v>
          </cell>
          <cell r="AE44">
            <v>1.1000000000000001</v>
          </cell>
          <cell r="AF44">
            <v>0.9</v>
          </cell>
          <cell r="AG44">
            <v>1</v>
          </cell>
          <cell r="AH44">
            <v>0.2</v>
          </cell>
          <cell r="AI44">
            <v>0.06</v>
          </cell>
          <cell r="AJ44">
            <v>0.06</v>
          </cell>
          <cell r="AK44">
            <v>0.5</v>
          </cell>
          <cell r="AL44">
            <v>0</v>
          </cell>
          <cell r="AM44">
            <v>0.26</v>
          </cell>
          <cell r="AN44">
            <v>0.6</v>
          </cell>
          <cell r="AO44">
            <v>0.2</v>
          </cell>
          <cell r="AQ44" t="str">
            <v>BT ñaù 1x2 3s</v>
          </cell>
          <cell r="AR44" t="str">
            <v>4x6</v>
          </cell>
        </row>
        <row r="46">
          <cell r="AD46" t="str">
            <v>BT2</v>
          </cell>
          <cell r="AE46">
            <v>0.75</v>
          </cell>
          <cell r="AF46">
            <v>0.55000000000000004</v>
          </cell>
          <cell r="AG46">
            <v>1</v>
          </cell>
          <cell r="AH46">
            <v>0.2</v>
          </cell>
          <cell r="AI46">
            <v>0.06</v>
          </cell>
          <cell r="AJ46">
            <v>0.06</v>
          </cell>
          <cell r="AK46">
            <v>0.5</v>
          </cell>
          <cell r="AL46">
            <v>58</v>
          </cell>
          <cell r="AM46">
            <v>0.26</v>
          </cell>
          <cell r="AN46">
            <v>0.4</v>
          </cell>
          <cell r="AO46">
            <v>0.2</v>
          </cell>
          <cell r="AQ46" t="str">
            <v>BT ñaù 1x2 2s</v>
          </cell>
          <cell r="AR46" t="str">
            <v>4x6</v>
          </cell>
        </row>
        <row r="48">
          <cell r="AD48" t="str">
            <v>BT1</v>
          </cell>
          <cell r="AE48">
            <v>0.6</v>
          </cell>
          <cell r="AF48">
            <v>0.4</v>
          </cell>
          <cell r="AG48">
            <v>1</v>
          </cell>
          <cell r="AH48">
            <v>0.2</v>
          </cell>
          <cell r="AI48">
            <v>0.06</v>
          </cell>
          <cell r="AJ48">
            <v>0.06</v>
          </cell>
          <cell r="AK48">
            <v>0.5</v>
          </cell>
          <cell r="AL48">
            <v>615</v>
          </cell>
          <cell r="AM48">
            <v>0.26</v>
          </cell>
          <cell r="AN48">
            <v>0.2</v>
          </cell>
          <cell r="AO48">
            <v>0.2</v>
          </cell>
          <cell r="AQ48" t="str">
            <v>BT ñaù 1x2 1s</v>
          </cell>
          <cell r="AR48" t="str">
            <v>4x6</v>
          </cell>
        </row>
        <row r="50">
          <cell r="AD50" t="str">
            <v>CS2O</v>
          </cell>
          <cell r="AE50">
            <v>0.8</v>
          </cell>
          <cell r="AF50">
            <v>0.6</v>
          </cell>
          <cell r="AG50">
            <v>1</v>
          </cell>
          <cell r="AH50">
            <v>0.2</v>
          </cell>
          <cell r="AI50">
            <v>0.05</v>
          </cell>
          <cell r="AJ50">
            <v>0.05</v>
          </cell>
          <cell r="AK50">
            <v>0.5</v>
          </cell>
          <cell r="AL50">
            <v>0</v>
          </cell>
          <cell r="AM50">
            <v>0.33</v>
          </cell>
          <cell r="AN50">
            <v>0.4</v>
          </cell>
          <cell r="AO50">
            <v>0.2</v>
          </cell>
          <cell r="AQ50" t="str">
            <v>Gaïch Csaâu2oá</v>
          </cell>
          <cell r="AR50" t="str">
            <v>4x6</v>
          </cell>
        </row>
        <row r="52">
          <cell r="AD52" t="str">
            <v>CS2</v>
          </cell>
          <cell r="AE52">
            <v>0.75</v>
          </cell>
          <cell r="AF52">
            <v>0.55000000000000004</v>
          </cell>
          <cell r="AG52">
            <v>1</v>
          </cell>
          <cell r="AH52">
            <v>0.2</v>
          </cell>
          <cell r="AI52">
            <v>0.05</v>
          </cell>
          <cell r="AJ52">
            <v>0.05</v>
          </cell>
          <cell r="AK52">
            <v>0.5</v>
          </cell>
          <cell r="AL52">
            <v>0</v>
          </cell>
          <cell r="AM52">
            <v>0.33</v>
          </cell>
          <cell r="AN52">
            <v>0.4</v>
          </cell>
          <cell r="AO52">
            <v>0.2</v>
          </cell>
          <cell r="AQ52" t="str">
            <v>Gaïch Csaâu2s</v>
          </cell>
          <cell r="AR52" t="str">
            <v>4x6</v>
          </cell>
        </row>
        <row r="54">
          <cell r="AD54" t="str">
            <v>CS1O</v>
          </cell>
          <cell r="AE54">
            <v>0.6</v>
          </cell>
          <cell r="AF54">
            <v>0.4</v>
          </cell>
          <cell r="AG54">
            <v>1</v>
          </cell>
          <cell r="AH54">
            <v>0.2</v>
          </cell>
          <cell r="AI54">
            <v>0.05</v>
          </cell>
          <cell r="AJ54">
            <v>0.05</v>
          </cell>
          <cell r="AK54">
            <v>0.5</v>
          </cell>
          <cell r="AL54">
            <v>0</v>
          </cell>
          <cell r="AM54">
            <v>0.33</v>
          </cell>
          <cell r="AN54">
            <v>0.2</v>
          </cell>
          <cell r="AO54">
            <v>0.2</v>
          </cell>
          <cell r="AQ54" t="str">
            <v>Gaïch Csaâu1oá</v>
          </cell>
          <cell r="AR54" t="str">
            <v>4x6</v>
          </cell>
        </row>
        <row r="56">
          <cell r="AD56" t="str">
            <v>CS1</v>
          </cell>
          <cell r="AE56">
            <v>0.6</v>
          </cell>
          <cell r="AF56">
            <v>0.4</v>
          </cell>
          <cell r="AG56">
            <v>1</v>
          </cell>
          <cell r="AH56">
            <v>0.2</v>
          </cell>
          <cell r="AI56">
            <v>0.05</v>
          </cell>
          <cell r="AJ56">
            <v>0.05</v>
          </cell>
          <cell r="AK56">
            <v>0.5</v>
          </cell>
          <cell r="AL56">
            <v>0</v>
          </cell>
          <cell r="AM56">
            <v>0.33</v>
          </cell>
          <cell r="AN56">
            <v>0.2</v>
          </cell>
          <cell r="AO56">
            <v>0.2</v>
          </cell>
          <cell r="AQ56" t="str">
            <v>Gaïch Csaâu1s</v>
          </cell>
          <cell r="AR56" t="str">
            <v>4x6</v>
          </cell>
        </row>
        <row r="58">
          <cell r="AD58" t="str">
            <v>SR2O</v>
          </cell>
          <cell r="AE58">
            <v>0.8</v>
          </cell>
          <cell r="AF58">
            <v>0.6</v>
          </cell>
          <cell r="AG58">
            <v>1</v>
          </cell>
          <cell r="AH58">
            <v>0.2</v>
          </cell>
          <cell r="AI58">
            <v>0.05</v>
          </cell>
          <cell r="AJ58">
            <v>0.05</v>
          </cell>
          <cell r="AK58">
            <v>0.5</v>
          </cell>
          <cell r="AL58">
            <v>0</v>
          </cell>
          <cell r="AM58">
            <v>0.27</v>
          </cell>
          <cell r="AN58">
            <v>0.4</v>
          </cell>
          <cell r="AO58">
            <v>0.2</v>
          </cell>
          <cell r="AQ58" t="str">
            <v>Soûi röûa 2oá</v>
          </cell>
          <cell r="AR58" t="str">
            <v>4x6</v>
          </cell>
        </row>
        <row r="60">
          <cell r="AD60" t="str">
            <v>SR1O</v>
          </cell>
          <cell r="AE60">
            <v>0.6</v>
          </cell>
          <cell r="AF60">
            <v>0.4</v>
          </cell>
          <cell r="AG60">
            <v>1</v>
          </cell>
          <cell r="AH60">
            <v>0.2</v>
          </cell>
          <cell r="AI60">
            <v>0.05</v>
          </cell>
          <cell r="AJ60">
            <v>0.05</v>
          </cell>
          <cell r="AK60">
            <v>0.5</v>
          </cell>
          <cell r="AL60">
            <v>0</v>
          </cell>
          <cell r="AM60">
            <v>0.27</v>
          </cell>
          <cell r="AN60">
            <v>0.2</v>
          </cell>
          <cell r="AO60">
            <v>0.2</v>
          </cell>
          <cell r="AQ60" t="str">
            <v>Soûi röûa 1oá</v>
          </cell>
          <cell r="AR60" t="str">
            <v>4x6</v>
          </cell>
        </row>
        <row r="62">
          <cell r="AD62" t="str">
            <v>SR2</v>
          </cell>
          <cell r="AE62">
            <v>0.75</v>
          </cell>
          <cell r="AF62">
            <v>0.55000000000000004</v>
          </cell>
          <cell r="AG62">
            <v>1</v>
          </cell>
          <cell r="AH62">
            <v>0.2</v>
          </cell>
          <cell r="AI62">
            <v>0.05</v>
          </cell>
          <cell r="AJ62">
            <v>0.05</v>
          </cell>
          <cell r="AK62">
            <v>0.5</v>
          </cell>
          <cell r="AL62">
            <v>0</v>
          </cell>
          <cell r="AM62">
            <v>0.27</v>
          </cell>
          <cell r="AN62">
            <v>0.4</v>
          </cell>
          <cell r="AO62">
            <v>0.2</v>
          </cell>
          <cell r="AQ62" t="str">
            <v>Soûi röûa 2s</v>
          </cell>
          <cell r="AR62" t="str">
            <v>4x6</v>
          </cell>
        </row>
        <row r="64">
          <cell r="AD64" t="str">
            <v>SR1</v>
          </cell>
          <cell r="AE64">
            <v>0.6</v>
          </cell>
          <cell r="AF64">
            <v>0.4</v>
          </cell>
          <cell r="AG64">
            <v>1</v>
          </cell>
          <cell r="AH64">
            <v>0.2</v>
          </cell>
          <cell r="AI64">
            <v>0.05</v>
          </cell>
          <cell r="AJ64">
            <v>0.05</v>
          </cell>
          <cell r="AK64">
            <v>0.5</v>
          </cell>
          <cell r="AL64">
            <v>19.699999999999989</v>
          </cell>
          <cell r="AM64">
            <v>0.27</v>
          </cell>
          <cell r="AN64">
            <v>0.2</v>
          </cell>
          <cell r="AO64">
            <v>0.2</v>
          </cell>
          <cell r="AQ64" t="str">
            <v>Soûi röûa 1s</v>
          </cell>
          <cell r="AR64" t="str">
            <v>4x6</v>
          </cell>
        </row>
        <row r="66">
          <cell r="AD66" t="str">
            <v>GB2O</v>
          </cell>
          <cell r="AE66">
            <v>0.8</v>
          </cell>
          <cell r="AF66">
            <v>0.6</v>
          </cell>
          <cell r="AG66">
            <v>1</v>
          </cell>
          <cell r="AH66">
            <v>0.2</v>
          </cell>
          <cell r="AI66">
            <v>0.05</v>
          </cell>
          <cell r="AJ66">
            <v>0.05</v>
          </cell>
          <cell r="AK66">
            <v>0.5</v>
          </cell>
          <cell r="AL66">
            <v>0</v>
          </cell>
          <cell r="AM66">
            <v>0.29000000000000004</v>
          </cell>
          <cell r="AN66">
            <v>0.4</v>
          </cell>
          <cell r="AO66">
            <v>0.2</v>
          </cell>
          <cell r="AQ66" t="str">
            <v>Gaïch XM 2oá</v>
          </cell>
          <cell r="AR66" t="str">
            <v>4x6</v>
          </cell>
        </row>
        <row r="68">
          <cell r="AD68" t="str">
            <v>GB1O</v>
          </cell>
          <cell r="AE68">
            <v>0.6</v>
          </cell>
          <cell r="AF68">
            <v>0.4</v>
          </cell>
          <cell r="AG68">
            <v>1</v>
          </cell>
          <cell r="AH68">
            <v>0.2</v>
          </cell>
          <cell r="AI68">
            <v>0.05</v>
          </cell>
          <cell r="AJ68">
            <v>0.05</v>
          </cell>
          <cell r="AK68">
            <v>0.5</v>
          </cell>
          <cell r="AL68">
            <v>21</v>
          </cell>
          <cell r="AM68">
            <v>0.29000000000000004</v>
          </cell>
          <cell r="AN68">
            <v>0.2</v>
          </cell>
          <cell r="AO68">
            <v>0.2</v>
          </cell>
          <cell r="AQ68" t="str">
            <v>Gaïch XM 1oá</v>
          </cell>
          <cell r="AR68" t="str">
            <v>4x6</v>
          </cell>
        </row>
        <row r="70">
          <cell r="AD70" t="str">
            <v>GB3</v>
          </cell>
          <cell r="AE70">
            <v>1.1000000000000001</v>
          </cell>
          <cell r="AF70">
            <v>0.9</v>
          </cell>
          <cell r="AG70">
            <v>1</v>
          </cell>
          <cell r="AH70">
            <v>0.2</v>
          </cell>
          <cell r="AI70">
            <v>0.05</v>
          </cell>
          <cell r="AJ70">
            <v>0.05</v>
          </cell>
          <cell r="AK70">
            <v>0.5</v>
          </cell>
          <cell r="AL70">
            <v>91</v>
          </cell>
          <cell r="AM70">
            <v>0.29000000000000004</v>
          </cell>
          <cell r="AN70">
            <v>0.6</v>
          </cell>
          <cell r="AO70">
            <v>0.2</v>
          </cell>
          <cell r="AQ70" t="str">
            <v>Gaïch XM 3s</v>
          </cell>
          <cell r="AR70" t="str">
            <v>4x6</v>
          </cell>
        </row>
        <row r="72">
          <cell r="AD72" t="str">
            <v>GB2</v>
          </cell>
          <cell r="AE72">
            <v>0.75</v>
          </cell>
          <cell r="AF72">
            <v>0.55000000000000004</v>
          </cell>
          <cell r="AG72">
            <v>1</v>
          </cell>
          <cell r="AH72">
            <v>0.2</v>
          </cell>
          <cell r="AI72">
            <v>0.05</v>
          </cell>
          <cell r="AJ72">
            <v>0.05</v>
          </cell>
          <cell r="AK72">
            <v>0.5</v>
          </cell>
          <cell r="AL72">
            <v>256</v>
          </cell>
          <cell r="AM72">
            <v>0.29000000000000004</v>
          </cell>
          <cell r="AN72">
            <v>0.4</v>
          </cell>
          <cell r="AO72">
            <v>0.2</v>
          </cell>
          <cell r="AQ72" t="str">
            <v>Gaïch XM 2s</v>
          </cell>
          <cell r="AR72" t="str">
            <v>4x6</v>
          </cell>
        </row>
        <row r="74">
          <cell r="AD74" t="str">
            <v>GB1</v>
          </cell>
          <cell r="AE74">
            <v>0.6</v>
          </cell>
          <cell r="AF74">
            <v>0.4</v>
          </cell>
          <cell r="AG74">
            <v>1</v>
          </cell>
          <cell r="AH74">
            <v>0.2</v>
          </cell>
          <cell r="AI74">
            <v>0.05</v>
          </cell>
          <cell r="AJ74">
            <v>0.05</v>
          </cell>
          <cell r="AK74">
            <v>0.5</v>
          </cell>
          <cell r="AL74">
            <v>1419.5</v>
          </cell>
          <cell r="AM74">
            <v>0.29000000000000004</v>
          </cell>
          <cell r="AN74">
            <v>0.2</v>
          </cell>
          <cell r="AO74">
            <v>0.2</v>
          </cell>
          <cell r="AQ74" t="str">
            <v>Gaïch XM 1s</v>
          </cell>
          <cell r="AR74" t="str">
            <v>4x6</v>
          </cell>
        </row>
        <row r="76">
          <cell r="AD76" t="str">
            <v>CERAMIC2O</v>
          </cell>
          <cell r="AE76">
            <v>0.8</v>
          </cell>
          <cell r="AF76">
            <v>0.6</v>
          </cell>
          <cell r="AG76">
            <v>1</v>
          </cell>
          <cell r="AH76">
            <v>0.2</v>
          </cell>
          <cell r="AI76">
            <v>0.05</v>
          </cell>
          <cell r="AJ76">
            <v>0.05</v>
          </cell>
          <cell r="AK76">
            <v>0.5</v>
          </cell>
          <cell r="AL76">
            <v>0</v>
          </cell>
          <cell r="AM76">
            <v>0.29000000000000004</v>
          </cell>
          <cell r="AN76">
            <v>0.4</v>
          </cell>
          <cell r="AO76">
            <v>0.2</v>
          </cell>
          <cell r="AQ76" t="str">
            <v>Ceramic 2oá</v>
          </cell>
          <cell r="AR76" t="str">
            <v>4x6</v>
          </cell>
        </row>
        <row r="78">
          <cell r="AD78" t="str">
            <v>CERAMIC1</v>
          </cell>
          <cell r="AE78">
            <v>0.6</v>
          </cell>
          <cell r="AF78">
            <v>0.4</v>
          </cell>
          <cell r="AG78">
            <v>1</v>
          </cell>
          <cell r="AH78">
            <v>0.2</v>
          </cell>
          <cell r="AI78">
            <v>0.05</v>
          </cell>
          <cell r="AJ78">
            <v>0.05</v>
          </cell>
          <cell r="AK78">
            <v>0.5</v>
          </cell>
          <cell r="AL78">
            <v>8</v>
          </cell>
          <cell r="AM78">
            <v>0.29000000000000004</v>
          </cell>
          <cell r="AN78">
            <v>0.2</v>
          </cell>
          <cell r="AO78">
            <v>0.2</v>
          </cell>
          <cell r="AQ78" t="str">
            <v>Ceramic 1s</v>
          </cell>
          <cell r="AR78" t="str">
            <v>4x6</v>
          </cell>
        </row>
        <row r="80">
          <cell r="AD80" t="str">
            <v>CVIEN1</v>
          </cell>
          <cell r="AE80">
            <v>0.6</v>
          </cell>
          <cell r="AF80">
            <v>0.4</v>
          </cell>
          <cell r="AG80">
            <v>1</v>
          </cell>
          <cell r="AH80">
            <v>0.2</v>
          </cell>
          <cell r="AI80">
            <v>0.05</v>
          </cell>
          <cell r="AJ80">
            <v>0.05</v>
          </cell>
          <cell r="AK80">
            <v>0.5</v>
          </cell>
          <cell r="AL80">
            <v>3</v>
          </cell>
          <cell r="AM80">
            <v>0.29000000000000004</v>
          </cell>
          <cell r="AN80">
            <v>0.2</v>
          </cell>
          <cell r="AO80">
            <v>0.2</v>
          </cell>
          <cell r="AQ80" t="str">
            <v>Coâng vieân 1s</v>
          </cell>
          <cell r="AR80" t="str">
            <v>4x6</v>
          </cell>
        </row>
        <row r="82">
          <cell r="AD82" t="str">
            <v>DA2</v>
          </cell>
          <cell r="AE82">
            <v>0.7</v>
          </cell>
          <cell r="AF82">
            <v>0.55000000000000004</v>
          </cell>
          <cell r="AG82">
            <v>1</v>
          </cell>
          <cell r="AH82">
            <v>0.15</v>
          </cell>
          <cell r="AI82">
            <v>0.05</v>
          </cell>
          <cell r="AJ82">
            <v>0.05</v>
          </cell>
          <cell r="AK82">
            <v>0.5</v>
          </cell>
          <cell r="AL82">
            <v>2</v>
          </cell>
          <cell r="AM82">
            <v>0.29000000000000004</v>
          </cell>
          <cell r="AN82">
            <v>0.4</v>
          </cell>
          <cell r="AO82">
            <v>0.2</v>
          </cell>
          <cell r="AQ82" t="str">
            <v>Ñaù  2sôïi</v>
          </cell>
          <cell r="AR82" t="str">
            <v>4x6</v>
          </cell>
        </row>
        <row r="84">
          <cell r="AD84" t="str">
            <v>DA1</v>
          </cell>
          <cell r="AE84">
            <v>0.6</v>
          </cell>
          <cell r="AF84">
            <v>0.4</v>
          </cell>
          <cell r="AG84">
            <v>1</v>
          </cell>
          <cell r="AH84">
            <v>0.2</v>
          </cell>
          <cell r="AI84">
            <v>0.05</v>
          </cell>
          <cell r="AJ84">
            <v>0.05</v>
          </cell>
          <cell r="AK84">
            <v>0.5</v>
          </cell>
          <cell r="AL84">
            <v>912.1</v>
          </cell>
          <cell r="AM84">
            <v>0.29000000000000004</v>
          </cell>
          <cell r="AN84">
            <v>0.2</v>
          </cell>
          <cell r="AO84">
            <v>0.2</v>
          </cell>
          <cell r="AQ84" t="str">
            <v>Ñaù  1s</v>
          </cell>
          <cell r="AR84" t="str">
            <v>4x6</v>
          </cell>
        </row>
        <row r="86">
          <cell r="AL86">
            <v>6653.5</v>
          </cell>
        </row>
        <row r="88">
          <cell r="AD88" t="str">
            <v>HAM</v>
          </cell>
          <cell r="AE88">
            <v>1.4</v>
          </cell>
          <cell r="AF88">
            <v>1.4</v>
          </cell>
          <cell r="AG88">
            <v>1.1000000000000001</v>
          </cell>
          <cell r="AH88">
            <v>0</v>
          </cell>
          <cell r="AI88">
            <v>0.05</v>
          </cell>
          <cell r="AJ88">
            <v>0.1</v>
          </cell>
          <cell r="AK88">
            <v>0.5</v>
          </cell>
          <cell r="AL88">
            <v>14</v>
          </cell>
          <cell r="AM88">
            <v>0.26</v>
          </cell>
          <cell r="AO88">
            <v>0.2</v>
          </cell>
          <cell r="AQ88" t="str">
            <v>Haàm caùp</v>
          </cell>
          <cell r="AR88" t="str">
            <v>4x6</v>
          </cell>
        </row>
        <row r="90">
          <cell r="AD90" t="str">
            <v>HAMD</v>
          </cell>
          <cell r="AE90">
            <v>1.4</v>
          </cell>
          <cell r="AF90">
            <v>1.4</v>
          </cell>
          <cell r="AG90">
            <v>1.1000000000000001</v>
          </cell>
          <cell r="AH90">
            <v>0</v>
          </cell>
          <cell r="AI90">
            <v>0.05</v>
          </cell>
          <cell r="AJ90">
            <v>0.1</v>
          </cell>
          <cell r="AK90">
            <v>0.5</v>
          </cell>
          <cell r="AL90">
            <v>11</v>
          </cell>
          <cell r="AM90">
            <v>0.5</v>
          </cell>
          <cell r="AN90">
            <v>1.2</v>
          </cell>
          <cell r="AO90">
            <v>0.4</v>
          </cell>
          <cell r="AQ90" t="str">
            <v>Haàm caùp</v>
          </cell>
          <cell r="AR90" t="str">
            <v>0x4</v>
          </cell>
        </row>
        <row r="92">
          <cell r="AD92" t="str">
            <v>GIANDO1</v>
          </cell>
          <cell r="AE92">
            <v>1.4</v>
          </cell>
          <cell r="AF92">
            <v>1.4</v>
          </cell>
          <cell r="AG92">
            <v>1.1000000000000001</v>
          </cell>
          <cell r="AH92">
            <v>0</v>
          </cell>
          <cell r="AI92">
            <v>0.05</v>
          </cell>
          <cell r="AJ92">
            <v>0.1</v>
          </cell>
          <cell r="AK92">
            <v>0.5</v>
          </cell>
          <cell r="AL92">
            <v>10</v>
          </cell>
          <cell r="AN92">
            <v>1.2</v>
          </cell>
          <cell r="AO92">
            <v>0.2</v>
          </cell>
          <cell r="AQ92" t="str">
            <v>Giaøn ñôõ</v>
          </cell>
          <cell r="AR92" t="str">
            <v>4x6</v>
          </cell>
        </row>
        <row r="94">
          <cell r="AD94" t="str">
            <v>GIADO1</v>
          </cell>
          <cell r="AE94">
            <v>1.4</v>
          </cell>
          <cell r="AF94">
            <v>1.4</v>
          </cell>
          <cell r="AG94">
            <v>1.1000000000000001</v>
          </cell>
          <cell r="AH94">
            <v>0</v>
          </cell>
          <cell r="AI94">
            <v>0.05</v>
          </cell>
          <cell r="AJ94">
            <v>0.1</v>
          </cell>
          <cell r="AK94">
            <v>0.5</v>
          </cell>
          <cell r="AL94">
            <v>8</v>
          </cell>
          <cell r="AN94">
            <v>1.2</v>
          </cell>
          <cell r="AO94">
            <v>0.2</v>
          </cell>
          <cell r="AQ94" t="str">
            <v>Giaøn ñôõ</v>
          </cell>
          <cell r="AR94" t="str">
            <v>4x6</v>
          </cell>
        </row>
        <row r="96">
          <cell r="AD96" t="str">
            <v>ROBOT</v>
          </cell>
          <cell r="AL96">
            <v>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OP95"/>
      <sheetName val="THOP95.XLS"/>
    </sheetNames>
    <definedNames>
      <definedName name="NToS"/>
    </defined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ded Spec"/>
      <sheetName val="Fit Eval"/>
      <sheetName val="NEW Grade rule (M)"/>
      <sheetName val="8 NEW Grade Rule (L)"/>
      <sheetName val="Fold-Pack Summary"/>
      <sheetName val="Revision History"/>
      <sheetName val="Tables"/>
      <sheetName val="Grade Rules"/>
      <sheetName val="Color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C3" t="str">
            <v>Code</v>
          </cell>
        </row>
      </sheetData>
      <sheetData sheetId="7"/>
      <sheetData sheetId="8"/>
      <sheetData sheetId="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 Spec Sheet-COLORWAYS"/>
      <sheetName val="Graded Spec"/>
      <sheetName val="Fit Eval"/>
      <sheetName val="NEW Grade rule (M)"/>
      <sheetName val="8 NEW Grade Rule (L)"/>
      <sheetName val="9 NEW Grade rule L CENTIMETERS"/>
      <sheetName val="Fold-Pack Summary"/>
      <sheetName val="Revision History"/>
      <sheetName val="Tables"/>
      <sheetName val="Grade Rules"/>
      <sheetName val="Colors"/>
      <sheetName val="Sheet1"/>
      <sheetName val="PRE BULK STRIKE OFF COMM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3">
          <cell r="C3" t="str">
            <v>Code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GDT huu Lung - LS"/>
      <sheetName val="THDT Yen Son"/>
      <sheetName val="D.lg Yen Son"/>
      <sheetName val="THDT Huu Lien"/>
      <sheetName val="D.lg Huu Lien"/>
      <sheetName val="THDT Yen Thinh"/>
      <sheetName val="D.lg Yen Thinh"/>
      <sheetName val="Chi tiet"/>
      <sheetName val="CTBT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CUTTING"/>
      <sheetName val="2. TRIM"/>
      <sheetName val="1. CUTTING "/>
      <sheetName val="GRADING "/>
      <sheetName val="1099-624675"/>
      <sheetName val="3. ĐỊNH VỊ HÌNH IN.THÊU"/>
      <sheetName val="4. THÔNG SỐ SẢN XUẤT"/>
    </sheetNames>
    <sheetDataSet>
      <sheetData sheetId="0" refreshError="1"/>
      <sheetData sheetId="1" refreshError="1"/>
      <sheetData sheetId="2" refreshError="1">
        <row r="6">
          <cell r="B6" t="str">
            <v xml:space="preserve">JOB NUMBER:  </v>
          </cell>
        </row>
        <row r="7">
          <cell r="B7" t="str">
            <v xml:space="preserve">STYLE NUMBER: </v>
          </cell>
        </row>
        <row r="8">
          <cell r="B8" t="str">
            <v xml:space="preserve">STYLE NAME : 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VT"/>
      <sheetName val="1NC"/>
      <sheetName val="Sheet1"/>
      <sheetName val="NHOMVTU"/>
      <sheetName val="MTP"/>
      <sheetName val="MTP_OLD"/>
      <sheetName val="MTP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T"/>
      <sheetName val="NC"/>
      <sheetName val="MTP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TBT"/>
      <sheetName val="D.lg Thang Mo"/>
      <sheetName val="CT Thang Mo"/>
      <sheetName val="D.lg Phu Lung"/>
      <sheetName val="CT  PL"/>
      <sheetName val="D.lg Lao &amp; chai"/>
      <sheetName val="CT  Lao &amp; chai"/>
      <sheetName val="Gia thau TM"/>
      <sheetName val="TH chao thau (2)"/>
      <sheetName val="KHTC "/>
      <sheetName val="Tien do"/>
      <sheetName val="Nguon goc VT"/>
      <sheetName val="TH chao thau"/>
      <sheetName val="Ten da dat"/>
    </sheetNames>
    <sheetDataSet>
      <sheetData sheetId="0" refreshError="1"/>
      <sheetData sheetId="1" refreshError="1"/>
      <sheetData sheetId="2" refreshError="1">
        <row r="34">
          <cell r="B34" t="str">
            <v>CT</v>
          </cell>
          <cell r="C34" t="str">
            <v>VËn chuyÓn  bª t«ng M50</v>
          </cell>
          <cell r="D34" t="str">
            <v>m3</v>
          </cell>
          <cell r="E34">
            <v>0.216</v>
          </cell>
          <cell r="H34">
            <v>92717.262667499992</v>
          </cell>
        </row>
        <row r="35">
          <cell r="B35" t="str">
            <v>CT</v>
          </cell>
          <cell r="C35" t="str">
            <v>VËn chuyÓn  bª t«ng M150</v>
          </cell>
          <cell r="D35" t="str">
            <v>m3</v>
          </cell>
          <cell r="E35">
            <v>1.1000000000000001</v>
          </cell>
          <cell r="H35">
            <v>89605.428454999987</v>
          </cell>
        </row>
        <row r="36">
          <cell r="B36" t="str">
            <v>CT</v>
          </cell>
          <cell r="C36" t="str">
            <v>VËn chuyÓn  bª t«ng M200</v>
          </cell>
          <cell r="D36" t="str">
            <v>m3</v>
          </cell>
          <cell r="E36">
            <v>0.08</v>
          </cell>
          <cell r="H36">
            <v>67242.986511249997</v>
          </cell>
        </row>
        <row r="39">
          <cell r="B39" t="str">
            <v>03.2203</v>
          </cell>
          <cell r="C39" t="str">
            <v>LÊp + ®¾p ®Êt mãng</v>
          </cell>
          <cell r="D39" t="str">
            <v>m3</v>
          </cell>
          <cell r="E39">
            <v>6.6133333333333351</v>
          </cell>
          <cell r="H39">
            <v>10890</v>
          </cell>
        </row>
        <row r="93">
          <cell r="B93" t="str">
            <v>TT</v>
          </cell>
          <cell r="C93" t="str">
            <v>§Òn bï ®Êt m­în thi c«ng</v>
          </cell>
          <cell r="D93" t="str">
            <v>m2</v>
          </cell>
          <cell r="E93">
            <v>3.84</v>
          </cell>
          <cell r="F93">
            <v>1100</v>
          </cell>
        </row>
        <row r="161">
          <cell r="B161" t="str">
            <v>03.3103</v>
          </cell>
          <cell r="C161" t="str">
            <v>§µo ®Êt cÊp 3 r·nh tiÕp ®Þa</v>
          </cell>
          <cell r="D161" t="str">
            <v>m3</v>
          </cell>
          <cell r="E161">
            <v>4</v>
          </cell>
          <cell r="H161">
            <v>21926</v>
          </cell>
        </row>
        <row r="162">
          <cell r="B162" t="str">
            <v>03.3203</v>
          </cell>
          <cell r="C162" t="str">
            <v>LÊp ®Êt r·nh tiÕp ®Þa</v>
          </cell>
          <cell r="D162" t="str">
            <v>m3</v>
          </cell>
          <cell r="E162">
            <v>4</v>
          </cell>
          <cell r="H162">
            <v>10007</v>
          </cell>
        </row>
        <row r="182">
          <cell r="B182" t="str">
            <v>02.1443</v>
          </cell>
          <cell r="C182" t="str">
            <v>VËn chuyÓn d©y dÉn</v>
          </cell>
          <cell r="D182" t="str">
            <v>TÊn</v>
          </cell>
          <cell r="E182">
            <v>0.34369919999999998</v>
          </cell>
          <cell r="H182">
            <v>48749.399999999994</v>
          </cell>
        </row>
        <row r="189">
          <cell r="B189" t="str">
            <v>03.1113</v>
          </cell>
          <cell r="C189" t="str">
            <v>§µo ®Êt cÊp 3 ®é s©u &gt;1m; S &lt; 5m2</v>
          </cell>
          <cell r="D189" t="str">
            <v>m3</v>
          </cell>
          <cell r="E189">
            <v>3.3599999999999994</v>
          </cell>
          <cell r="H189">
            <v>24428</v>
          </cell>
        </row>
        <row r="220">
          <cell r="B220" t="str">
            <v>§g VC 36</v>
          </cell>
          <cell r="C220" t="str">
            <v>V/c Cét BT tõ NM BT chÌm lªn Ctr×nh</v>
          </cell>
          <cell r="D220" t="str">
            <v>TÊn</v>
          </cell>
          <cell r="E220">
            <v>0.22500000000000001</v>
          </cell>
          <cell r="H220">
            <v>7358</v>
          </cell>
          <cell r="I220">
            <v>239962.80000000002</v>
          </cell>
        </row>
        <row r="309">
          <cell r="B309" t="str">
            <v>02.2401</v>
          </cell>
          <cell r="C309" t="str">
            <v>Trung chuyÓn d©y, thÐp, PK...: 700 m</v>
          </cell>
          <cell r="D309" t="str">
            <v>TÊn</v>
          </cell>
          <cell r="E309">
            <v>3.2467334399999999</v>
          </cell>
          <cell r="H309">
            <v>15289.96</v>
          </cell>
          <cell r="I309">
            <v>84338.099999999991</v>
          </cell>
          <cell r="J309">
            <v>0</v>
          </cell>
          <cell r="K309">
            <v>0</v>
          </cell>
          <cell r="L309">
            <v>49642.424428262399</v>
          </cell>
          <cell r="M309">
            <v>273823.32953606395</v>
          </cell>
        </row>
        <row r="323">
          <cell r="B323" t="str">
            <v>03.3103</v>
          </cell>
          <cell r="C323" t="str">
            <v>§µo ®Êt cÊp 3 r·nh tiÕp ®Þa</v>
          </cell>
          <cell r="D323" t="str">
            <v>m3</v>
          </cell>
          <cell r="E323">
            <v>1.2000000000000002</v>
          </cell>
          <cell r="H323">
            <v>21296</v>
          </cell>
        </row>
        <row r="324">
          <cell r="B324" t="str">
            <v>03.3203</v>
          </cell>
          <cell r="C324" t="str">
            <v>LÊp ®Êt r·nh tiÕp ®Þa</v>
          </cell>
          <cell r="D324" t="str">
            <v>m3</v>
          </cell>
          <cell r="E324">
            <v>1.2000000000000002</v>
          </cell>
          <cell r="H324">
            <v>10007</v>
          </cell>
        </row>
        <row r="350">
          <cell r="B350" t="str">
            <v>04.9102</v>
          </cell>
          <cell r="C350" t="str">
            <v>L¾p ®Æt xµ trªn cét BTLT</v>
          </cell>
          <cell r="D350" t="str">
            <v>Kg</v>
          </cell>
          <cell r="E350">
            <v>68.53</v>
          </cell>
          <cell r="F350">
            <v>8500</v>
          </cell>
          <cell r="H350">
            <v>181.47</v>
          </cell>
        </row>
        <row r="370">
          <cell r="B370" t="str">
            <v>04.8102</v>
          </cell>
          <cell r="C370" t="str">
            <v>L¾p ®Æt gi¸ trªn cét BTLT</v>
          </cell>
          <cell r="D370" t="str">
            <v>Kg</v>
          </cell>
          <cell r="E370">
            <v>11.68</v>
          </cell>
          <cell r="F370">
            <v>8500</v>
          </cell>
          <cell r="H370">
            <v>155.58600000000001</v>
          </cell>
        </row>
        <row r="390">
          <cell r="B390" t="str">
            <v>04.8101</v>
          </cell>
          <cell r="C390" t="str">
            <v>L¾p ®Æt thang trªn cét BTLT</v>
          </cell>
          <cell r="D390" t="str">
            <v>Kg</v>
          </cell>
          <cell r="E390">
            <v>59.59</v>
          </cell>
          <cell r="F390">
            <v>8500</v>
          </cell>
          <cell r="H390">
            <v>171.14500000000001</v>
          </cell>
        </row>
        <row r="406">
          <cell r="B406" t="str">
            <v>§g VC 36</v>
          </cell>
          <cell r="C406" t="str">
            <v>V/c vËt t­ B mua tõ HN lªn Hµ Giang</v>
          </cell>
          <cell r="D406" t="str">
            <v>TÊn</v>
          </cell>
          <cell r="E406">
            <v>0.15108000000000002</v>
          </cell>
          <cell r="H406">
            <v>6033</v>
          </cell>
          <cell r="I406">
            <v>239962.80000000002</v>
          </cell>
        </row>
        <row r="431">
          <cell r="B431" t="str">
            <v>02.2601</v>
          </cell>
          <cell r="C431" t="str">
            <v>Trung chuyÓn ThiÕt bÞ: 1,5 Km</v>
          </cell>
          <cell r="D431" t="str">
            <v>TÊn</v>
          </cell>
          <cell r="E431">
            <v>4.0000000000000001E-3</v>
          </cell>
          <cell r="H431">
            <v>12546.659999999998</v>
          </cell>
          <cell r="I431">
            <v>84338.099999999991</v>
          </cell>
        </row>
        <row r="432">
          <cell r="B432" t="str">
            <v>§g VC 36</v>
          </cell>
          <cell r="C432" t="str">
            <v>VËn chuyÓn tõ kho ®Õn CTr×nh</v>
          </cell>
          <cell r="D432" t="str">
            <v>TÊn</v>
          </cell>
          <cell r="E432">
            <v>4.0000000000000001E-3</v>
          </cell>
          <cell r="H432">
            <v>11037</v>
          </cell>
          <cell r="I432">
            <v>40268.799999999996</v>
          </cell>
        </row>
      </sheetData>
      <sheetData sheetId="3" refreshError="1"/>
      <sheetData sheetId="4" refreshError="1">
        <row r="8">
          <cell r="B8" t="str">
            <v>02.1464</v>
          </cell>
          <cell r="C8" t="str">
            <v>V/c cét bª t«ng li t©m 12b</v>
          </cell>
          <cell r="D8" t="str">
            <v>TÊn</v>
          </cell>
          <cell r="E8">
            <v>1</v>
          </cell>
          <cell r="H8">
            <v>90972.200000000012</v>
          </cell>
        </row>
        <row r="25">
          <cell r="B25" t="str">
            <v>CT</v>
          </cell>
          <cell r="C25" t="str">
            <v>VËn chuyÓn  bª t«ng M50</v>
          </cell>
          <cell r="D25" t="str">
            <v>m3</v>
          </cell>
          <cell r="E25">
            <v>0.216</v>
          </cell>
          <cell r="H25">
            <v>92717.262667499992</v>
          </cell>
        </row>
        <row r="125">
          <cell r="B125" t="str">
            <v>CT</v>
          </cell>
          <cell r="C125" t="str">
            <v>VËn chuyÓn Bª t«ng M 100</v>
          </cell>
          <cell r="D125" t="str">
            <v>m3</v>
          </cell>
          <cell r="E125">
            <v>0.48</v>
          </cell>
          <cell r="H125">
            <v>92817.147648749989</v>
          </cell>
        </row>
        <row r="288">
          <cell r="B288" t="str">
            <v>02.1353</v>
          </cell>
          <cell r="C288" t="str">
            <v>VËn chuyÓn thÐp rêi 350 m; HS: 1,5</v>
          </cell>
          <cell r="D288" t="str">
            <v>TÊn</v>
          </cell>
          <cell r="E288">
            <v>6.8530000000000008E-2</v>
          </cell>
          <cell r="H288">
            <v>54311.774999999994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a Dz22"/>
      <sheetName val="TH 22"/>
      <sheetName val="DT DZ 22 Kv"/>
      <sheetName val="DTchi tiet DZ 22 Kv"/>
      <sheetName val="Chiet tinh dz22"/>
      <sheetName val="Thi nghiem 22"/>
      <sheetName val="VC22"/>
      <sheetName val="DTtram "/>
      <sheetName val="DTTC tram "/>
      <sheetName val="Chiet tinh TB, VT"/>
      <sheetName val=" thi nghiemTBA"/>
      <sheetName val="VCVT"/>
      <sheetName val="bia"/>
      <sheetName val="trang bia"/>
      <sheetName val="TH tram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 DZ35"/>
      <sheetName val="DT DZ 35 Kv"/>
      <sheetName val="Chiet tinh dz35"/>
      <sheetName val="TN"/>
      <sheetName val="VC"/>
      <sheetName val="Sheet1"/>
      <sheetName val="Sheet2"/>
      <sheetName val="Sheet3"/>
    </sheetNames>
    <sheetDataSet>
      <sheetData sheetId="0"/>
      <sheetData sheetId="1"/>
      <sheetData sheetId="2" refreshError="1">
        <row r="3">
          <cell r="H3">
            <v>17.099999999999998</v>
          </cell>
        </row>
        <row r="4">
          <cell r="H4">
            <v>2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Sheet1"/>
      <sheetName val="TK"/>
      <sheetName val="LB"/>
      <sheetName val="HS"/>
    </sheetNames>
    <sheetDataSet>
      <sheetData sheetId="0" refreshError="1">
        <row r="5">
          <cell r="A5" t="str">
            <v>A</v>
          </cell>
          <cell r="B5" t="str">
            <v>No</v>
          </cell>
          <cell r="C5" t="str">
            <v>M/C</v>
          </cell>
          <cell r="D5" t="str">
            <v>Attachment</v>
          </cell>
          <cell r="E5" t="str">
            <v>Code</v>
          </cell>
          <cell r="F5" t="str">
            <v>Description</v>
          </cell>
          <cell r="H5" t="str">
            <v>Time</v>
          </cell>
          <cell r="I5" t="str">
            <v>Pcs/Hr</v>
          </cell>
          <cell r="J5" t="str">
            <v>Sewer</v>
          </cell>
          <cell r="K5" t="str">
            <v>70%</v>
          </cell>
        </row>
        <row r="6">
          <cell r="F6" t="str">
            <v>Nhóm LĐPT</v>
          </cell>
          <cell r="I6">
            <v>0</v>
          </cell>
          <cell r="J6">
            <v>0</v>
          </cell>
          <cell r="K6">
            <v>0</v>
          </cell>
        </row>
        <row r="7">
          <cell r="A7">
            <v>1</v>
          </cell>
          <cell r="C7" t="str">
            <v>ldpt</v>
          </cell>
          <cell r="D7" t="str">
            <v>1</v>
          </cell>
          <cell r="F7" t="str">
            <v>Bung hàng đánh số lô</v>
          </cell>
          <cell r="H7">
            <v>5</v>
          </cell>
          <cell r="I7">
            <v>720</v>
          </cell>
          <cell r="J7">
            <v>2.3478971008574927E-2</v>
          </cell>
          <cell r="K7">
            <v>503.99999999999994</v>
          </cell>
        </row>
        <row r="8">
          <cell r="A8">
            <v>2</v>
          </cell>
          <cell r="C8" t="str">
            <v>ldpt</v>
          </cell>
          <cell r="D8" t="str">
            <v>2</v>
          </cell>
          <cell r="F8" t="str">
            <v>Bóc chuyển BTP</v>
          </cell>
          <cell r="H8">
            <v>10</v>
          </cell>
          <cell r="I8">
            <v>360</v>
          </cell>
          <cell r="J8">
            <v>4.6957942017149853E-2</v>
          </cell>
          <cell r="K8">
            <v>251.99999999999997</v>
          </cell>
        </row>
        <row r="9">
          <cell r="A9">
            <v>3</v>
          </cell>
          <cell r="C9" t="str">
            <v>ldpt</v>
          </cell>
          <cell r="D9" t="str">
            <v>1</v>
          </cell>
          <cell r="F9" t="str">
            <v>Vẽ,lấy dấu túi xéo</v>
          </cell>
          <cell r="H9">
            <v>24</v>
          </cell>
          <cell r="I9">
            <v>150</v>
          </cell>
          <cell r="J9">
            <v>0.11269906084115966</v>
          </cell>
          <cell r="K9">
            <v>105</v>
          </cell>
        </row>
        <row r="10">
          <cell r="A10">
            <v>4</v>
          </cell>
          <cell r="C10" t="str">
            <v>ldpt</v>
          </cell>
          <cell r="D10" t="str">
            <v>2</v>
          </cell>
          <cell r="F10" t="str">
            <v>Gọt lộn nắp túi sườn</v>
          </cell>
          <cell r="H10">
            <v>30</v>
          </cell>
          <cell r="I10">
            <v>120</v>
          </cell>
          <cell r="J10">
            <v>0.14087382605144957</v>
          </cell>
          <cell r="K10">
            <v>84</v>
          </cell>
        </row>
        <row r="11">
          <cell r="A11">
            <v>5</v>
          </cell>
          <cell r="C11" t="str">
            <v>ldpt</v>
          </cell>
          <cell r="D11" t="str">
            <v>3</v>
          </cell>
          <cell r="F11" t="str">
            <v xml:space="preserve">Vẽ định hình cá tay </v>
          </cell>
          <cell r="H11">
            <v>10</v>
          </cell>
          <cell r="I11">
            <v>360</v>
          </cell>
          <cell r="J11">
            <v>4.6957942017149853E-2</v>
          </cell>
          <cell r="K11">
            <v>251.99999999999997</v>
          </cell>
        </row>
        <row r="12">
          <cell r="A12">
            <v>6</v>
          </cell>
          <cell r="C12" t="str">
            <v>ldpt</v>
          </cell>
          <cell r="D12" t="str">
            <v>2</v>
          </cell>
          <cell r="F12" t="str">
            <v>Xỏ 4 nút vào dây</v>
          </cell>
          <cell r="H12">
            <v>14</v>
          </cell>
          <cell r="I12">
            <v>21</v>
          </cell>
          <cell r="J12">
            <v>6.5741118824009806E-2</v>
          </cell>
          <cell r="K12">
            <v>14.7</v>
          </cell>
        </row>
        <row r="13">
          <cell r="A13">
            <v>7</v>
          </cell>
          <cell r="C13" t="str">
            <v>ldpt</v>
          </cell>
          <cell r="D13" t="str">
            <v>3</v>
          </cell>
          <cell r="F13" t="str">
            <v>Lấy dấu túi sườn lên thân</v>
          </cell>
          <cell r="H13">
            <v>65</v>
          </cell>
          <cell r="I13">
            <v>55.384615384615387</v>
          </cell>
          <cell r="J13">
            <v>0.30522662311147408</v>
          </cell>
          <cell r="K13">
            <v>38.769230769230766</v>
          </cell>
        </row>
        <row r="14">
          <cell r="A14">
            <v>8</v>
          </cell>
          <cell r="C14" t="str">
            <v>ldpt</v>
          </cell>
          <cell r="D14" t="str">
            <v>3</v>
          </cell>
          <cell r="F14" t="str">
            <v>Vẽ túi sườn TP + LD dây treo nút túi</v>
          </cell>
          <cell r="H14">
            <v>50</v>
          </cell>
          <cell r="I14">
            <v>40</v>
          </cell>
          <cell r="J14">
            <v>0.23478971008574928</v>
          </cell>
          <cell r="K14">
            <v>28</v>
          </cell>
        </row>
        <row r="15">
          <cell r="A15">
            <v>9</v>
          </cell>
          <cell r="C15" t="str">
            <v>ldpt</v>
          </cell>
          <cell r="D15" t="str">
            <v>2</v>
          </cell>
          <cell r="F15" t="str">
            <v>Gọt quay dê + lộn</v>
          </cell>
          <cell r="H15">
            <v>25</v>
          </cell>
          <cell r="I15">
            <v>144</v>
          </cell>
          <cell r="J15">
            <v>0.11739485504287464</v>
          </cell>
          <cell r="K15">
            <v>100.8</v>
          </cell>
        </row>
        <row r="16">
          <cell r="A16">
            <v>10</v>
          </cell>
          <cell r="C16" t="str">
            <v>ldpt</v>
          </cell>
          <cell r="D16" t="str">
            <v>1</v>
          </cell>
          <cell r="F16" t="str">
            <v xml:space="preserve">Ủi ép định hình passant </v>
          </cell>
          <cell r="H16">
            <v>30</v>
          </cell>
          <cell r="I16">
            <v>120</v>
          </cell>
          <cell r="J16">
            <v>0.14087382605144957</v>
          </cell>
          <cell r="K16">
            <v>84</v>
          </cell>
        </row>
        <row r="17">
          <cell r="A17">
            <v>11</v>
          </cell>
          <cell r="C17" t="str">
            <v>ldpt</v>
          </cell>
          <cell r="D17" t="str">
            <v>2</v>
          </cell>
          <cell r="F17" t="str">
            <v>Đo cắt 5 sợi passant</v>
          </cell>
          <cell r="H17">
            <v>25</v>
          </cell>
          <cell r="I17">
            <v>144</v>
          </cell>
          <cell r="J17">
            <v>0.11739485504287464</v>
          </cell>
          <cell r="K17">
            <v>100.8</v>
          </cell>
        </row>
        <row r="18">
          <cell r="A18">
            <v>12</v>
          </cell>
          <cell r="C18" t="str">
            <v>ldpt</v>
          </cell>
          <cell r="F18" t="str">
            <v>Vẽ định hình 5 pasant</v>
          </cell>
          <cell r="H18">
            <v>15</v>
          </cell>
          <cell r="I18">
            <v>240</v>
          </cell>
          <cell r="J18">
            <v>7.0436913025724787E-2</v>
          </cell>
          <cell r="K18">
            <v>168</v>
          </cell>
        </row>
        <row r="19">
          <cell r="A19">
            <v>13</v>
          </cell>
          <cell r="C19" t="str">
            <v>ldpt</v>
          </cell>
          <cell r="D19" t="str">
            <v>3</v>
          </cell>
          <cell r="F19" t="str">
            <v>Lấy dấu tra quay dê+pasant + lấy dấu tra lưng</v>
          </cell>
          <cell r="H19">
            <v>123</v>
          </cell>
          <cell r="I19">
            <v>29.26829268292683</v>
          </cell>
          <cell r="J19">
            <v>0.57758268681094327</v>
          </cell>
          <cell r="K19">
            <v>20.487804878048781</v>
          </cell>
        </row>
        <row r="20">
          <cell r="A20">
            <v>14</v>
          </cell>
          <cell r="C20" t="str">
            <v>ldpt</v>
          </cell>
          <cell r="D20" t="str">
            <v>2</v>
          </cell>
          <cell r="F20" t="str">
            <v>Lấy dấu túi xéo để cuốn sườn + got</v>
          </cell>
          <cell r="H20">
            <v>22</v>
          </cell>
          <cell r="I20">
            <v>163.63636363636363</v>
          </cell>
          <cell r="J20">
            <v>0.10330747243772968</v>
          </cell>
          <cell r="K20">
            <v>114.54545454545453</v>
          </cell>
        </row>
        <row r="21">
          <cell r="A21">
            <v>15</v>
          </cell>
          <cell r="C21" t="str">
            <v>ldpt</v>
          </cell>
          <cell r="D21" t="str">
            <v>1</v>
          </cell>
          <cell r="F21" t="str">
            <v>Cắt 2 dây luồn + hơ lửa 2 đầu</v>
          </cell>
          <cell r="H21">
            <v>26</v>
          </cell>
          <cell r="I21">
            <v>138.46153846153845</v>
          </cell>
          <cell r="J21">
            <v>0.12209064924458962</v>
          </cell>
          <cell r="K21">
            <v>96.923076923076906</v>
          </cell>
        </row>
        <row r="22">
          <cell r="A22">
            <v>16</v>
          </cell>
          <cell r="C22" t="str">
            <v>ldpt</v>
          </cell>
          <cell r="D22" t="str">
            <v>2</v>
          </cell>
          <cell r="F22" t="str">
            <v>Xỏ cục nhựa vào dây luồn + cột gút đầu dây</v>
          </cell>
          <cell r="H22">
            <v>70</v>
          </cell>
          <cell r="I22">
            <v>51.428571428571431</v>
          </cell>
          <cell r="J22">
            <v>0.32870559412004902</v>
          </cell>
          <cell r="K22">
            <v>36</v>
          </cell>
        </row>
        <row r="23">
          <cell r="A23">
            <v>17</v>
          </cell>
          <cell r="C23" t="str">
            <v>ldpt</v>
          </cell>
          <cell r="D23" t="str">
            <v>3</v>
          </cell>
          <cell r="F23" t="str">
            <v>Xỏ dây lai+lược 2 đầu dây vào cục nhựa</v>
          </cell>
          <cell r="H23">
            <v>30</v>
          </cell>
          <cell r="I23">
            <v>120</v>
          </cell>
          <cell r="J23">
            <v>0.14087382605144957</v>
          </cell>
          <cell r="K23">
            <v>84</v>
          </cell>
        </row>
        <row r="24">
          <cell r="A24">
            <v>18</v>
          </cell>
          <cell r="C24" t="str">
            <v>ldpt</v>
          </cell>
          <cell r="D24" t="str">
            <v>3</v>
          </cell>
          <cell r="F24" t="str">
            <v>Lộn hàng may lai</v>
          </cell>
          <cell r="H24">
            <v>20</v>
          </cell>
          <cell r="I24">
            <v>180</v>
          </cell>
          <cell r="J24">
            <v>9.3915884034299707E-2</v>
          </cell>
          <cell r="K24">
            <v>125.99999999999999</v>
          </cell>
        </row>
        <row r="25">
          <cell r="A25">
            <v>19</v>
          </cell>
          <cell r="C25" t="str">
            <v>ldpt</v>
          </cell>
          <cell r="D25" t="str">
            <v>4</v>
          </cell>
          <cell r="F25" t="str">
            <v xml:space="preserve">Cắt chỉ </v>
          </cell>
          <cell r="H25">
            <v>300</v>
          </cell>
          <cell r="I25">
            <v>12</v>
          </cell>
          <cell r="J25">
            <v>1.4087382605144958</v>
          </cell>
          <cell r="K25">
            <v>8.3999999999999986</v>
          </cell>
        </row>
        <row r="26">
          <cell r="F26" t="str">
            <v>Nhóm may rời</v>
          </cell>
          <cell r="I26">
            <v>0</v>
          </cell>
          <cell r="J26">
            <v>0</v>
          </cell>
          <cell r="K26">
            <v>0</v>
          </cell>
        </row>
        <row r="27">
          <cell r="A27">
            <v>20</v>
          </cell>
          <cell r="C27" t="str">
            <v>1K</v>
          </cell>
          <cell r="F27" t="str">
            <v>Nối dây treo</v>
          </cell>
          <cell r="G27">
            <v>1</v>
          </cell>
          <cell r="H27">
            <v>5</v>
          </cell>
          <cell r="I27">
            <v>720</v>
          </cell>
          <cell r="J27">
            <v>2.3478971008574927E-2</v>
          </cell>
          <cell r="K27">
            <v>503.99999999999994</v>
          </cell>
        </row>
        <row r="28">
          <cell r="A28">
            <v>21</v>
          </cell>
          <cell r="C28" t="str">
            <v>1K</v>
          </cell>
          <cell r="D28" t="str">
            <v>cử</v>
          </cell>
          <cell r="F28" t="str">
            <v>Chạy cử dây treo</v>
          </cell>
          <cell r="G28">
            <v>2</v>
          </cell>
          <cell r="H28">
            <v>20</v>
          </cell>
          <cell r="I28">
            <v>180</v>
          </cell>
          <cell r="J28">
            <v>9.3915884034299707E-2</v>
          </cell>
          <cell r="K28">
            <v>125.99999999999999</v>
          </cell>
        </row>
        <row r="29">
          <cell r="A29">
            <v>22</v>
          </cell>
          <cell r="C29" t="str">
            <v>1K</v>
          </cell>
          <cell r="F29" t="str">
            <v>May lộn baget nút</v>
          </cell>
          <cell r="G29">
            <v>1</v>
          </cell>
          <cell r="H29">
            <v>40</v>
          </cell>
          <cell r="I29">
            <v>90</v>
          </cell>
          <cell r="J29">
            <v>0.18783176806859941</v>
          </cell>
          <cell r="K29">
            <v>62.999999999999993</v>
          </cell>
        </row>
        <row r="30">
          <cell r="A30">
            <v>23</v>
          </cell>
          <cell r="C30" t="str">
            <v>VS3C</v>
          </cell>
          <cell r="F30" t="str">
            <v>Vắt sổ baget nút</v>
          </cell>
          <cell r="G30">
            <v>2</v>
          </cell>
          <cell r="H30">
            <v>60</v>
          </cell>
          <cell r="I30">
            <v>60</v>
          </cell>
          <cell r="J30">
            <v>0.28174765210289915</v>
          </cell>
          <cell r="K30">
            <v>42</v>
          </cell>
        </row>
        <row r="31">
          <cell r="A31">
            <v>24</v>
          </cell>
          <cell r="C31" t="str">
            <v>1K</v>
          </cell>
          <cell r="F31" t="str">
            <v>Định hình DK vào baget nút</v>
          </cell>
          <cell r="G31">
            <v>3</v>
          </cell>
          <cell r="H31">
            <v>30</v>
          </cell>
          <cell r="I31">
            <v>120</v>
          </cell>
          <cell r="J31">
            <v>0.14087382605144957</v>
          </cell>
          <cell r="K31">
            <v>84</v>
          </cell>
        </row>
        <row r="32">
          <cell r="A32">
            <v>25</v>
          </cell>
          <cell r="C32" t="str">
            <v>2K</v>
          </cell>
          <cell r="D32" t="str">
            <v>3/4</v>
          </cell>
          <cell r="F32" t="str">
            <v>May pasant x 5</v>
          </cell>
          <cell r="G32">
            <v>2</v>
          </cell>
          <cell r="H32">
            <v>90</v>
          </cell>
          <cell r="I32">
            <v>40</v>
          </cell>
          <cell r="J32">
            <v>0.4226214781543487</v>
          </cell>
          <cell r="K32">
            <v>28</v>
          </cell>
        </row>
        <row r="33">
          <cell r="A33">
            <v>26</v>
          </cell>
          <cell r="C33" t="str">
            <v>1K</v>
          </cell>
          <cell r="F33" t="str">
            <v>Quay rập quay dê</v>
          </cell>
          <cell r="G33">
            <v>1</v>
          </cell>
          <cell r="H33">
            <v>20</v>
          </cell>
          <cell r="I33">
            <v>180</v>
          </cell>
          <cell r="J33">
            <v>9.3915884034299707E-2</v>
          </cell>
          <cell r="K33">
            <v>125.99999999999999</v>
          </cell>
        </row>
        <row r="34">
          <cell r="A34">
            <v>27</v>
          </cell>
          <cell r="C34" t="str">
            <v>1K</v>
          </cell>
          <cell r="F34" t="str">
            <v>Quay rập nắp túi sườn x 2</v>
          </cell>
          <cell r="G34">
            <v>1</v>
          </cell>
          <cell r="H34">
            <v>40</v>
          </cell>
          <cell r="I34">
            <v>90</v>
          </cell>
          <cell r="J34">
            <v>0.18783176806859941</v>
          </cell>
          <cell r="K34">
            <v>62.999999999999993</v>
          </cell>
        </row>
        <row r="35">
          <cell r="A35">
            <v>28</v>
          </cell>
          <cell r="C35" t="str">
            <v>1K</v>
          </cell>
          <cell r="F35" t="str">
            <v>Diểu quay dê</v>
          </cell>
          <cell r="G35">
            <v>2</v>
          </cell>
          <cell r="H35">
            <v>45</v>
          </cell>
          <cell r="I35">
            <v>80</v>
          </cell>
          <cell r="J35">
            <v>0.21131073907717435</v>
          </cell>
          <cell r="K35">
            <v>56</v>
          </cell>
        </row>
        <row r="36">
          <cell r="A36">
            <v>29</v>
          </cell>
          <cell r="C36" t="str">
            <v>1K</v>
          </cell>
          <cell r="F36" t="str">
            <v>Diểu nắp túi sườn</v>
          </cell>
          <cell r="G36">
            <v>2</v>
          </cell>
          <cell r="H36">
            <v>66</v>
          </cell>
          <cell r="I36">
            <v>54.545454545454547</v>
          </cell>
          <cell r="J36">
            <v>0.30992241731318904</v>
          </cell>
          <cell r="K36">
            <v>38.18181818181818</v>
          </cell>
        </row>
        <row r="37">
          <cell r="A37">
            <v>30</v>
          </cell>
          <cell r="C37" t="str">
            <v>EBH</v>
          </cell>
          <cell r="F37" t="str">
            <v>Khuy phượng nắp túi sườn x 4</v>
          </cell>
          <cell r="G37">
            <v>3</v>
          </cell>
          <cell r="H37">
            <v>48</v>
          </cell>
          <cell r="I37">
            <v>75</v>
          </cell>
          <cell r="J37">
            <v>0.22539812168231932</v>
          </cell>
          <cell r="K37">
            <v>52.5</v>
          </cell>
        </row>
        <row r="38">
          <cell r="A38">
            <v>31</v>
          </cell>
          <cell r="C38" t="str">
            <v>VS3C</v>
          </cell>
          <cell r="F38" t="str">
            <v>Vắt sổ 3 miệng túi trước + 2 miệng túi sau</v>
          </cell>
          <cell r="G38">
            <v>3</v>
          </cell>
          <cell r="H38">
            <v>40</v>
          </cell>
          <cell r="I38">
            <v>90</v>
          </cell>
          <cell r="J38">
            <v>0.18783176806859941</v>
          </cell>
          <cell r="K38">
            <v>62.999999999999993</v>
          </cell>
        </row>
        <row r="39">
          <cell r="A39">
            <v>32</v>
          </cell>
          <cell r="C39" t="str">
            <v>1K</v>
          </cell>
          <cell r="F39" t="str">
            <v xml:space="preserve">May pen túi trước trên + may băng nhung </v>
          </cell>
          <cell r="G39">
            <v>2</v>
          </cell>
          <cell r="H39">
            <v>109</v>
          </cell>
          <cell r="I39">
            <v>33.027522935779814</v>
          </cell>
          <cell r="J39">
            <v>0.51184156798693348</v>
          </cell>
          <cell r="K39">
            <v>23.11926605504587</v>
          </cell>
        </row>
        <row r="40">
          <cell r="A40">
            <v>33</v>
          </cell>
          <cell r="C40" t="str">
            <v>2K</v>
          </cell>
          <cell r="F40" t="str">
            <v xml:space="preserve">Gấp may 5 miệng túi </v>
          </cell>
          <cell r="G40">
            <v>4</v>
          </cell>
          <cell r="H40">
            <v>125</v>
          </cell>
          <cell r="I40">
            <v>28.8</v>
          </cell>
          <cell r="J40">
            <v>0.58697427521437318</v>
          </cell>
          <cell r="K40">
            <v>20.16</v>
          </cell>
        </row>
        <row r="41">
          <cell r="A41">
            <v>34</v>
          </cell>
          <cell r="C41" t="str">
            <v>1K</v>
          </cell>
          <cell r="D41" t="str">
            <v>cử</v>
          </cell>
          <cell r="F41" t="str">
            <v>Chạy dây nút túi gối</v>
          </cell>
          <cell r="H41">
            <v>10</v>
          </cell>
          <cell r="I41">
            <v>360</v>
          </cell>
          <cell r="J41">
            <v>4.6957942017149853E-2</v>
          </cell>
          <cell r="K41">
            <v>251.99999999999997</v>
          </cell>
        </row>
        <row r="42">
          <cell r="A42">
            <v>35</v>
          </cell>
          <cell r="C42" t="str">
            <v>1K</v>
          </cell>
          <cell r="F42" t="str">
            <v>May túi gối x 2</v>
          </cell>
          <cell r="H42">
            <v>210</v>
          </cell>
          <cell r="I42">
            <v>17.142857142857142</v>
          </cell>
          <cell r="J42">
            <v>0.98611678236014699</v>
          </cell>
          <cell r="K42">
            <v>11.999999999999998</v>
          </cell>
        </row>
        <row r="43">
          <cell r="A43">
            <v>36</v>
          </cell>
          <cell r="C43" t="str">
            <v>1K</v>
          </cell>
          <cell r="F43" t="str">
            <v>Gắn gai vào quay dê</v>
          </cell>
          <cell r="H43">
            <v>32</v>
          </cell>
          <cell r="I43">
            <v>112.5</v>
          </cell>
          <cell r="J43">
            <v>0.15026541445487954</v>
          </cell>
          <cell r="K43">
            <v>78.75</v>
          </cell>
        </row>
        <row r="44">
          <cell r="A44">
            <v>37</v>
          </cell>
          <cell r="C44" t="str">
            <v>1K</v>
          </cell>
          <cell r="F44" t="str">
            <v>May dây nút vào túi gối x2</v>
          </cell>
          <cell r="H44">
            <v>30</v>
          </cell>
          <cell r="I44">
            <v>120</v>
          </cell>
          <cell r="J44">
            <v>0.14087382605144957</v>
          </cell>
          <cell r="K44">
            <v>84</v>
          </cell>
        </row>
        <row r="45">
          <cell r="A45">
            <v>38</v>
          </cell>
          <cell r="C45" t="str">
            <v>1K</v>
          </cell>
          <cell r="F45" t="str">
            <v>May nhãn vào lót túi trong</v>
          </cell>
          <cell r="H45">
            <v>45</v>
          </cell>
          <cell r="I45">
            <v>80</v>
          </cell>
          <cell r="J45">
            <v>0.21131073907717435</v>
          </cell>
          <cell r="K45">
            <v>56</v>
          </cell>
        </row>
        <row r="46">
          <cell r="A46">
            <v>39</v>
          </cell>
          <cell r="C46" t="str">
            <v>1K</v>
          </cell>
          <cell r="F46" t="str">
            <v>Gấp may đầu dây dệt</v>
          </cell>
          <cell r="H46">
            <v>40</v>
          </cell>
          <cell r="I46">
            <v>90</v>
          </cell>
          <cell r="J46">
            <v>0.18783176806859941</v>
          </cell>
          <cell r="K46">
            <v>62.999999999999993</v>
          </cell>
        </row>
        <row r="47">
          <cell r="F47" t="str">
            <v>Nhóm thân trước</v>
          </cell>
          <cell r="I47">
            <v>0</v>
          </cell>
          <cell r="J47">
            <v>0</v>
          </cell>
          <cell r="K47">
            <v>0</v>
          </cell>
        </row>
        <row r="48">
          <cell r="A48">
            <v>40</v>
          </cell>
          <cell r="C48" t="str">
            <v>2K</v>
          </cell>
          <cell r="F48" t="str">
            <v xml:space="preserve">Đóng túi thân trước trên </v>
          </cell>
          <cell r="H48">
            <v>75</v>
          </cell>
          <cell r="I48">
            <v>48</v>
          </cell>
          <cell r="J48">
            <v>0.35218456512862395</v>
          </cell>
          <cell r="K48">
            <v>33.599999999999994</v>
          </cell>
        </row>
        <row r="49">
          <cell r="A49">
            <v>41</v>
          </cell>
          <cell r="C49" t="str">
            <v>2K</v>
          </cell>
          <cell r="F49" t="str">
            <v>Gấp may miệng túi xéo kẹp thân</v>
          </cell>
          <cell r="H49">
            <v>102</v>
          </cell>
          <cell r="I49">
            <v>35.294117647058826</v>
          </cell>
          <cell r="J49">
            <v>0.47897100857492853</v>
          </cell>
          <cell r="K49">
            <v>24.705882352941178</v>
          </cell>
        </row>
        <row r="50">
          <cell r="A50">
            <v>42</v>
          </cell>
          <cell r="C50" t="str">
            <v>1K</v>
          </cell>
          <cell r="F50" t="str">
            <v>Lấy dấu khóa miệng túi xéo 1 đoạn</v>
          </cell>
          <cell r="H50">
            <v>48</v>
          </cell>
          <cell r="I50">
            <v>75</v>
          </cell>
          <cell r="J50">
            <v>0.22539812168231932</v>
          </cell>
          <cell r="K50">
            <v>52.5</v>
          </cell>
        </row>
        <row r="51">
          <cell r="A51">
            <v>43</v>
          </cell>
          <cell r="C51" t="str">
            <v>1K</v>
          </cell>
          <cell r="F51" t="str">
            <v>Khóa lót túi cạnh lưng ,cạnh sườn</v>
          </cell>
          <cell r="H51">
            <v>32</v>
          </cell>
          <cell r="I51">
            <v>112.5</v>
          </cell>
          <cell r="J51">
            <v>0.15026541445487954</v>
          </cell>
          <cell r="K51">
            <v>78.75</v>
          </cell>
        </row>
        <row r="52">
          <cell r="A52">
            <v>44</v>
          </cell>
          <cell r="C52" t="str">
            <v>Bọ</v>
          </cell>
          <cell r="F52" t="str">
            <v>Bọ túi xéo x2</v>
          </cell>
          <cell r="H52">
            <v>10</v>
          </cell>
          <cell r="I52">
            <v>360</v>
          </cell>
          <cell r="J52">
            <v>4.6957942017149853E-2</v>
          </cell>
          <cell r="K52">
            <v>251.99999999999997</v>
          </cell>
        </row>
        <row r="53">
          <cell r="A53">
            <v>45</v>
          </cell>
          <cell r="C53" t="str">
            <v>VS5C</v>
          </cell>
          <cell r="F53" t="str">
            <v>Vắt sổ 5 chỉ bao túi</v>
          </cell>
          <cell r="H53">
            <v>48</v>
          </cell>
          <cell r="I53">
            <v>75</v>
          </cell>
          <cell r="J53">
            <v>0.22539812168231932</v>
          </cell>
          <cell r="K53">
            <v>52.5</v>
          </cell>
        </row>
        <row r="54">
          <cell r="F54" t="str">
            <v>Nhóm thân sau</v>
          </cell>
          <cell r="I54">
            <v>0</v>
          </cell>
          <cell r="J54">
            <v>0</v>
          </cell>
          <cell r="K54">
            <v>0</v>
          </cell>
        </row>
        <row r="55">
          <cell r="A55">
            <v>46</v>
          </cell>
          <cell r="C55" t="str">
            <v>2K</v>
          </cell>
          <cell r="F55" t="str">
            <v>Đóng túi thân sau x2</v>
          </cell>
          <cell r="H55">
            <v>150</v>
          </cell>
          <cell r="I55">
            <v>24</v>
          </cell>
          <cell r="J55">
            <v>0.7043691302572479</v>
          </cell>
          <cell r="K55">
            <v>16.799999999999997</v>
          </cell>
        </row>
        <row r="56">
          <cell r="A56">
            <v>47</v>
          </cell>
          <cell r="C56" t="str">
            <v>2K</v>
          </cell>
          <cell r="F56" t="str">
            <v>Đóng bọ túi sau x4</v>
          </cell>
          <cell r="H56">
            <v>20</v>
          </cell>
          <cell r="I56">
            <v>180</v>
          </cell>
          <cell r="J56">
            <v>9.3915884034299707E-2</v>
          </cell>
          <cell r="K56">
            <v>125.99999999999999</v>
          </cell>
        </row>
        <row r="57">
          <cell r="C57" t="str">
            <v>Bọ</v>
          </cell>
          <cell r="F57" t="str">
            <v>Lắp ráp</v>
          </cell>
          <cell r="I57">
            <v>0</v>
          </cell>
          <cell r="J57">
            <v>0</v>
          </cell>
          <cell r="K57">
            <v>0</v>
          </cell>
        </row>
        <row r="58">
          <cell r="A58">
            <v>48</v>
          </cell>
          <cell r="C58" t="str">
            <v>2K</v>
          </cell>
          <cell r="F58" t="str">
            <v>Diểu baget nút 2K</v>
          </cell>
          <cell r="H58">
            <v>40</v>
          </cell>
          <cell r="I58">
            <v>90</v>
          </cell>
          <cell r="J58">
            <v>0.18783176806859941</v>
          </cell>
          <cell r="K58">
            <v>62.999999999999993</v>
          </cell>
        </row>
        <row r="59">
          <cell r="A59">
            <v>49</v>
          </cell>
          <cell r="C59" t="str">
            <v>2K</v>
          </cell>
          <cell r="F59" t="str">
            <v>Chắp baget khuy diểu hoàn chỉnh</v>
          </cell>
          <cell r="H59">
            <v>90</v>
          </cell>
          <cell r="I59">
            <v>40</v>
          </cell>
          <cell r="J59">
            <v>0.4226214781543487</v>
          </cell>
          <cell r="K59">
            <v>28</v>
          </cell>
        </row>
        <row r="60">
          <cell r="A60">
            <v>50</v>
          </cell>
          <cell r="C60" t="str">
            <v>1K</v>
          </cell>
          <cell r="F60" t="str">
            <v>Lược DK vào baget khuy</v>
          </cell>
          <cell r="H60">
            <v>45</v>
          </cell>
          <cell r="I60">
            <v>80</v>
          </cell>
          <cell r="J60">
            <v>0.21131073907717435</v>
          </cell>
          <cell r="K60">
            <v>56</v>
          </cell>
        </row>
        <row r="61">
          <cell r="A61">
            <v>51</v>
          </cell>
          <cell r="C61" t="str">
            <v>2K</v>
          </cell>
          <cell r="F61" t="str">
            <v>Kẹp diểu đáy trước</v>
          </cell>
          <cell r="H61">
            <v>75</v>
          </cell>
          <cell r="I61">
            <v>48</v>
          </cell>
          <cell r="J61">
            <v>0.35218456512862395</v>
          </cell>
          <cell r="K61">
            <v>33.599999999999994</v>
          </cell>
        </row>
        <row r="62">
          <cell r="A62">
            <v>52</v>
          </cell>
          <cell r="C62" t="str">
            <v>FOA</v>
          </cell>
          <cell r="F62" t="str">
            <v>Cuốn sườn ngoài</v>
          </cell>
          <cell r="H62">
            <v>115</v>
          </cell>
          <cell r="I62">
            <v>31.304347826086957</v>
          </cell>
          <cell r="J62">
            <v>0.54001633319722331</v>
          </cell>
          <cell r="K62">
            <v>21.913043478260867</v>
          </cell>
        </row>
        <row r="63">
          <cell r="A63">
            <v>53</v>
          </cell>
          <cell r="C63" t="str">
            <v>FOA</v>
          </cell>
          <cell r="F63" t="str">
            <v>Cuốn đáy sau</v>
          </cell>
          <cell r="H63">
            <v>41</v>
          </cell>
          <cell r="I63">
            <v>87.804878048780495</v>
          </cell>
          <cell r="J63">
            <v>0.19252756227031442</v>
          </cell>
          <cell r="K63">
            <v>61.463414634146339</v>
          </cell>
        </row>
        <row r="64">
          <cell r="A64">
            <v>54</v>
          </cell>
          <cell r="C64" t="str">
            <v>1K</v>
          </cell>
          <cell r="F64" t="str">
            <v>Đóng dây tape túi sườn</v>
          </cell>
          <cell r="H64">
            <v>30</v>
          </cell>
          <cell r="I64">
            <v>120</v>
          </cell>
          <cell r="J64">
            <v>0.14087382605144957</v>
          </cell>
          <cell r="K64">
            <v>84</v>
          </cell>
        </row>
        <row r="65">
          <cell r="A65">
            <v>55</v>
          </cell>
          <cell r="C65" t="str">
            <v>1K</v>
          </cell>
          <cell r="F65" t="str">
            <v>Đóng túi hộp gối</v>
          </cell>
          <cell r="H65">
            <v>250</v>
          </cell>
          <cell r="I65">
            <v>14.4</v>
          </cell>
          <cell r="J65">
            <v>1.1739485504287464</v>
          </cell>
          <cell r="K65">
            <v>10.08</v>
          </cell>
        </row>
        <row r="66">
          <cell r="A66">
            <v>56</v>
          </cell>
          <cell r="C66" t="str">
            <v>1K</v>
          </cell>
          <cell r="F66" t="str">
            <v>Đóng nắp túi hộp gối</v>
          </cell>
          <cell r="H66">
            <v>220</v>
          </cell>
          <cell r="I66">
            <v>16.363636363636363</v>
          </cell>
          <cell r="J66">
            <v>1.0330747243772969</v>
          </cell>
          <cell r="K66">
            <v>11.454545454545453</v>
          </cell>
        </row>
        <row r="67">
          <cell r="A67">
            <v>57</v>
          </cell>
          <cell r="C67" t="str">
            <v>VS5C</v>
          </cell>
          <cell r="F67" t="str">
            <v>Ráp sườn trong</v>
          </cell>
          <cell r="H67">
            <v>80</v>
          </cell>
          <cell r="I67">
            <v>45</v>
          </cell>
          <cell r="J67">
            <v>0.37566353613719883</v>
          </cell>
          <cell r="K67">
            <v>31.499999999999996</v>
          </cell>
        </row>
        <row r="68">
          <cell r="A68">
            <v>58</v>
          </cell>
          <cell r="C68" t="str">
            <v>Máy khuy</v>
          </cell>
          <cell r="F68" t="str">
            <v>Khuy lai</v>
          </cell>
          <cell r="H68">
            <v>20</v>
          </cell>
          <cell r="I68">
            <v>180</v>
          </cell>
          <cell r="J68">
            <v>9.3915884034299707E-2</v>
          </cell>
          <cell r="K68">
            <v>125.99999999999999</v>
          </cell>
        </row>
        <row r="69">
          <cell r="A69">
            <v>59</v>
          </cell>
          <cell r="C69" t="str">
            <v>1K</v>
          </cell>
          <cell r="F69" t="str">
            <v>Tra lưng + kẹp pasant ,quay dê</v>
          </cell>
          <cell r="H69">
            <v>125</v>
          </cell>
          <cell r="I69">
            <v>28.8</v>
          </cell>
          <cell r="J69">
            <v>0.58697427521437318</v>
          </cell>
          <cell r="K69">
            <v>20.16</v>
          </cell>
        </row>
        <row r="70">
          <cell r="A70">
            <v>60</v>
          </cell>
          <cell r="C70" t="str">
            <v>2K</v>
          </cell>
          <cell r="F70" t="str">
            <v>Diểu 2k lưng cạnh trên -dưới kẹp dây treo</v>
          </cell>
          <cell r="H70">
            <v>130</v>
          </cell>
          <cell r="I70">
            <v>27.692307692307693</v>
          </cell>
          <cell r="J70">
            <v>0.61045324622294816</v>
          </cell>
          <cell r="K70">
            <v>19.384615384615383</v>
          </cell>
        </row>
        <row r="71">
          <cell r="A71">
            <v>61</v>
          </cell>
          <cell r="C71" t="str">
            <v>1K</v>
          </cell>
          <cell r="F71" t="str">
            <v>Gập gọt -diểu xung quanh đầu lưng</v>
          </cell>
          <cell r="H71">
            <v>122</v>
          </cell>
          <cell r="I71">
            <v>29.508196721311474</v>
          </cell>
          <cell r="J71">
            <v>0.5728868926092282</v>
          </cell>
          <cell r="K71">
            <v>20.655737704918032</v>
          </cell>
        </row>
        <row r="72">
          <cell r="A72">
            <v>62</v>
          </cell>
          <cell r="C72" t="str">
            <v>Bọ</v>
          </cell>
          <cell r="F72" t="str">
            <v>Khóa pasant đầu dưới 2 đường song song</v>
          </cell>
          <cell r="H72">
            <v>140</v>
          </cell>
          <cell r="I72">
            <v>25.714285714285715</v>
          </cell>
          <cell r="J72">
            <v>0.65741118824009803</v>
          </cell>
          <cell r="K72">
            <v>18</v>
          </cell>
        </row>
        <row r="73">
          <cell r="A73">
            <v>63</v>
          </cell>
          <cell r="C73" t="str">
            <v>Bọ</v>
          </cell>
          <cell r="F73" t="str">
            <v>Bọ pasant</v>
          </cell>
          <cell r="H73">
            <v>50</v>
          </cell>
          <cell r="I73">
            <v>72</v>
          </cell>
          <cell r="J73">
            <v>0.23478971008574928</v>
          </cell>
          <cell r="K73">
            <v>50.4</v>
          </cell>
        </row>
        <row r="74">
          <cell r="A74">
            <v>64</v>
          </cell>
          <cell r="C74" t="str">
            <v>1K</v>
          </cell>
          <cell r="F74" t="str">
            <v>May cuộn lai+gọt lai +cặp dây luồn</v>
          </cell>
          <cell r="H74">
            <v>145</v>
          </cell>
          <cell r="I74">
            <v>24.827586206896552</v>
          </cell>
          <cell r="J74">
            <v>0.68089015924867291</v>
          </cell>
          <cell r="K74">
            <v>17.379310344827584</v>
          </cell>
        </row>
        <row r="75">
          <cell r="A75">
            <v>65</v>
          </cell>
          <cell r="C75" t="str">
            <v>Bọ</v>
          </cell>
          <cell r="F75" t="str">
            <v>Đóng 2 bọ dây lai</v>
          </cell>
          <cell r="H75">
            <v>10</v>
          </cell>
          <cell r="I75">
            <v>360</v>
          </cell>
          <cell r="J75">
            <v>4.6957942017149853E-2</v>
          </cell>
          <cell r="K75">
            <v>251.99999999999997</v>
          </cell>
        </row>
        <row r="76">
          <cell r="A76">
            <v>66</v>
          </cell>
          <cell r="C76" t="str">
            <v>Máy nút</v>
          </cell>
          <cell r="F76" t="str">
            <v>Đóng nút đầu lưng</v>
          </cell>
          <cell r="H76">
            <v>10</v>
          </cell>
          <cell r="I76">
            <v>360</v>
          </cell>
          <cell r="J76">
            <v>4.6957942017149853E-2</v>
          </cell>
          <cell r="K76">
            <v>251.99999999999997</v>
          </cell>
        </row>
        <row r="77">
          <cell r="A77">
            <v>67</v>
          </cell>
          <cell r="C77" t="str">
            <v>máy khuy</v>
          </cell>
          <cell r="F77" t="str">
            <v>Khuy phượng lưng x1</v>
          </cell>
          <cell r="H77">
            <v>12</v>
          </cell>
          <cell r="I77">
            <v>300</v>
          </cell>
          <cell r="J77">
            <v>5.634953042057983E-2</v>
          </cell>
          <cell r="K77">
            <v>210</v>
          </cell>
        </row>
        <row r="78">
          <cell r="A78">
            <v>68</v>
          </cell>
          <cell r="C78" t="str">
            <v>máy bọ</v>
          </cell>
          <cell r="F78" t="str">
            <v>Đóng bọ túi gối x16</v>
          </cell>
          <cell r="H78">
            <v>80</v>
          </cell>
          <cell r="I78">
            <v>45</v>
          </cell>
          <cell r="J78">
            <v>0.37566353613719883</v>
          </cell>
          <cell r="K78">
            <v>31.499999999999996</v>
          </cell>
        </row>
        <row r="79">
          <cell r="A79">
            <v>69</v>
          </cell>
          <cell r="C79" t="str">
            <v>máy bọ</v>
          </cell>
          <cell r="F79" t="str">
            <v>Đóng bọ dây treo nút x8</v>
          </cell>
          <cell r="H79">
            <v>40</v>
          </cell>
          <cell r="I79">
            <v>90</v>
          </cell>
          <cell r="J79">
            <v>0.18783176806859941</v>
          </cell>
          <cell r="K79">
            <v>62.999999999999993</v>
          </cell>
        </row>
        <row r="80">
          <cell r="A80">
            <v>70</v>
          </cell>
          <cell r="C80" t="str">
            <v>máy bọ</v>
          </cell>
          <cell r="F80" t="str">
            <v>Đóng bọ túi xéo x 4</v>
          </cell>
          <cell r="H80">
            <v>20</v>
          </cell>
          <cell r="I80">
            <v>180</v>
          </cell>
          <cell r="J80">
            <v>9.3915884034299707E-2</v>
          </cell>
          <cell r="K80">
            <v>125.99999999999999</v>
          </cell>
        </row>
        <row r="81">
          <cell r="A81">
            <v>71</v>
          </cell>
          <cell r="C81" t="str">
            <v>VS3C</v>
          </cell>
          <cell r="F81" t="str">
            <v>Vắt sổ đáy trước</v>
          </cell>
          <cell r="H81">
            <v>22</v>
          </cell>
          <cell r="I81">
            <v>163.63636363636363</v>
          </cell>
          <cell r="J81">
            <v>0.10330747243772968</v>
          </cell>
          <cell r="K81">
            <v>114.54545454545453</v>
          </cell>
        </row>
        <row r="82">
          <cell r="A82">
            <v>72</v>
          </cell>
          <cell r="C82" t="str">
            <v>1K</v>
          </cell>
          <cell r="F82" t="str">
            <v>Lấy dấu gắn dây bố vào lưng</v>
          </cell>
          <cell r="H82">
            <v>132</v>
          </cell>
          <cell r="I82">
            <v>27.272727272727273</v>
          </cell>
          <cell r="J82">
            <v>0.61984483462637807</v>
          </cell>
          <cell r="K82">
            <v>19.09090909090909</v>
          </cell>
        </row>
        <row r="83">
          <cell r="A83">
            <v>73</v>
          </cell>
          <cell r="C83" t="str">
            <v>Máy bọ</v>
          </cell>
          <cell r="F83" t="str">
            <v>Đóng 4 bọ dây luồn</v>
          </cell>
          <cell r="H83">
            <v>20</v>
          </cell>
          <cell r="I83">
            <v>180</v>
          </cell>
          <cell r="J83">
            <v>9.3915884034299707E-2</v>
          </cell>
          <cell r="K83">
            <v>125.99999999999999</v>
          </cell>
        </row>
        <row r="85">
          <cell r="F85" t="str">
            <v>VỆ SINH CÔNG NGHIỆP</v>
          </cell>
        </row>
        <row r="86">
          <cell r="A86">
            <v>74</v>
          </cell>
          <cell r="C86" t="str">
            <v>KIỂM HÓA</v>
          </cell>
          <cell r="F86" t="str">
            <v>Kiểm hóa</v>
          </cell>
          <cell r="H86">
            <v>250</v>
          </cell>
          <cell r="I86">
            <v>14.4</v>
          </cell>
          <cell r="J86">
            <v>1.1739485504287464</v>
          </cell>
          <cell r="K86">
            <v>10.08</v>
          </cell>
        </row>
        <row r="87">
          <cell r="A87">
            <v>75</v>
          </cell>
          <cell r="C87" t="str">
            <v>KIỂM HÓA</v>
          </cell>
          <cell r="F87" t="str">
            <v>Tẩy hàng</v>
          </cell>
          <cell r="H87">
            <v>100</v>
          </cell>
          <cell r="I87">
            <v>36</v>
          </cell>
          <cell r="J87">
            <v>0.46957942017149856</v>
          </cell>
          <cell r="K87">
            <v>25.2</v>
          </cell>
        </row>
        <row r="88">
          <cell r="A88">
            <v>76</v>
          </cell>
          <cell r="C88" t="str">
            <v>BK</v>
          </cell>
          <cell r="I88">
            <v>0</v>
          </cell>
          <cell r="J88">
            <v>0</v>
          </cell>
          <cell r="K88">
            <v>0</v>
          </cell>
        </row>
      </sheetData>
      <sheetData sheetId="1" refreshError="1"/>
      <sheetData sheetId="2" refreshError="1">
        <row r="1">
          <cell r="A1" t="str">
            <v>SƠ ĐỒ THIẾT KẾ CHUYỀN 1A</v>
          </cell>
        </row>
        <row r="2">
          <cell r="A2" t="str">
            <v>STYLE : 422004</v>
          </cell>
        </row>
        <row r="3">
          <cell r="A3" t="str">
            <v>NGÀY VÀO CHUYỀN : 7/2/2011</v>
          </cell>
        </row>
        <row r="5">
          <cell r="B5" t="str">
            <v>Bàn QC</v>
          </cell>
        </row>
        <row r="8">
          <cell r="B8" t="str">
            <v>Worker</v>
          </cell>
          <cell r="C8" t="str">
            <v>P.C.C.T</v>
          </cell>
          <cell r="D8" t="str">
            <v>TMS IN SEC</v>
          </cell>
          <cell r="E8" t="str">
            <v>OPERATION</v>
          </cell>
          <cell r="G8" t="str">
            <v>Cost</v>
          </cell>
          <cell r="L8" t="str">
            <v>Cost</v>
          </cell>
          <cell r="M8" t="str">
            <v>OPERATION</v>
          </cell>
          <cell r="O8" t="str">
            <v>TMS IN SEC</v>
          </cell>
          <cell r="P8" t="str">
            <v>P.C.C.T</v>
          </cell>
          <cell r="Q8" t="str">
            <v>Worker</v>
          </cell>
        </row>
        <row r="11">
          <cell r="D11">
            <v>20</v>
          </cell>
          <cell r="E11">
            <v>73</v>
          </cell>
          <cell r="F11" t="str">
            <v>Đóng 4 bọ dây luồn</v>
          </cell>
          <cell r="G11">
            <v>55</v>
          </cell>
          <cell r="H11" t="str">
            <v>MÁY
BỌ</v>
          </cell>
          <cell r="K11" t="str">
            <v>MB1K</v>
          </cell>
        </row>
        <row r="12">
          <cell r="D12">
            <v>140</v>
          </cell>
          <cell r="E12">
            <v>62</v>
          </cell>
          <cell r="F12" t="str">
            <v>Khóa pasant đầu dưới 2 đường song song</v>
          </cell>
          <cell r="G12">
            <v>256</v>
          </cell>
          <cell r="M12">
            <v>0</v>
          </cell>
          <cell r="N12">
            <v>0</v>
          </cell>
          <cell r="O12">
            <v>0</v>
          </cell>
        </row>
        <row r="13">
          <cell r="D13">
            <v>50</v>
          </cell>
          <cell r="E13">
            <v>63</v>
          </cell>
          <cell r="F13" t="str">
            <v>Bọ pasant</v>
          </cell>
          <cell r="G13">
            <v>160</v>
          </cell>
          <cell r="L13">
            <v>380</v>
          </cell>
          <cell r="M13">
            <v>64</v>
          </cell>
          <cell r="N13" t="str">
            <v>May cuộn lai+gọt lai +cặp dây luồn</v>
          </cell>
          <cell r="O13">
            <v>145</v>
          </cell>
        </row>
        <row r="14">
          <cell r="D14">
            <v>10</v>
          </cell>
          <cell r="E14">
            <v>65</v>
          </cell>
          <cell r="F14" t="str">
            <v>Đóng 2 bọ dây lai</v>
          </cell>
          <cell r="G14">
            <v>24</v>
          </cell>
          <cell r="M14">
            <v>0</v>
          </cell>
          <cell r="N14">
            <v>0</v>
          </cell>
          <cell r="O14">
            <v>0</v>
          </cell>
        </row>
        <row r="15">
          <cell r="B15">
            <v>0</v>
          </cell>
          <cell r="K15">
            <v>0</v>
          </cell>
        </row>
        <row r="16">
          <cell r="B16" t="str">
            <v>Tư</v>
          </cell>
          <cell r="C16">
            <v>22</v>
          </cell>
          <cell r="D16">
            <v>10</v>
          </cell>
          <cell r="E16">
            <v>66</v>
          </cell>
          <cell r="F16" t="str">
            <v>Đóng nút đầu lưng</v>
          </cell>
          <cell r="G16">
            <v>59</v>
          </cell>
          <cell r="H16" t="str">
            <v>MÁY
NÚT</v>
          </cell>
          <cell r="K16" t="str">
            <v>MB2K</v>
          </cell>
          <cell r="M16">
            <v>0</v>
          </cell>
          <cell r="N16">
            <v>0</v>
          </cell>
          <cell r="O16">
            <v>0</v>
          </cell>
          <cell r="P16">
            <v>122</v>
          </cell>
          <cell r="Q16" t="str">
            <v>Thanh</v>
          </cell>
        </row>
        <row r="17">
          <cell r="D17">
            <v>12</v>
          </cell>
          <cell r="E17">
            <v>67</v>
          </cell>
          <cell r="F17" t="str">
            <v>Khuy phượng lưng x1</v>
          </cell>
          <cell r="G17">
            <v>66</v>
          </cell>
          <cell r="L17">
            <v>438</v>
          </cell>
          <cell r="M17">
            <v>61</v>
          </cell>
          <cell r="N17" t="str">
            <v>Gập gọt -diểu xung quanh đầu lưng</v>
          </cell>
          <cell r="O17">
            <v>122</v>
          </cell>
        </row>
        <row r="18">
          <cell r="B18">
            <v>0</v>
          </cell>
          <cell r="K18">
            <v>0</v>
          </cell>
        </row>
        <row r="19">
          <cell r="B19" t="str">
            <v>Loan</v>
          </cell>
          <cell r="C19">
            <v>187</v>
          </cell>
          <cell r="D19">
            <v>102</v>
          </cell>
          <cell r="E19">
            <v>41</v>
          </cell>
          <cell r="F19" t="str">
            <v>Gấp may miệng túi xéo kẹp thân</v>
          </cell>
          <cell r="G19">
            <v>379</v>
          </cell>
          <cell r="H19" t="str">
            <v>MB2K</v>
          </cell>
          <cell r="K19" t="str">
            <v>MB2K</v>
          </cell>
          <cell r="L19">
            <v>438</v>
          </cell>
          <cell r="M19">
            <v>60</v>
          </cell>
          <cell r="N19" t="str">
            <v>Diểu 2k lưng cạnh trên -dưới kẹp dây treo</v>
          </cell>
          <cell r="O19">
            <v>130</v>
          </cell>
          <cell r="P19">
            <v>130</v>
          </cell>
          <cell r="Q19" t="str">
            <v>Nên</v>
          </cell>
        </row>
        <row r="20">
          <cell r="D20">
            <v>125</v>
          </cell>
          <cell r="E20">
            <v>33</v>
          </cell>
          <cell r="F20" t="str">
            <v xml:space="preserve">Gấp may 5 miệng túi </v>
          </cell>
          <cell r="G20">
            <v>200</v>
          </cell>
          <cell r="M20">
            <v>0</v>
          </cell>
          <cell r="N20">
            <v>0</v>
          </cell>
          <cell r="O20">
            <v>0</v>
          </cell>
        </row>
        <row r="22">
          <cell r="B22" t="str">
            <v>Nga</v>
          </cell>
          <cell r="C22">
            <v>130</v>
          </cell>
          <cell r="D22">
            <v>48</v>
          </cell>
          <cell r="E22">
            <v>42</v>
          </cell>
          <cell r="F22" t="str">
            <v>Lấy dấu khóa miệng túi xéo 1 đoạn</v>
          </cell>
          <cell r="G22">
            <v>125</v>
          </cell>
          <cell r="H22" t="str">
            <v>MB2K</v>
          </cell>
          <cell r="K22" t="str">
            <v>MB1K</v>
          </cell>
          <cell r="M22">
            <v>0</v>
          </cell>
          <cell r="N22">
            <v>0</v>
          </cell>
          <cell r="O22">
            <v>0</v>
          </cell>
          <cell r="P22">
            <v>125</v>
          </cell>
          <cell r="Q22" t="str">
            <v>Việt</v>
          </cell>
        </row>
        <row r="23">
          <cell r="D23">
            <v>32</v>
          </cell>
          <cell r="E23">
            <v>43</v>
          </cell>
          <cell r="F23" t="str">
            <v>Khóa lót túi cạnh lưng ,cạnh sườn</v>
          </cell>
          <cell r="G23">
            <v>130</v>
          </cell>
          <cell r="L23">
            <v>380</v>
          </cell>
          <cell r="M23">
            <v>59</v>
          </cell>
          <cell r="N23" t="str">
            <v>Tra lưng + kẹp pasant ,quay dê</v>
          </cell>
          <cell r="O23">
            <v>125</v>
          </cell>
        </row>
        <row r="24">
          <cell r="D24">
            <v>5</v>
          </cell>
          <cell r="E24">
            <v>20</v>
          </cell>
          <cell r="F24" t="str">
            <v>Nối dây treo</v>
          </cell>
          <cell r="G24">
            <v>9</v>
          </cell>
          <cell r="M24">
            <v>0</v>
          </cell>
          <cell r="N24">
            <v>0</v>
          </cell>
          <cell r="O24">
            <v>0</v>
          </cell>
        </row>
        <row r="25">
          <cell r="D25">
            <v>45</v>
          </cell>
          <cell r="E25">
            <v>38</v>
          </cell>
          <cell r="F25" t="str">
            <v>May nhãn vào lót túi trong</v>
          </cell>
          <cell r="G25">
            <v>90</v>
          </cell>
          <cell r="N25">
            <v>0</v>
          </cell>
          <cell r="O25">
            <v>0</v>
          </cell>
        </row>
        <row r="26">
          <cell r="B26">
            <v>0</v>
          </cell>
          <cell r="K26">
            <v>0</v>
          </cell>
        </row>
        <row r="27">
          <cell r="B27" t="str">
            <v>Vốn</v>
          </cell>
          <cell r="C27">
            <v>170</v>
          </cell>
          <cell r="D27">
            <v>80</v>
          </cell>
          <cell r="E27">
            <v>68</v>
          </cell>
          <cell r="F27" t="str">
            <v>Đóng bọ túi gối x16</v>
          </cell>
          <cell r="G27">
            <v>208</v>
          </cell>
          <cell r="H27" t="str">
            <v>MÁY
BỌ</v>
          </cell>
          <cell r="K27" t="str">
            <v>VS5C</v>
          </cell>
          <cell r="N27">
            <v>0</v>
          </cell>
          <cell r="O27">
            <v>0</v>
          </cell>
          <cell r="P27">
            <v>128</v>
          </cell>
          <cell r="Q27" t="str">
            <v>Tỷ</v>
          </cell>
        </row>
        <row r="28">
          <cell r="D28">
            <v>40</v>
          </cell>
          <cell r="E28">
            <v>69</v>
          </cell>
          <cell r="F28" t="str">
            <v>Đóng bọ dây treo nút x8</v>
          </cell>
          <cell r="G28">
            <v>96</v>
          </cell>
          <cell r="L28">
            <v>328</v>
          </cell>
          <cell r="M28">
            <v>57</v>
          </cell>
          <cell r="N28" t="str">
            <v>Ráp sườn trong</v>
          </cell>
          <cell r="O28">
            <v>80</v>
          </cell>
        </row>
        <row r="29">
          <cell r="D29">
            <v>20</v>
          </cell>
          <cell r="E29">
            <v>70</v>
          </cell>
          <cell r="F29" t="str">
            <v>Đóng bọ túi xéo x 4</v>
          </cell>
          <cell r="G29">
            <v>48</v>
          </cell>
          <cell r="M29">
            <v>45</v>
          </cell>
          <cell r="N29" t="str">
            <v>Vắt sổ 5 chỉ bao túi</v>
          </cell>
          <cell r="O29">
            <v>48</v>
          </cell>
        </row>
        <row r="30">
          <cell r="D30">
            <v>30</v>
          </cell>
          <cell r="E30">
            <v>54</v>
          </cell>
          <cell r="F30" t="str">
            <v>Đóng dây tape túi sườn</v>
          </cell>
          <cell r="G30">
            <v>36</v>
          </cell>
          <cell r="M30">
            <v>0</v>
          </cell>
          <cell r="N30">
            <v>0</v>
          </cell>
          <cell r="O30">
            <v>0</v>
          </cell>
        </row>
        <row r="31">
          <cell r="B31">
            <v>0</v>
          </cell>
          <cell r="K31">
            <v>0</v>
          </cell>
        </row>
        <row r="32">
          <cell r="B32" t="str">
            <v>Mai</v>
          </cell>
          <cell r="D32">
            <v>0</v>
          </cell>
          <cell r="E32">
            <v>0</v>
          </cell>
          <cell r="F32">
            <v>0</v>
          </cell>
          <cell r="H32" t="str">
            <v>MB1K</v>
          </cell>
          <cell r="K32" t="str">
            <v>MB1K</v>
          </cell>
          <cell r="M32">
            <v>0</v>
          </cell>
          <cell r="N32">
            <v>0</v>
          </cell>
          <cell r="O32">
            <v>0</v>
          </cell>
          <cell r="P32">
            <v>235</v>
          </cell>
          <cell r="Q32" t="str">
            <v>Huệ</v>
          </cell>
        </row>
        <row r="33">
          <cell r="C33">
            <v>235</v>
          </cell>
          <cell r="D33">
            <v>250</v>
          </cell>
          <cell r="E33">
            <v>55</v>
          </cell>
          <cell r="F33" t="str">
            <v>Đóng túi hộp gối</v>
          </cell>
          <cell r="G33">
            <v>438</v>
          </cell>
          <cell r="L33">
            <v>438</v>
          </cell>
          <cell r="M33">
            <v>55</v>
          </cell>
          <cell r="N33" t="str">
            <v>Đóng túi hộp gối</v>
          </cell>
          <cell r="O33">
            <v>250</v>
          </cell>
        </row>
        <row r="34">
          <cell r="D34">
            <v>220</v>
          </cell>
          <cell r="E34">
            <v>56</v>
          </cell>
          <cell r="F34" t="str">
            <v>Đóng nắp túi hộp gối</v>
          </cell>
          <cell r="M34">
            <v>56</v>
          </cell>
          <cell r="N34" t="str">
            <v>Đóng nắp túi hộp gối</v>
          </cell>
          <cell r="O34">
            <v>220</v>
          </cell>
        </row>
        <row r="35">
          <cell r="B35">
            <v>0</v>
          </cell>
          <cell r="L35">
            <v>0</v>
          </cell>
        </row>
        <row r="36">
          <cell r="B36" t="str">
            <v>BÀN LẤY DẤU</v>
          </cell>
          <cell r="K36" t="str">
            <v>MÁY
CUỐN</v>
          </cell>
          <cell r="M36">
            <v>0</v>
          </cell>
          <cell r="N36">
            <v>0</v>
          </cell>
          <cell r="O36">
            <v>0</v>
          </cell>
          <cell r="P36">
            <v>156</v>
          </cell>
          <cell r="Q36" t="str">
            <v>Hiếu</v>
          </cell>
        </row>
        <row r="37">
          <cell r="L37">
            <v>491</v>
          </cell>
          <cell r="M37">
            <v>52</v>
          </cell>
          <cell r="N37" t="str">
            <v>Cuốn sườn ngoài</v>
          </cell>
          <cell r="O37">
            <v>115</v>
          </cell>
        </row>
        <row r="38">
          <cell r="M38">
            <v>53</v>
          </cell>
          <cell r="N38" t="str">
            <v>Cuốn đáy sau</v>
          </cell>
          <cell r="O38">
            <v>41</v>
          </cell>
        </row>
        <row r="39">
          <cell r="B39">
            <v>0</v>
          </cell>
          <cell r="K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K40" t="str">
            <v>BÀN PHỐI</v>
          </cell>
        </row>
        <row r="42">
          <cell r="B42" t="str">
            <v>Huế</v>
          </cell>
          <cell r="C42">
            <v>210</v>
          </cell>
          <cell r="D42">
            <v>0</v>
          </cell>
          <cell r="E42">
            <v>0</v>
          </cell>
          <cell r="F42">
            <v>0</v>
          </cell>
          <cell r="H42" t="str">
            <v>MB1K</v>
          </cell>
          <cell r="K42" t="str">
            <v>MB1K</v>
          </cell>
          <cell r="M42">
            <v>48</v>
          </cell>
          <cell r="N42" t="str">
            <v>Diểu baget nút 2K</v>
          </cell>
          <cell r="O42">
            <v>40</v>
          </cell>
          <cell r="P42">
            <v>220</v>
          </cell>
          <cell r="Q42" t="str">
            <v>Thủy</v>
          </cell>
        </row>
        <row r="43">
          <cell r="D43">
            <v>210</v>
          </cell>
          <cell r="E43">
            <v>35</v>
          </cell>
          <cell r="F43" t="str">
            <v>May túi gối x 2</v>
          </cell>
          <cell r="G43">
            <v>360</v>
          </cell>
          <cell r="L43">
            <v>600</v>
          </cell>
          <cell r="M43">
            <v>49</v>
          </cell>
          <cell r="N43" t="str">
            <v>Chắp baget khuy diểu hoàn chỉnh</v>
          </cell>
          <cell r="O43">
            <v>90</v>
          </cell>
        </row>
        <row r="44">
          <cell r="D44">
            <v>0</v>
          </cell>
          <cell r="E44">
            <v>0</v>
          </cell>
          <cell r="F44">
            <v>0</v>
          </cell>
          <cell r="M44">
            <v>50</v>
          </cell>
          <cell r="N44" t="str">
            <v>Lược DK vào baget khuy</v>
          </cell>
          <cell r="O44">
            <v>45</v>
          </cell>
        </row>
        <row r="45">
          <cell r="D45">
            <v>0</v>
          </cell>
          <cell r="F45">
            <v>0</v>
          </cell>
          <cell r="M45">
            <v>50</v>
          </cell>
          <cell r="N45" t="str">
            <v>Lược DK vào baget khuy</v>
          </cell>
          <cell r="O45">
            <v>45</v>
          </cell>
        </row>
        <row r="46">
          <cell r="B46">
            <v>0</v>
          </cell>
          <cell r="K46">
            <v>0</v>
          </cell>
        </row>
        <row r="47">
          <cell r="B47" t="str">
            <v>Trang</v>
          </cell>
          <cell r="C47">
            <v>225</v>
          </cell>
          <cell r="D47">
            <v>0</v>
          </cell>
          <cell r="E47">
            <v>0</v>
          </cell>
          <cell r="F47">
            <v>0</v>
          </cell>
          <cell r="H47" t="str">
            <v>MB2K</v>
          </cell>
          <cell r="K47" t="str">
            <v>MB1K</v>
          </cell>
          <cell r="L47">
            <v>139</v>
          </cell>
          <cell r="M47">
            <v>25</v>
          </cell>
          <cell r="N47" t="str">
            <v>May pasant x 5</v>
          </cell>
          <cell r="O47">
            <v>90</v>
          </cell>
          <cell r="P47">
            <v>192</v>
          </cell>
          <cell r="Q47" t="str">
            <v>Thí</v>
          </cell>
        </row>
        <row r="48">
          <cell r="L48">
            <v>156</v>
          </cell>
          <cell r="M48">
            <v>37</v>
          </cell>
          <cell r="N48" t="str">
            <v>May dây nút vào túi gối x2</v>
          </cell>
          <cell r="O48">
            <v>30</v>
          </cell>
        </row>
        <row r="49">
          <cell r="D49">
            <v>150</v>
          </cell>
          <cell r="E49">
            <v>46</v>
          </cell>
          <cell r="F49" t="str">
            <v>Đóng túi thân sau x2</v>
          </cell>
          <cell r="G49">
            <v>390</v>
          </cell>
          <cell r="L49">
            <v>60</v>
          </cell>
          <cell r="M49">
            <v>36</v>
          </cell>
          <cell r="N49" t="str">
            <v>Gắn gai vào quay dê</v>
          </cell>
          <cell r="O49">
            <v>32</v>
          </cell>
        </row>
        <row r="50">
          <cell r="D50">
            <v>75</v>
          </cell>
          <cell r="E50">
            <v>40</v>
          </cell>
          <cell r="F50" t="str">
            <v xml:space="preserve">Đóng túi thân trước trên </v>
          </cell>
          <cell r="G50">
            <v>200</v>
          </cell>
          <cell r="L50">
            <v>60</v>
          </cell>
          <cell r="M50">
            <v>39</v>
          </cell>
          <cell r="N50" t="str">
            <v>Gấp may đầu dây dệt</v>
          </cell>
          <cell r="O50">
            <v>40</v>
          </cell>
        </row>
        <row r="51">
          <cell r="K51">
            <v>0</v>
          </cell>
        </row>
        <row r="52">
          <cell r="B52" t="str">
            <v>Du</v>
          </cell>
          <cell r="C52">
            <v>128</v>
          </cell>
          <cell r="D52">
            <v>20</v>
          </cell>
          <cell r="E52">
            <v>21</v>
          </cell>
          <cell r="F52" t="str">
            <v>Chạy cử dây treo</v>
          </cell>
          <cell r="G52">
            <v>40</v>
          </cell>
          <cell r="H52" t="str">
            <v>MB1K</v>
          </cell>
          <cell r="K52" t="str">
            <v>MB1K</v>
          </cell>
          <cell r="L52">
            <v>170</v>
          </cell>
          <cell r="M52">
            <v>29</v>
          </cell>
          <cell r="N52" t="str">
            <v>Diểu nắp túi sườn</v>
          </cell>
          <cell r="O52">
            <v>66</v>
          </cell>
          <cell r="P52">
            <v>220</v>
          </cell>
          <cell r="Q52" t="str">
            <v>Trinh</v>
          </cell>
        </row>
        <row r="53">
          <cell r="D53">
            <v>20</v>
          </cell>
          <cell r="E53">
            <v>26</v>
          </cell>
          <cell r="F53" t="str">
            <v>Quay rập quay dê</v>
          </cell>
          <cell r="G53">
            <v>100</v>
          </cell>
          <cell r="L53">
            <v>200</v>
          </cell>
          <cell r="M53">
            <v>32</v>
          </cell>
          <cell r="N53" t="str">
            <v xml:space="preserve">May pen túi trước trên + may băng nhung </v>
          </cell>
          <cell r="O53">
            <v>109</v>
          </cell>
        </row>
        <row r="54">
          <cell r="D54">
            <v>40</v>
          </cell>
          <cell r="E54">
            <v>27</v>
          </cell>
          <cell r="F54" t="str">
            <v>Quay rập nắp túi sườn x 2</v>
          </cell>
          <cell r="G54">
            <v>60</v>
          </cell>
          <cell r="L54">
            <v>90</v>
          </cell>
          <cell r="M54">
            <v>28</v>
          </cell>
          <cell r="N54" t="str">
            <v>Diểu quay dê</v>
          </cell>
          <cell r="O54">
            <v>45</v>
          </cell>
        </row>
        <row r="55">
          <cell r="D55">
            <v>48</v>
          </cell>
          <cell r="E55">
            <v>30</v>
          </cell>
          <cell r="F55" t="str">
            <v>Khuy phượng nắp túi sườn x 4</v>
          </cell>
          <cell r="G55">
            <v>240</v>
          </cell>
          <cell r="M55">
            <v>0</v>
          </cell>
          <cell r="N55">
            <v>0</v>
          </cell>
          <cell r="O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N56">
            <v>0</v>
          </cell>
          <cell r="O56">
            <v>0</v>
          </cell>
        </row>
        <row r="57">
          <cell r="B57" t="str">
            <v>BÀN LẤY DẤU</v>
          </cell>
          <cell r="K57" t="str">
            <v>VS3C</v>
          </cell>
          <cell r="L57">
            <v>60</v>
          </cell>
          <cell r="M57">
            <v>58</v>
          </cell>
          <cell r="N57" t="str">
            <v>Khuy lai</v>
          </cell>
          <cell r="O57">
            <v>20</v>
          </cell>
          <cell r="P57">
            <v>142</v>
          </cell>
          <cell r="Q57" t="str">
            <v>Tư</v>
          </cell>
        </row>
        <row r="58">
          <cell r="L58">
            <v>134</v>
          </cell>
          <cell r="M58">
            <v>23</v>
          </cell>
          <cell r="N58" t="str">
            <v>Vắt sổ baget nút</v>
          </cell>
          <cell r="O58">
            <v>60</v>
          </cell>
        </row>
        <row r="59">
          <cell r="L59">
            <v>130</v>
          </cell>
          <cell r="M59">
            <v>31</v>
          </cell>
          <cell r="N59" t="str">
            <v>Vắt sổ 3 miệng túi trước + 2 miệng túi sau</v>
          </cell>
          <cell r="O59">
            <v>40</v>
          </cell>
        </row>
        <row r="60">
          <cell r="L60">
            <v>81</v>
          </cell>
          <cell r="M60">
            <v>71</v>
          </cell>
          <cell r="N60" t="str">
            <v>Vắt sổ đáy trước</v>
          </cell>
          <cell r="O60">
            <v>22</v>
          </cell>
        </row>
        <row r="62">
          <cell r="F62" t="str">
            <v xml:space="preserve">Bàn BTP                                               
</v>
          </cell>
        </row>
        <row r="65">
          <cell r="B65" t="str">
            <v>Thời gian làm việc:</v>
          </cell>
          <cell r="F65" t="str">
            <v>7.2h/8h/ca</v>
          </cell>
          <cell r="G65" t="str">
            <v>Ngày 07 tháng 03 năm 2011</v>
          </cell>
        </row>
        <row r="66">
          <cell r="B66" t="str">
            <v>Tổng TG/1SP :</v>
          </cell>
          <cell r="G66" t="str">
            <v>Người lập</v>
          </cell>
          <cell r="N66" t="str">
            <v>Người duyệt:</v>
          </cell>
        </row>
        <row r="67">
          <cell r="B67" t="str">
            <v>Nhân lực:</v>
          </cell>
        </row>
        <row r="68">
          <cell r="B68" t="str">
            <v>Nhịp độ SX</v>
          </cell>
        </row>
        <row r="69">
          <cell r="B69" t="str">
            <v>Định mức chuyền /ca</v>
          </cell>
        </row>
        <row r="70">
          <cell r="G70" t="str">
            <v>Nguyễn Tấn Linh</v>
          </cell>
          <cell r="N70" t="str">
            <v>Nguyễn Ngô Diễm My</v>
          </cell>
        </row>
      </sheetData>
      <sheetData sheetId="3" refreshError="1">
        <row r="1">
          <cell r="B1" t="str">
            <v>BAXTER BRENTON (VN),Ltd</v>
          </cell>
        </row>
        <row r="3">
          <cell r="B3" t="str">
            <v>Line</v>
          </cell>
          <cell r="M3" t="str">
            <v>Daily Demand</v>
          </cell>
        </row>
        <row r="4">
          <cell r="B4" t="str">
            <v>Style</v>
          </cell>
          <cell r="C4" t="e">
            <v>#REF!</v>
          </cell>
          <cell r="M4" t="str">
            <v>Ave.Time</v>
          </cell>
          <cell r="N4">
            <v>7.5</v>
          </cell>
        </row>
        <row r="5">
          <cell r="B5" t="str">
            <v>Desc</v>
          </cell>
          <cell r="C5" t="str">
            <v>NGÀY VÀO CHUYỀN : 7/2/2011</v>
          </cell>
          <cell r="M5" t="str">
            <v>Take time</v>
          </cell>
          <cell r="N5" t="e">
            <v>#DIV/0!</v>
          </cell>
        </row>
        <row r="7">
          <cell r="B7" t="str">
            <v>No.</v>
          </cell>
          <cell r="C7" t="str">
            <v>OERATION</v>
          </cell>
          <cell r="D7" t="str">
            <v>MACHINE</v>
          </cell>
          <cell r="E7" t="str">
            <v>TIME</v>
          </cell>
        </row>
        <row r="8">
          <cell r="B8">
            <v>1</v>
          </cell>
          <cell r="C8" t="str">
            <v>0</v>
          </cell>
          <cell r="D8" t="e">
            <v>#REF!</v>
          </cell>
          <cell r="E8">
            <v>210</v>
          </cell>
        </row>
        <row r="9">
          <cell r="B9">
            <v>2</v>
          </cell>
          <cell r="C9" t="e">
            <v>#REF!</v>
          </cell>
          <cell r="D9" t="e">
            <v>#REF!</v>
          </cell>
          <cell r="E9">
            <v>210</v>
          </cell>
        </row>
        <row r="10">
          <cell r="B10">
            <v>3</v>
          </cell>
          <cell r="C10" t="str">
            <v>Đóng bọ túi xéo x 4</v>
          </cell>
          <cell r="D10" t="e">
            <v>#REF!</v>
          </cell>
          <cell r="E10">
            <v>170</v>
          </cell>
        </row>
        <row r="11">
          <cell r="B11">
            <v>4</v>
          </cell>
          <cell r="C11" t="e">
            <v>#REF!</v>
          </cell>
          <cell r="D11" t="e">
            <v>#REF!</v>
          </cell>
          <cell r="E11">
            <v>235</v>
          </cell>
        </row>
        <row r="12">
          <cell r="B12">
            <v>5</v>
          </cell>
          <cell r="C12" t="e">
            <v>#REF!</v>
          </cell>
          <cell r="D12" t="e">
            <v>#REF!</v>
          </cell>
          <cell r="E12">
            <v>0</v>
          </cell>
        </row>
        <row r="13">
          <cell r="B13">
            <v>6</v>
          </cell>
          <cell r="C13" t="e">
            <v>#REF!</v>
          </cell>
          <cell r="D13" t="e">
            <v>#REF!</v>
          </cell>
          <cell r="E13" t="e">
            <v>#REF!</v>
          </cell>
        </row>
        <row r="14">
          <cell r="B14">
            <v>7</v>
          </cell>
          <cell r="C14" t="e">
            <v>#REF!</v>
          </cell>
          <cell r="D14" t="e">
            <v>#REF!</v>
          </cell>
          <cell r="E14">
            <v>225</v>
          </cell>
        </row>
        <row r="15">
          <cell r="B15">
            <v>8</v>
          </cell>
          <cell r="C15" t="str">
            <v>Quay rập nắp túi sườn x 2</v>
          </cell>
          <cell r="D15" t="e">
            <v>#REF!</v>
          </cell>
          <cell r="E15">
            <v>128</v>
          </cell>
        </row>
        <row r="16">
          <cell r="B16">
            <v>9</v>
          </cell>
          <cell r="C16" t="e">
            <v>#REF!</v>
          </cell>
          <cell r="D16" t="e">
            <v>#REF!</v>
          </cell>
          <cell r="E16">
            <v>0</v>
          </cell>
        </row>
        <row r="17">
          <cell r="B17">
            <v>10</v>
          </cell>
          <cell r="C17" t="e">
            <v>#REF!</v>
          </cell>
          <cell r="D17" t="e">
            <v>#REF!</v>
          </cell>
          <cell r="E17" t="e">
            <v>#REF!</v>
          </cell>
          <cell r="G17" t="str">
            <v>*Remark</v>
          </cell>
        </row>
        <row r="18">
          <cell r="B18">
            <v>11</v>
          </cell>
          <cell r="C18" t="e">
            <v>#REF!</v>
          </cell>
          <cell r="D18" t="e">
            <v>#REF!</v>
          </cell>
          <cell r="E18" t="e">
            <v>#REF!</v>
          </cell>
        </row>
        <row r="19">
          <cell r="B19">
            <v>12</v>
          </cell>
          <cell r="C19" t="str">
            <v>Vắt sổ đáy trước</v>
          </cell>
          <cell r="D19" t="e">
            <v>#REF!</v>
          </cell>
          <cell r="E19">
            <v>142</v>
          </cell>
        </row>
        <row r="20">
          <cell r="B20">
            <v>13</v>
          </cell>
          <cell r="C20" t="str">
            <v>Diểu quay dêDiểu nắp túi sườn</v>
          </cell>
          <cell r="D20" t="e">
            <v>#REF!</v>
          </cell>
          <cell r="E20">
            <v>220</v>
          </cell>
        </row>
        <row r="21">
          <cell r="B21">
            <v>14</v>
          </cell>
          <cell r="C21" t="e">
            <v>#REF!</v>
          </cell>
          <cell r="D21" t="e">
            <v>#REF!</v>
          </cell>
          <cell r="E21">
            <v>192</v>
          </cell>
        </row>
        <row r="22">
          <cell r="B22">
            <v>15</v>
          </cell>
          <cell r="C22" t="e">
            <v>#REF!</v>
          </cell>
          <cell r="D22" t="e">
            <v>#REF!</v>
          </cell>
          <cell r="E22" t="e">
            <v>#REF!</v>
          </cell>
        </row>
        <row r="23">
          <cell r="B23">
            <v>16</v>
          </cell>
          <cell r="C23" t="e">
            <v>#REF!</v>
          </cell>
          <cell r="D23" t="e">
            <v>#REF!</v>
          </cell>
          <cell r="E23">
            <v>156</v>
          </cell>
        </row>
        <row r="24">
          <cell r="B24">
            <v>17</v>
          </cell>
          <cell r="C24" t="e">
            <v>#REF!</v>
          </cell>
          <cell r="D24" t="e">
            <v>#REF!</v>
          </cell>
          <cell r="E24">
            <v>235</v>
          </cell>
        </row>
        <row r="25">
          <cell r="B25">
            <v>18</v>
          </cell>
          <cell r="C25" t="str">
            <v>Vắt sổ 5 chỉ bao túi</v>
          </cell>
          <cell r="D25" t="e">
            <v>#REF!</v>
          </cell>
          <cell r="E25" t="e">
            <v>#REF!</v>
          </cell>
        </row>
        <row r="26">
          <cell r="B26">
            <v>19</v>
          </cell>
          <cell r="C26" t="e">
            <v>#REF!</v>
          </cell>
          <cell r="D26" t="e">
            <v>#REF!</v>
          </cell>
          <cell r="E26">
            <v>125</v>
          </cell>
        </row>
        <row r="27">
          <cell r="B27">
            <v>20</v>
          </cell>
          <cell r="C27" t="str">
            <v>Lược DK vào baget khuy</v>
          </cell>
          <cell r="D27" t="e">
            <v>#REF!</v>
          </cell>
          <cell r="E27">
            <v>220</v>
          </cell>
        </row>
      </sheetData>
      <sheetData sheetId="4" refreshError="1">
        <row r="3">
          <cell r="C3" t="e">
            <v>#REF!</v>
          </cell>
        </row>
        <row r="4">
          <cell r="C4" t="e">
            <v>#REF!</v>
          </cell>
        </row>
        <row r="5">
          <cell r="C5" t="e">
            <v>#REF!</v>
          </cell>
        </row>
        <row r="6">
          <cell r="C6" t="e">
            <v>#REF!</v>
          </cell>
        </row>
        <row r="7">
          <cell r="C7" t="e">
            <v>#REF!</v>
          </cell>
        </row>
        <row r="8">
          <cell r="C8" t="e">
            <v>#REF!</v>
          </cell>
        </row>
        <row r="9">
          <cell r="C9" t="e">
            <v>#REF!</v>
          </cell>
        </row>
        <row r="10">
          <cell r="C10" t="e">
            <v>#REF!</v>
          </cell>
        </row>
        <row r="11">
          <cell r="C11" t="e">
            <v>#REF!</v>
          </cell>
        </row>
        <row r="12">
          <cell r="C12" t="e">
            <v>#REF!</v>
          </cell>
        </row>
        <row r="13">
          <cell r="C13" t="e">
            <v>#REF!</v>
          </cell>
        </row>
        <row r="14">
          <cell r="C14" t="e">
            <v>#REF!</v>
          </cell>
        </row>
        <row r="15">
          <cell r="C15" t="e">
            <v>#REF!</v>
          </cell>
        </row>
        <row r="16">
          <cell r="C16" t="e">
            <v>#REF!</v>
          </cell>
        </row>
        <row r="17">
          <cell r="C17" t="e">
            <v>#REF!</v>
          </cell>
        </row>
        <row r="18">
          <cell r="C18" t="e">
            <v>#REF!</v>
          </cell>
        </row>
        <row r="19">
          <cell r="C19" t="e">
            <v>#REF!</v>
          </cell>
        </row>
        <row r="20">
          <cell r="C20" t="e">
            <v>#REF!</v>
          </cell>
        </row>
        <row r="21">
          <cell r="C21" t="e">
            <v>#REF!</v>
          </cell>
        </row>
        <row r="22">
          <cell r="C22" t="e">
            <v>#REF!</v>
          </cell>
        </row>
        <row r="23">
          <cell r="C23" t="e">
            <v>#REF!</v>
          </cell>
        </row>
        <row r="24">
          <cell r="C24" t="e">
            <v>#REF!</v>
          </cell>
        </row>
        <row r="25">
          <cell r="C25" t="e">
            <v>#REF!</v>
          </cell>
        </row>
        <row r="26">
          <cell r="C26" t="e">
            <v>#REF!</v>
          </cell>
        </row>
        <row r="27">
          <cell r="C27" t="e">
            <v>#REF!</v>
          </cell>
        </row>
        <row r="28">
          <cell r="C28" t="e">
            <v>#REF!</v>
          </cell>
        </row>
        <row r="29">
          <cell r="C29" t="e">
            <v>#REF!</v>
          </cell>
        </row>
        <row r="30">
          <cell r="C30" t="e">
            <v>#REF!</v>
          </cell>
        </row>
        <row r="31">
          <cell r="C31" t="e">
            <v>#REF!</v>
          </cell>
        </row>
        <row r="32">
          <cell r="C32" t="e">
            <v>#REF!</v>
          </cell>
        </row>
        <row r="33">
          <cell r="C33" t="e">
            <v>#REF!</v>
          </cell>
        </row>
        <row r="34">
          <cell r="C34" t="e">
            <v>#REF!</v>
          </cell>
        </row>
        <row r="35">
          <cell r="C35" t="e">
            <v>#REF!</v>
          </cell>
        </row>
        <row r="36">
          <cell r="C36" t="e">
            <v>#REF!</v>
          </cell>
        </row>
        <row r="37">
          <cell r="C37" t="e">
            <v>#REF!</v>
          </cell>
        </row>
        <row r="38">
          <cell r="C38" t="e">
            <v>#REF!</v>
          </cell>
        </row>
        <row r="39">
          <cell r="C39" t="e">
            <v>#REF!</v>
          </cell>
        </row>
        <row r="40">
          <cell r="C40" t="e">
            <v>#REF!</v>
          </cell>
        </row>
        <row r="41">
          <cell r="C41" t="e">
            <v>#REF!</v>
          </cell>
        </row>
        <row r="42">
          <cell r="C42" t="e">
            <v>#REF!</v>
          </cell>
        </row>
        <row r="43">
          <cell r="C43" t="e">
            <v>#REF!</v>
          </cell>
        </row>
        <row r="44">
          <cell r="C44" t="e">
            <v>#REF!</v>
          </cell>
        </row>
        <row r="45">
          <cell r="C45" t="e">
            <v>#REF!</v>
          </cell>
        </row>
        <row r="46">
          <cell r="C46" t="e">
            <v>#REF!</v>
          </cell>
        </row>
        <row r="47">
          <cell r="C47" t="e">
            <v>#REF!</v>
          </cell>
        </row>
        <row r="48">
          <cell r="C48" t="e">
            <v>#REF!</v>
          </cell>
        </row>
        <row r="49">
          <cell r="C49" t="e">
            <v>#REF!</v>
          </cell>
        </row>
        <row r="66">
          <cell r="C66" t="str">
            <v>Heä Soá TC</v>
          </cell>
        </row>
        <row r="67">
          <cell r="C67">
            <v>0</v>
          </cell>
        </row>
        <row r="68">
          <cell r="C68">
            <v>1</v>
          </cell>
          <cell r="D68">
            <v>0.95</v>
          </cell>
        </row>
        <row r="69">
          <cell r="C69">
            <v>1.5</v>
          </cell>
          <cell r="D69">
            <v>0.93</v>
          </cell>
        </row>
        <row r="70">
          <cell r="C70">
            <v>2</v>
          </cell>
          <cell r="D70">
            <v>0.91</v>
          </cell>
        </row>
        <row r="71">
          <cell r="C71">
            <v>2.5</v>
          </cell>
          <cell r="D71">
            <v>0.89</v>
          </cell>
        </row>
        <row r="72">
          <cell r="C72">
            <v>3</v>
          </cell>
          <cell r="D72">
            <v>0.87</v>
          </cell>
        </row>
        <row r="73">
          <cell r="C73">
            <v>3.5</v>
          </cell>
          <cell r="D73">
            <v>0.85</v>
          </cell>
        </row>
        <row r="74">
          <cell r="C74">
            <v>4</v>
          </cell>
          <cell r="D74">
            <v>0.83000000000000096</v>
          </cell>
        </row>
        <row r="75">
          <cell r="C75">
            <v>4.5</v>
          </cell>
          <cell r="D75">
            <v>0.81000000000000105</v>
          </cell>
        </row>
        <row r="76">
          <cell r="C76">
            <v>5</v>
          </cell>
          <cell r="D76">
            <v>0.79000000000000103</v>
          </cell>
        </row>
        <row r="77">
          <cell r="C77">
            <v>5.5</v>
          </cell>
          <cell r="D77">
            <v>0.77000000000000102</v>
          </cell>
        </row>
        <row r="78">
          <cell r="C78">
            <v>6</v>
          </cell>
          <cell r="D78">
            <v>0.74</v>
          </cell>
        </row>
        <row r="79">
          <cell r="C79">
            <v>6.5</v>
          </cell>
          <cell r="D79">
            <v>0.7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TK"/>
      <sheetName val="LB"/>
      <sheetName val="PICTURE"/>
    </sheetNames>
    <sheetDataSet>
      <sheetData sheetId="0" refreshError="1">
        <row r="1">
          <cell r="A1" t="str">
            <v>SPRINTA (VN)Co.Ltd</v>
          </cell>
        </row>
        <row r="2">
          <cell r="B2" t="str">
            <v>BAÛNG QUI TRÌNH COÂNG ÑOAÏN</v>
          </cell>
          <cell r="J2" t="str">
            <v>Quyõ TG-SX</v>
          </cell>
          <cell r="K2">
            <v>456</v>
          </cell>
          <cell r="L2" t="str">
            <v>Nhaân Söï</v>
          </cell>
          <cell r="M2" t="str">
            <v>Ñôn Giaù</v>
          </cell>
          <cell r="N2" t="str">
            <v>Thôøi Gian SX</v>
          </cell>
          <cell r="O2" t="str">
            <v>Heä Soá NS</v>
          </cell>
          <cell r="P2" t="str">
            <v>Naêng Suaát BQ (taïm)</v>
          </cell>
          <cell r="Q2" t="str">
            <v>Naêng Suaát QÑ</v>
          </cell>
          <cell r="R2" t="str">
            <v>BAÛNH GIAÙ</v>
          </cell>
        </row>
        <row r="3">
          <cell r="B3" t="str">
            <v>Maõ Haøng : S9150210</v>
          </cell>
          <cell r="D3" t="str">
            <v>Maët Haøng : SHORT</v>
          </cell>
          <cell r="J3" t="str">
            <v>May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300</v>
          </cell>
          <cell r="R3" t="str">
            <v>A</v>
          </cell>
          <cell r="S3">
            <v>97</v>
          </cell>
          <cell r="T3">
            <v>1.6166666666666667</v>
          </cell>
          <cell r="U3">
            <v>1.8653846153846154</v>
          </cell>
        </row>
        <row r="4">
          <cell r="C4">
            <v>25</v>
          </cell>
          <cell r="D4" t="str">
            <v>Nhaân söï caàn :25</v>
          </cell>
          <cell r="J4" t="str">
            <v>LÑP</v>
          </cell>
          <cell r="K4">
            <v>0</v>
          </cell>
          <cell r="M4">
            <v>0</v>
          </cell>
          <cell r="R4" t="str">
            <v>B</v>
          </cell>
          <cell r="S4">
            <v>95</v>
          </cell>
          <cell r="T4">
            <v>1.5833333333333333</v>
          </cell>
          <cell r="U4">
            <v>1.8269230769230771</v>
          </cell>
        </row>
        <row r="5">
          <cell r="J5" t="str">
            <v>UH</v>
          </cell>
          <cell r="K5">
            <v>0</v>
          </cell>
          <cell r="M5">
            <v>0</v>
          </cell>
          <cell r="R5" t="str">
            <v>C</v>
          </cell>
          <cell r="S5">
            <v>54</v>
          </cell>
          <cell r="T5">
            <v>0.9</v>
          </cell>
          <cell r="U5">
            <v>1.0384615384615385</v>
          </cell>
        </row>
        <row r="6">
          <cell r="J6" t="str">
            <v>KN</v>
          </cell>
          <cell r="K6">
            <v>0</v>
          </cell>
          <cell r="M6">
            <v>0</v>
          </cell>
        </row>
        <row r="7">
          <cell r="A7" t="str">
            <v>SOÁ TT</v>
          </cell>
          <cell r="B7" t="str">
            <v xml:space="preserve">Teân Coâng Ñoaïn </v>
          </cell>
          <cell r="C7" t="str">
            <v>Thieát Bò</v>
          </cell>
          <cell r="D7" t="str">
            <v xml:space="preserve">Caáp Baäc </v>
          </cell>
          <cell r="E7" t="str">
            <v>Coâng cuï phuï trôï</v>
          </cell>
          <cell r="F7" t="str">
            <v>Thôøi gian</v>
          </cell>
          <cell r="G7" t="str">
            <v>Thôøi Gian</v>
          </cell>
          <cell r="H7" t="str">
            <v>Nhaân söï caàn</v>
          </cell>
          <cell r="I7" t="str">
            <v>Ñôn Giaù</v>
          </cell>
          <cell r="J7" t="str">
            <v>Nhaäp T/G</v>
          </cell>
          <cell r="M7" t="str">
            <v>Thôøi Gian H/Chænh</v>
          </cell>
          <cell r="N7" t="str">
            <v>Qui Ñoåi ra Giaây</v>
          </cell>
          <cell r="O7" t="str">
            <v>B/Thöôøng</v>
          </cell>
          <cell r="Q7" t="str">
            <v>Qui ñoåi Giaây HC</v>
          </cell>
        </row>
        <row r="8">
          <cell r="B8" t="str">
            <v>Nhoùm Löng</v>
          </cell>
        </row>
        <row r="9">
          <cell r="A9">
            <v>1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A10">
            <v>2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Q10">
            <v>0</v>
          </cell>
        </row>
        <row r="11">
          <cell r="A11">
            <v>3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M11">
            <v>0</v>
          </cell>
          <cell r="N11">
            <v>0</v>
          </cell>
          <cell r="O11">
            <v>0</v>
          </cell>
          <cell r="Q11">
            <v>0</v>
          </cell>
        </row>
        <row r="12">
          <cell r="A12">
            <v>4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</row>
        <row r="13">
          <cell r="A13">
            <v>5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M13">
            <v>0</v>
          </cell>
          <cell r="N13">
            <v>0</v>
          </cell>
          <cell r="O13">
            <v>0</v>
          </cell>
          <cell r="Q13">
            <v>0</v>
          </cell>
        </row>
        <row r="14">
          <cell r="B14" t="str">
            <v>Nhoùm TS</v>
          </cell>
        </row>
        <row r="15">
          <cell r="A15">
            <v>6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</row>
        <row r="16">
          <cell r="A16">
            <v>7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</row>
        <row r="17">
          <cell r="A17">
            <v>8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</row>
        <row r="18">
          <cell r="A18">
            <v>9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</row>
        <row r="19">
          <cell r="A19">
            <v>10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</row>
        <row r="20">
          <cell r="A20">
            <v>11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</row>
        <row r="21">
          <cell r="A21">
            <v>12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Q21">
            <v>0</v>
          </cell>
        </row>
        <row r="22">
          <cell r="B22" t="str">
            <v>Nhoùm TT</v>
          </cell>
        </row>
        <row r="23">
          <cell r="A23">
            <v>13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</row>
        <row r="24">
          <cell r="A24">
            <v>14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</row>
        <row r="25">
          <cell r="A25">
            <v>15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</row>
        <row r="26">
          <cell r="A26">
            <v>16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</row>
        <row r="27">
          <cell r="A27">
            <v>17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</row>
        <row r="28">
          <cell r="A28">
            <v>18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</row>
        <row r="29">
          <cell r="A29">
            <v>19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</row>
        <row r="30">
          <cell r="A30">
            <v>20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</row>
        <row r="31">
          <cell r="A31">
            <v>21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Q31">
            <v>0</v>
          </cell>
        </row>
        <row r="32">
          <cell r="A32">
            <v>22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M32">
            <v>0</v>
          </cell>
          <cell r="N32">
            <v>0</v>
          </cell>
          <cell r="O32">
            <v>0</v>
          </cell>
          <cell r="Q32">
            <v>0</v>
          </cell>
        </row>
        <row r="33">
          <cell r="B33" t="str">
            <v>Nhoùm Laép raùp</v>
          </cell>
        </row>
        <row r="34">
          <cell r="A34">
            <v>23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</row>
        <row r="35">
          <cell r="A35">
            <v>24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</row>
        <row r="36">
          <cell r="A36">
            <v>25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</row>
        <row r="37">
          <cell r="A37">
            <v>26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</row>
        <row r="38">
          <cell r="A38">
            <v>27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</row>
        <row r="39">
          <cell r="A39">
            <v>28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</row>
        <row r="40">
          <cell r="A40">
            <v>29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</row>
        <row r="41">
          <cell r="A41">
            <v>30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M41">
            <v>0</v>
          </cell>
          <cell r="N41">
            <v>0</v>
          </cell>
          <cell r="O41">
            <v>0</v>
          </cell>
          <cell r="Q41">
            <v>0</v>
          </cell>
        </row>
        <row r="42">
          <cell r="A42">
            <v>31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Q42">
            <v>0</v>
          </cell>
        </row>
        <row r="43">
          <cell r="A43">
            <v>32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</row>
        <row r="44">
          <cell r="A44">
            <v>33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</row>
        <row r="45">
          <cell r="A45">
            <v>34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</row>
        <row r="46">
          <cell r="A46">
            <v>35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</row>
        <row r="47">
          <cell r="A47">
            <v>36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</row>
        <row r="48">
          <cell r="A48">
            <v>37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</row>
        <row r="49">
          <cell r="A49">
            <v>38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</row>
        <row r="50">
          <cell r="A50">
            <v>39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</row>
        <row r="51">
          <cell r="A51">
            <v>40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Q51">
            <v>0</v>
          </cell>
        </row>
        <row r="52">
          <cell r="B52" t="str">
            <v>Toång Thôøi Gian &amp; Ñôn Giaù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M52">
            <v>0</v>
          </cell>
          <cell r="N52">
            <v>0</v>
          </cell>
          <cell r="O52">
            <v>0</v>
          </cell>
          <cell r="Q52">
            <v>0</v>
          </cell>
        </row>
      </sheetData>
      <sheetData sheetId="1" refreshError="1">
        <row r="61">
          <cell r="B61" t="str">
            <v xml:space="preserve">Checked &amp; Revised by </v>
          </cell>
        </row>
        <row r="65">
          <cell r="B65" t="str">
            <v>All Pitcrew team</v>
          </cell>
        </row>
      </sheetData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MCT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W114"/>
  <sheetViews>
    <sheetView tabSelected="1" view="pageBreakPreview" zoomScale="40" zoomScaleNormal="55" zoomScaleSheetLayoutView="40" zoomScalePageLayoutView="40" workbookViewId="0">
      <selection activeCell="I28" sqref="I28"/>
    </sheetView>
  </sheetViews>
  <sheetFormatPr defaultColWidth="9.08984375" defaultRowHeight="14"/>
  <cols>
    <col min="1" max="1" width="8.453125" style="76" customWidth="1"/>
    <col min="2" max="2" width="24.54296875" style="76" customWidth="1"/>
    <col min="3" max="3" width="26" style="76" customWidth="1"/>
    <col min="4" max="4" width="24.453125" style="76" customWidth="1"/>
    <col min="5" max="5" width="20.36328125" style="76" bestFit="1" customWidth="1"/>
    <col min="6" max="6" width="25.453125" style="76" bestFit="1" customWidth="1"/>
    <col min="7" max="7" width="17.90625" style="77" customWidth="1"/>
    <col min="8" max="8" width="19" style="76" customWidth="1"/>
    <col min="9" max="9" width="18.54296875" style="76" customWidth="1"/>
    <col min="10" max="10" width="16" style="76" customWidth="1"/>
    <col min="11" max="11" width="21.6328125" style="76" customWidth="1"/>
    <col min="12" max="12" width="18.90625" style="76" customWidth="1"/>
    <col min="13" max="13" width="15.54296875" style="76" customWidth="1"/>
    <col min="14" max="15" width="13.453125" style="76" customWidth="1"/>
    <col min="16" max="16" width="31.36328125" style="76" customWidth="1"/>
    <col min="17" max="17" width="15" style="76" bestFit="1" customWidth="1"/>
    <col min="18" max="21" width="11.08984375" style="76" bestFit="1" customWidth="1"/>
    <col min="22" max="22" width="9.08984375" style="76" bestFit="1" customWidth="1"/>
    <col min="23" max="23" width="16.453125" style="76" bestFit="1" customWidth="1"/>
    <col min="24" max="16384" width="9.08984375" style="76"/>
  </cols>
  <sheetData>
    <row r="1" spans="1:16" s="4" customFormat="1" ht="25.75" customHeight="1">
      <c r="A1" s="107"/>
      <c r="B1" s="107"/>
      <c r="C1" s="107"/>
      <c r="D1" s="108"/>
      <c r="E1" s="107"/>
      <c r="F1" s="107"/>
      <c r="G1" s="107"/>
      <c r="H1" s="107"/>
      <c r="I1" s="107"/>
      <c r="J1" s="107"/>
      <c r="K1" s="107"/>
      <c r="L1" s="109"/>
      <c r="M1" s="332" t="s">
        <v>106</v>
      </c>
      <c r="N1" s="332" t="s">
        <v>106</v>
      </c>
      <c r="O1" s="333" t="s">
        <v>107</v>
      </c>
      <c r="P1" s="333"/>
    </row>
    <row r="2" spans="1:16" s="4" customFormat="1" ht="25.75" customHeight="1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9"/>
      <c r="M2" s="332" t="s">
        <v>108</v>
      </c>
      <c r="N2" s="332" t="s">
        <v>108</v>
      </c>
      <c r="O2" s="334" t="s">
        <v>109</v>
      </c>
      <c r="P2" s="334"/>
    </row>
    <row r="3" spans="1:16" s="4" customFormat="1" ht="25.75" customHeight="1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9"/>
      <c r="M3" s="332" t="s">
        <v>110</v>
      </c>
      <c r="N3" s="332" t="s">
        <v>110</v>
      </c>
      <c r="O3" s="335" t="s">
        <v>112</v>
      </c>
      <c r="P3" s="333"/>
    </row>
    <row r="4" spans="1:16" s="5" customFormat="1" ht="33" thickBot="1">
      <c r="B4" s="6" t="s">
        <v>191</v>
      </c>
      <c r="G4" s="7"/>
    </row>
    <row r="5" spans="1:16" s="219" customFormat="1" ht="37.25" customHeight="1">
      <c r="B5" s="220" t="s">
        <v>0</v>
      </c>
      <c r="C5" s="220"/>
      <c r="D5" s="180"/>
      <c r="F5" s="153"/>
      <c r="G5" s="336" t="s">
        <v>243</v>
      </c>
      <c r="H5" s="337"/>
      <c r="I5" s="337"/>
      <c r="J5" s="337"/>
      <c r="K5" s="337"/>
      <c r="L5" s="338"/>
      <c r="N5" s="153"/>
      <c r="O5" s="153"/>
    </row>
    <row r="6" spans="1:16" s="219" customFormat="1" ht="37.25" customHeight="1">
      <c r="B6" s="180" t="s">
        <v>41</v>
      </c>
      <c r="C6" s="180"/>
      <c r="D6" s="233" t="s">
        <v>244</v>
      </c>
      <c r="E6" s="145"/>
      <c r="F6" s="180"/>
      <c r="G6" s="339"/>
      <c r="H6" s="340"/>
      <c r="I6" s="340"/>
      <c r="J6" s="340"/>
      <c r="K6" s="340"/>
      <c r="L6" s="341"/>
      <c r="M6" s="153"/>
      <c r="N6" s="153"/>
      <c r="O6" s="153"/>
      <c r="P6" s="153"/>
    </row>
    <row r="7" spans="1:16" s="219" customFormat="1" ht="37.25" customHeight="1">
      <c r="B7" s="180" t="s">
        <v>42</v>
      </c>
      <c r="C7" s="180"/>
      <c r="D7" s="233" t="s">
        <v>236</v>
      </c>
      <c r="E7" s="12"/>
      <c r="F7" s="180"/>
      <c r="G7" s="339"/>
      <c r="H7" s="340"/>
      <c r="I7" s="340"/>
      <c r="J7" s="340"/>
      <c r="K7" s="340"/>
      <c r="L7" s="341"/>
      <c r="M7" s="153"/>
      <c r="N7" s="153"/>
      <c r="O7" s="153"/>
      <c r="P7" s="153"/>
    </row>
    <row r="8" spans="1:16" s="219" customFormat="1" ht="37.25" customHeight="1" thickBot="1">
      <c r="B8" s="180" t="s">
        <v>43</v>
      </c>
      <c r="C8" s="180"/>
      <c r="D8" s="221" t="s">
        <v>237</v>
      </c>
      <c r="E8" s="153"/>
      <c r="F8" s="153"/>
      <c r="G8" s="342"/>
      <c r="H8" s="343"/>
      <c r="I8" s="343"/>
      <c r="J8" s="343"/>
      <c r="K8" s="343"/>
      <c r="L8" s="344"/>
      <c r="M8" s="153"/>
      <c r="N8" s="153"/>
      <c r="O8" s="153"/>
      <c r="P8" s="153"/>
    </row>
    <row r="9" spans="1:16" s="222" customFormat="1" ht="32.5">
      <c r="B9" s="30" t="s">
        <v>1</v>
      </c>
      <c r="C9" s="30"/>
      <c r="D9" s="166" t="s">
        <v>266</v>
      </c>
      <c r="E9" s="16"/>
      <c r="F9" s="16"/>
      <c r="G9" s="223"/>
      <c r="H9" s="16"/>
      <c r="I9" s="16"/>
      <c r="J9" s="16"/>
      <c r="K9" s="16"/>
      <c r="L9" s="16"/>
      <c r="M9" s="16"/>
      <c r="N9" s="16"/>
      <c r="O9" s="16"/>
      <c r="P9" s="16"/>
    </row>
    <row r="10" spans="1:16" s="14" customFormat="1" ht="28">
      <c r="B10" s="19" t="s">
        <v>2</v>
      </c>
      <c r="C10" s="19"/>
      <c r="D10" s="20" t="s">
        <v>198</v>
      </c>
      <c r="E10" s="20"/>
      <c r="F10" s="20"/>
      <c r="G10" s="21"/>
      <c r="H10" s="20"/>
      <c r="I10" s="22"/>
      <c r="J10" s="22" t="s">
        <v>44</v>
      </c>
      <c r="K10" s="22"/>
      <c r="L10" s="22" t="s">
        <v>267</v>
      </c>
      <c r="M10" s="23"/>
      <c r="N10" s="23"/>
      <c r="O10" s="23"/>
      <c r="P10" s="23"/>
    </row>
    <row r="11" spans="1:16" s="14" customFormat="1" ht="56.4" customHeight="1">
      <c r="B11" s="22" t="s">
        <v>3</v>
      </c>
      <c r="C11" s="22"/>
      <c r="D11" s="231">
        <v>45185</v>
      </c>
      <c r="E11" s="155"/>
      <c r="F11" s="155"/>
      <c r="G11" s="24"/>
      <c r="H11" s="25"/>
      <c r="I11" s="22"/>
      <c r="J11" s="22" t="s">
        <v>4</v>
      </c>
      <c r="K11" s="22"/>
      <c r="L11" s="351" t="s">
        <v>268</v>
      </c>
      <c r="M11" s="351"/>
      <c r="N11" s="351"/>
      <c r="O11" s="351"/>
      <c r="P11" s="351"/>
    </row>
    <row r="12" spans="1:16" s="14" customFormat="1" ht="28">
      <c r="B12" s="22" t="s">
        <v>5</v>
      </c>
      <c r="C12" s="22"/>
      <c r="D12" s="26"/>
      <c r="E12" s="22"/>
      <c r="F12" s="22"/>
      <c r="G12" s="27"/>
      <c r="H12" s="28"/>
      <c r="I12" s="22"/>
      <c r="J12" s="203" t="s">
        <v>39</v>
      </c>
      <c r="L12" s="22" t="s">
        <v>194</v>
      </c>
      <c r="M12" s="22"/>
      <c r="N12" s="28"/>
      <c r="O12" s="28"/>
      <c r="P12" s="232"/>
    </row>
    <row r="13" spans="1:16" s="14" customFormat="1" ht="28">
      <c r="B13" s="345"/>
      <c r="C13" s="345"/>
      <c r="D13" s="345"/>
      <c r="E13" s="345"/>
      <c r="F13" s="345"/>
      <c r="G13" s="27"/>
      <c r="H13" s="28"/>
      <c r="I13" s="22"/>
      <c r="J13" s="22" t="s">
        <v>6</v>
      </c>
      <c r="K13" s="22"/>
      <c r="L13" s="22" t="s">
        <v>269</v>
      </c>
      <c r="M13" s="28"/>
      <c r="N13" s="23"/>
      <c r="O13" s="23"/>
      <c r="P13" s="28"/>
    </row>
    <row r="14" spans="1:16" s="14" customFormat="1" ht="28">
      <c r="B14" s="22" t="s">
        <v>48</v>
      </c>
      <c r="C14" s="22"/>
      <c r="D14" s="22" t="s">
        <v>7</v>
      </c>
      <c r="E14" s="22"/>
      <c r="F14" s="22"/>
      <c r="G14" s="29"/>
      <c r="H14" s="22"/>
      <c r="I14" s="22"/>
      <c r="J14" s="22" t="s">
        <v>8</v>
      </c>
      <c r="K14" s="22"/>
      <c r="L14" s="23" t="s">
        <v>190</v>
      </c>
      <c r="M14" s="23"/>
      <c r="N14" s="23"/>
      <c r="O14" s="23"/>
      <c r="P14" s="23"/>
    </row>
    <row r="15" spans="1:16" s="14" customFormat="1" ht="28">
      <c r="B15" s="30" t="s">
        <v>62</v>
      </c>
      <c r="C15" s="30"/>
      <c r="D15" s="30"/>
      <c r="E15" s="15"/>
      <c r="F15" s="15"/>
      <c r="G15" s="31"/>
      <c r="H15" s="15"/>
      <c r="I15" s="15"/>
      <c r="J15" s="15"/>
      <c r="K15" s="15"/>
      <c r="L15" s="15"/>
      <c r="M15" s="15"/>
      <c r="N15" s="15"/>
      <c r="O15" s="15"/>
      <c r="P15" s="15"/>
    </row>
    <row r="16" spans="1:16" s="32" customFormat="1" ht="18.75" customHeight="1"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</row>
    <row r="17" spans="2:23" s="5" customFormat="1" ht="48.65" customHeight="1">
      <c r="B17" s="34"/>
      <c r="C17" s="137" t="s">
        <v>105</v>
      </c>
      <c r="D17" s="137" t="s">
        <v>9</v>
      </c>
      <c r="E17" s="35" t="s">
        <v>54</v>
      </c>
      <c r="F17" s="35"/>
      <c r="G17" s="35" t="s">
        <v>65</v>
      </c>
      <c r="H17" s="35" t="s">
        <v>58</v>
      </c>
      <c r="I17" s="35" t="s">
        <v>10</v>
      </c>
      <c r="J17" s="35" t="s">
        <v>55</v>
      </c>
      <c r="K17" s="35" t="s">
        <v>56</v>
      </c>
      <c r="L17" s="35" t="s">
        <v>57</v>
      </c>
      <c r="M17" s="35"/>
      <c r="N17" s="35"/>
      <c r="O17" s="35"/>
      <c r="P17" s="139" t="s">
        <v>11</v>
      </c>
    </row>
    <row r="18" spans="2:23" s="5" customFormat="1" ht="37.5" customHeight="1">
      <c r="B18" s="138" t="s">
        <v>12</v>
      </c>
      <c r="C18" s="36"/>
      <c r="D18" s="237" t="s">
        <v>245</v>
      </c>
      <c r="E18" s="38"/>
      <c r="F18" s="39"/>
      <c r="G18" s="277"/>
      <c r="H18" s="277"/>
      <c r="I18" s="277"/>
      <c r="J18" s="277"/>
      <c r="K18" s="277"/>
      <c r="L18" s="277"/>
      <c r="M18" s="39"/>
      <c r="N18" s="39"/>
      <c r="O18" s="39"/>
      <c r="P18" s="40">
        <f>SUM(G18:O18)</f>
        <v>0</v>
      </c>
      <c r="Q18" s="209"/>
      <c r="R18" s="209"/>
      <c r="S18" s="209"/>
      <c r="T18" s="209"/>
      <c r="U18" s="209"/>
      <c r="V18" s="209"/>
    </row>
    <row r="19" spans="2:23" s="5" customFormat="1" ht="37.5" customHeight="1">
      <c r="B19" s="138" t="s">
        <v>61</v>
      </c>
      <c r="C19" s="36"/>
      <c r="D19" s="238" t="str">
        <f>D18</f>
        <v>CREAM</v>
      </c>
      <c r="E19" s="38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40">
        <f>SUM(G19:O19)</f>
        <v>0</v>
      </c>
    </row>
    <row r="20" spans="2:23" s="6" customFormat="1" ht="37.5" customHeight="1">
      <c r="B20" s="141" t="s">
        <v>13</v>
      </c>
      <c r="C20" s="141"/>
      <c r="D20" s="142" t="str">
        <f>D19</f>
        <v>CREAM</v>
      </c>
      <c r="E20" s="142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>
        <f>SUM(G20:O20)</f>
        <v>0</v>
      </c>
    </row>
    <row r="21" spans="2:23" s="278" customFormat="1" ht="45" customHeight="1">
      <c r="B21" s="279" t="s">
        <v>258</v>
      </c>
      <c r="C21" s="279"/>
      <c r="D21" s="280" t="str">
        <f>D20</f>
        <v>CREAM</v>
      </c>
      <c r="E21" s="280"/>
      <c r="F21" s="281"/>
      <c r="G21" s="281">
        <v>1</v>
      </c>
      <c r="H21" s="281">
        <v>1</v>
      </c>
      <c r="I21" s="281">
        <v>2</v>
      </c>
      <c r="J21" s="281">
        <v>2</v>
      </c>
      <c r="K21" s="281">
        <v>0</v>
      </c>
      <c r="L21" s="281">
        <v>0</v>
      </c>
      <c r="M21" s="282"/>
      <c r="N21" s="282"/>
      <c r="O21" s="282"/>
      <c r="P21" s="282">
        <f>SUM(G21:O21)</f>
        <v>6</v>
      </c>
    </row>
    <row r="22" spans="2:23" s="278" customFormat="1" ht="45" customHeight="1">
      <c r="B22" s="283" t="s">
        <v>259</v>
      </c>
      <c r="C22" s="283"/>
      <c r="D22" s="280" t="str">
        <f>D21</f>
        <v>CREAM</v>
      </c>
      <c r="E22" s="280"/>
      <c r="F22" s="281"/>
      <c r="G22" s="281">
        <v>1</v>
      </c>
      <c r="H22" s="281">
        <v>1</v>
      </c>
      <c r="I22" s="281">
        <v>2</v>
      </c>
      <c r="J22" s="281">
        <v>2</v>
      </c>
      <c r="K22" s="281">
        <v>1</v>
      </c>
      <c r="L22" s="281">
        <v>1</v>
      </c>
      <c r="M22" s="282"/>
      <c r="N22" s="282"/>
      <c r="O22" s="282"/>
      <c r="P22" s="282">
        <f>SUM(G22:O22)</f>
        <v>8</v>
      </c>
    </row>
    <row r="23" spans="2:23" s="5" customFormat="1" ht="18" customHeight="1">
      <c r="B23" s="12"/>
      <c r="C23" s="12"/>
      <c r="D23" s="12"/>
      <c r="E23" s="41"/>
      <c r="F23" s="41"/>
      <c r="G23" s="42"/>
      <c r="H23" s="41"/>
      <c r="I23" s="41"/>
      <c r="J23" s="41"/>
      <c r="L23" s="41"/>
      <c r="M23" s="43"/>
      <c r="N23" s="44"/>
      <c r="O23" s="44"/>
      <c r="P23" s="45"/>
    </row>
    <row r="24" spans="2:23" s="5" customFormat="1" ht="48.65" customHeight="1">
      <c r="B24" s="34"/>
      <c r="C24" s="137" t="s">
        <v>105</v>
      </c>
      <c r="D24" s="137" t="s">
        <v>9</v>
      </c>
      <c r="E24" s="35" t="s">
        <v>54</v>
      </c>
      <c r="F24" s="35"/>
      <c r="G24" s="35" t="s">
        <v>65</v>
      </c>
      <c r="H24" s="35" t="s">
        <v>58</v>
      </c>
      <c r="I24" s="35" t="s">
        <v>10</v>
      </c>
      <c r="J24" s="35" t="s">
        <v>55</v>
      </c>
      <c r="K24" s="35" t="s">
        <v>56</v>
      </c>
      <c r="L24" s="35" t="s">
        <v>57</v>
      </c>
      <c r="M24" s="35"/>
      <c r="N24" s="35"/>
      <c r="O24" s="35"/>
      <c r="P24" s="139" t="s">
        <v>11</v>
      </c>
    </row>
    <row r="25" spans="2:23" s="5" customFormat="1" ht="37.5" customHeight="1">
      <c r="B25" s="138" t="s">
        <v>12</v>
      </c>
      <c r="C25" s="36"/>
      <c r="D25" s="237" t="s">
        <v>238</v>
      </c>
      <c r="E25" s="38"/>
      <c r="F25" s="39"/>
      <c r="G25" s="277"/>
      <c r="H25" s="277"/>
      <c r="I25" s="277"/>
      <c r="J25" s="277">
        <v>3</v>
      </c>
      <c r="K25" s="277"/>
      <c r="L25" s="277"/>
      <c r="M25" s="39"/>
      <c r="N25" s="39"/>
      <c r="O25" s="39"/>
      <c r="P25" s="40">
        <f>SUM(G25:O25)</f>
        <v>3</v>
      </c>
      <c r="Q25" s="209"/>
      <c r="R25" s="209"/>
      <c r="S25" s="209"/>
      <c r="T25" s="209"/>
      <c r="U25" s="209"/>
      <c r="V25" s="209"/>
    </row>
    <row r="26" spans="2:23" s="5" customFormat="1" ht="37.5" customHeight="1">
      <c r="B26" s="138" t="s">
        <v>61</v>
      </c>
      <c r="C26" s="36"/>
      <c r="D26" s="238" t="str">
        <f>D25</f>
        <v>HEATHER GREY</v>
      </c>
      <c r="E26" s="38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40">
        <f>SUM(G26:O26)</f>
        <v>0</v>
      </c>
    </row>
    <row r="27" spans="2:23" s="6" customFormat="1" ht="37.5" customHeight="1">
      <c r="B27" s="141" t="s">
        <v>13</v>
      </c>
      <c r="C27" s="141"/>
      <c r="D27" s="142" t="str">
        <f>D26</f>
        <v>HEATHER GREY</v>
      </c>
      <c r="E27" s="142"/>
      <c r="F27" s="143"/>
      <c r="G27" s="143">
        <f>SUM(G25:G26)</f>
        <v>0</v>
      </c>
      <c r="H27" s="143">
        <f t="shared" ref="H27:L27" si="0">SUM(H25:H26)</f>
        <v>0</v>
      </c>
      <c r="I27" s="143">
        <f t="shared" si="0"/>
        <v>0</v>
      </c>
      <c r="J27" s="143">
        <f t="shared" si="0"/>
        <v>3</v>
      </c>
      <c r="K27" s="143">
        <f t="shared" si="0"/>
        <v>0</v>
      </c>
      <c r="L27" s="143">
        <f t="shared" si="0"/>
        <v>0</v>
      </c>
      <c r="M27" s="143"/>
      <c r="N27" s="143"/>
      <c r="O27" s="143"/>
      <c r="P27" s="143">
        <f>SUM(G27:O27)</f>
        <v>3</v>
      </c>
    </row>
    <row r="28" spans="2:23" s="278" customFormat="1" ht="45" customHeight="1">
      <c r="B28" s="279" t="s">
        <v>258</v>
      </c>
      <c r="C28" s="279"/>
      <c r="D28" s="280" t="str">
        <f>D27</f>
        <v>HEATHER GREY</v>
      </c>
      <c r="E28" s="280"/>
      <c r="F28" s="281"/>
      <c r="G28" s="281">
        <v>1</v>
      </c>
      <c r="H28" s="281">
        <v>1</v>
      </c>
      <c r="I28" s="281">
        <v>2</v>
      </c>
      <c r="J28" s="281">
        <v>2</v>
      </c>
      <c r="K28" s="281">
        <v>0</v>
      </c>
      <c r="L28" s="281">
        <v>0</v>
      </c>
      <c r="M28" s="282"/>
      <c r="N28" s="282"/>
      <c r="O28" s="282"/>
      <c r="P28" s="282">
        <f>SUM(G28:O28)</f>
        <v>6</v>
      </c>
    </row>
    <row r="29" spans="2:23" s="278" customFormat="1" ht="45" customHeight="1">
      <c r="B29" s="283" t="s">
        <v>259</v>
      </c>
      <c r="C29" s="283"/>
      <c r="D29" s="280" t="str">
        <f>D28</f>
        <v>HEATHER GREY</v>
      </c>
      <c r="E29" s="280"/>
      <c r="F29" s="281"/>
      <c r="G29" s="281">
        <v>1</v>
      </c>
      <c r="H29" s="281">
        <v>1</v>
      </c>
      <c r="I29" s="281">
        <v>2</v>
      </c>
      <c r="J29" s="281">
        <v>2</v>
      </c>
      <c r="K29" s="281">
        <v>1</v>
      </c>
      <c r="L29" s="281">
        <v>1</v>
      </c>
      <c r="M29" s="282"/>
      <c r="N29" s="282"/>
      <c r="O29" s="282"/>
      <c r="P29" s="282">
        <f>SUM(G29:O29)</f>
        <v>8</v>
      </c>
    </row>
    <row r="30" spans="2:23" s="5" customFormat="1" ht="18" customHeight="1">
      <c r="B30" s="12"/>
      <c r="C30" s="12"/>
      <c r="D30" s="12"/>
      <c r="E30" s="41"/>
      <c r="F30" s="41"/>
      <c r="G30" s="42"/>
      <c r="H30" s="41"/>
      <c r="I30" s="41"/>
      <c r="J30" s="41"/>
      <c r="L30" s="41"/>
      <c r="M30" s="43"/>
      <c r="N30" s="44"/>
      <c r="O30" s="44"/>
      <c r="P30" s="45"/>
    </row>
    <row r="31" spans="2:23" s="46" customFormat="1" ht="52.5" customHeight="1">
      <c r="B31" s="129" t="s">
        <v>14</v>
      </c>
      <c r="C31" s="130"/>
      <c r="D31" s="129"/>
      <c r="E31" s="131"/>
      <c r="F31" s="132"/>
      <c r="G31" s="132">
        <f>SUM(G20,G27)</f>
        <v>0</v>
      </c>
      <c r="H31" s="132">
        <f t="shared" ref="H31:L31" si="1">SUM(H20,H27)</f>
        <v>0</v>
      </c>
      <c r="I31" s="132">
        <f t="shared" si="1"/>
        <v>0</v>
      </c>
      <c r="J31" s="132">
        <f t="shared" si="1"/>
        <v>3</v>
      </c>
      <c r="K31" s="132">
        <f t="shared" si="1"/>
        <v>0</v>
      </c>
      <c r="L31" s="132">
        <f t="shared" si="1"/>
        <v>0</v>
      </c>
      <c r="M31" s="132"/>
      <c r="N31" s="132"/>
      <c r="O31" s="132"/>
      <c r="P31" s="132">
        <f>SUM(G31:O31)</f>
        <v>3</v>
      </c>
      <c r="Q31" s="224"/>
      <c r="R31" s="224"/>
      <c r="S31" s="224"/>
      <c r="T31" s="224"/>
      <c r="U31" s="224"/>
      <c r="V31" s="224"/>
      <c r="W31" s="224"/>
    </row>
    <row r="32" spans="2:23" s="47" customFormat="1" ht="53.25" customHeight="1">
      <c r="B32" s="48"/>
      <c r="C32" s="48"/>
      <c r="D32" s="352"/>
      <c r="E32" s="352"/>
      <c r="F32" s="352"/>
      <c r="G32" s="352"/>
      <c r="H32" s="352"/>
      <c r="I32" s="352"/>
      <c r="J32" s="352"/>
      <c r="K32" s="352"/>
      <c r="L32" s="54"/>
      <c r="M32" s="55"/>
      <c r="N32" s="51"/>
      <c r="O32" s="51"/>
      <c r="P32"/>
    </row>
    <row r="33" spans="1:16" s="4" customFormat="1" ht="30.75" customHeight="1" thickBot="1">
      <c r="B33" s="133" t="s">
        <v>15</v>
      </c>
      <c r="C33" s="56"/>
      <c r="D33" s="56"/>
      <c r="E33" s="56"/>
      <c r="F33" s="57"/>
      <c r="G33" s="58"/>
      <c r="H33" s="57"/>
      <c r="I33" s="57"/>
      <c r="J33" s="57"/>
      <c r="K33" s="57"/>
      <c r="L33" s="57"/>
      <c r="N33" s="59"/>
      <c r="O33" s="59"/>
      <c r="P33" s="60"/>
    </row>
    <row r="34" spans="1:16" s="61" customFormat="1" ht="100.5" thickBot="1">
      <c r="A34" s="346" t="s">
        <v>16</v>
      </c>
      <c r="B34" s="347"/>
      <c r="C34" s="347"/>
      <c r="D34" s="123" t="s">
        <v>17</v>
      </c>
      <c r="E34" s="124" t="s">
        <v>18</v>
      </c>
      <c r="F34" s="123" t="s">
        <v>19</v>
      </c>
      <c r="G34" s="125" t="s">
        <v>20</v>
      </c>
      <c r="H34" s="125" t="s">
        <v>21</v>
      </c>
      <c r="I34" s="125" t="s">
        <v>34</v>
      </c>
      <c r="J34" s="125" t="s">
        <v>35</v>
      </c>
      <c r="K34" s="125" t="s">
        <v>272</v>
      </c>
      <c r="L34" s="125" t="s">
        <v>36</v>
      </c>
      <c r="M34" s="348" t="s">
        <v>50</v>
      </c>
      <c r="N34" s="349"/>
      <c r="O34" s="349"/>
      <c r="P34" s="350"/>
    </row>
    <row r="35" spans="1:16" s="14" customFormat="1" ht="45.9" customHeight="1">
      <c r="A35" s="322" t="str">
        <f>D18</f>
        <v>CREAM</v>
      </c>
      <c r="B35" s="323"/>
      <c r="C35" s="323"/>
      <c r="D35" s="323"/>
      <c r="E35" s="323"/>
      <c r="F35" s="323"/>
      <c r="G35" s="323"/>
      <c r="H35" s="323"/>
      <c r="I35" s="323"/>
      <c r="J35" s="323"/>
      <c r="K35" s="323"/>
      <c r="L35" s="323"/>
      <c r="M35" s="323"/>
      <c r="N35" s="323"/>
      <c r="O35" s="323"/>
      <c r="P35" s="324"/>
    </row>
    <row r="36" spans="1:16" s="14" customFormat="1" ht="108" customHeight="1">
      <c r="A36" s="191">
        <v>1</v>
      </c>
      <c r="B36" s="318" t="str">
        <f>L11</f>
        <v>HEAVY JERSEY SOLID 100% COTTON CM 20'S/2 WITH ENZYME CUT, 300-310GSM</v>
      </c>
      <c r="C36" s="318"/>
      <c r="D36" s="236" t="s">
        <v>49</v>
      </c>
      <c r="E36" s="236" t="str">
        <f>D18</f>
        <v>CREAM</v>
      </c>
      <c r="F36" s="160" t="s">
        <v>10</v>
      </c>
      <c r="G36" s="167">
        <f>P20</f>
        <v>0</v>
      </c>
      <c r="H36" s="227">
        <v>1.04</v>
      </c>
      <c r="I36" s="169">
        <f>G36*H36</f>
        <v>0</v>
      </c>
      <c r="J36" s="167">
        <f>I36/26*0.5+I36*6%</f>
        <v>0</v>
      </c>
      <c r="K36" s="167">
        <v>2</v>
      </c>
      <c r="L36" s="190">
        <f>ROUNDUP(SUM(I36:K36),0)</f>
        <v>2</v>
      </c>
      <c r="M36" s="325" t="s">
        <v>281</v>
      </c>
      <c r="N36" s="326"/>
      <c r="O36" s="326"/>
      <c r="P36" s="326"/>
    </row>
    <row r="37" spans="1:16" s="14" customFormat="1" ht="108" customHeight="1" thickBot="1">
      <c r="A37" s="191">
        <v>2</v>
      </c>
      <c r="B37" s="318" t="s">
        <v>270</v>
      </c>
      <c r="C37" s="318"/>
      <c r="D37" s="236" t="s">
        <v>239</v>
      </c>
      <c r="E37" s="236" t="str">
        <f>E36</f>
        <v>CREAM</v>
      </c>
      <c r="F37" s="160" t="s">
        <v>10</v>
      </c>
      <c r="G37" s="167">
        <f>G36</f>
        <v>0</v>
      </c>
      <c r="H37" s="168">
        <v>2.1999999999999999E-2</v>
      </c>
      <c r="I37" s="169">
        <f>G37*H37</f>
        <v>0</v>
      </c>
      <c r="J37" s="167">
        <f>I37/26*0.5+I37*7%</f>
        <v>0</v>
      </c>
      <c r="K37" s="167">
        <v>0</v>
      </c>
      <c r="L37" s="190">
        <f t="shared" ref="L37" si="2">ROUNDUP(SUM(I37:K37),0)</f>
        <v>0</v>
      </c>
      <c r="M37" s="325" t="s">
        <v>271</v>
      </c>
      <c r="N37" s="326"/>
      <c r="O37" s="326"/>
      <c r="P37" s="326"/>
    </row>
    <row r="38" spans="1:16" s="14" customFormat="1" ht="45.9" customHeight="1">
      <c r="A38" s="322" t="str">
        <f>D25</f>
        <v>HEATHER GREY</v>
      </c>
      <c r="B38" s="323"/>
      <c r="C38" s="323"/>
      <c r="D38" s="323"/>
      <c r="E38" s="323"/>
      <c r="F38" s="323"/>
      <c r="G38" s="323"/>
      <c r="H38" s="323"/>
      <c r="I38" s="323"/>
      <c r="J38" s="323"/>
      <c r="K38" s="323"/>
      <c r="L38" s="323"/>
      <c r="M38" s="323"/>
      <c r="N38" s="323"/>
      <c r="O38" s="323"/>
      <c r="P38" s="324"/>
    </row>
    <row r="39" spans="1:16" s="14" customFormat="1" ht="154.75" customHeight="1">
      <c r="A39" s="191">
        <v>1</v>
      </c>
      <c r="B39" s="318" t="str">
        <f>L11</f>
        <v>HEAVY JERSEY SOLID 100% COTTON CM 20'S/2 WITH ENZYME CUT, 300-310GSM</v>
      </c>
      <c r="C39" s="318"/>
      <c r="D39" s="236" t="s">
        <v>49</v>
      </c>
      <c r="E39" s="236" t="str">
        <f>A38</f>
        <v>HEATHER GREY</v>
      </c>
      <c r="F39" s="160" t="s">
        <v>10</v>
      </c>
      <c r="G39" s="167">
        <f>P27</f>
        <v>3</v>
      </c>
      <c r="H39" s="227">
        <v>1.05</v>
      </c>
      <c r="I39" s="169">
        <f>G39*H39</f>
        <v>3.1500000000000004</v>
      </c>
      <c r="J39" s="167">
        <f>I39/26*0.5+I39*3.4%</f>
        <v>0.16767692307692311</v>
      </c>
      <c r="K39" s="167">
        <v>2</v>
      </c>
      <c r="L39" s="190">
        <f>ROUNDUP(SUM(I39:K39),0)</f>
        <v>6</v>
      </c>
      <c r="M39" s="325" t="s">
        <v>273</v>
      </c>
      <c r="N39" s="326"/>
      <c r="O39" s="326"/>
      <c r="P39" s="326"/>
    </row>
    <row r="40" spans="1:16" s="14" customFormat="1" ht="108" customHeight="1">
      <c r="A40" s="191">
        <v>2</v>
      </c>
      <c r="B40" s="318" t="s">
        <v>270</v>
      </c>
      <c r="C40" s="318"/>
      <c r="D40" s="236" t="s">
        <v>239</v>
      </c>
      <c r="E40" s="236" t="str">
        <f>E39</f>
        <v>HEATHER GREY</v>
      </c>
      <c r="F40" s="160" t="s">
        <v>10</v>
      </c>
      <c r="G40" s="167">
        <f>G39</f>
        <v>3</v>
      </c>
      <c r="H40" s="168">
        <v>2.1999999999999999E-2</v>
      </c>
      <c r="I40" s="169">
        <f>G40*H40</f>
        <v>6.6000000000000003E-2</v>
      </c>
      <c r="J40" s="167">
        <f>I40/26*0.5+I40*2.3%+2</f>
        <v>2.0027872307692309</v>
      </c>
      <c r="K40" s="167">
        <v>0</v>
      </c>
      <c r="L40" s="190">
        <f t="shared" ref="L40" si="3">ROUNDUP(SUM(I40:K40),0)</f>
        <v>3</v>
      </c>
      <c r="M40" s="325" t="s">
        <v>274</v>
      </c>
      <c r="N40" s="326"/>
      <c r="O40" s="326"/>
      <c r="P40" s="326"/>
    </row>
    <row r="41" spans="1:16" s="64" customFormat="1" ht="28.5" thickBot="1">
      <c r="B41" s="133" t="s">
        <v>22</v>
      </c>
      <c r="C41" s="65"/>
      <c r="D41" s="65"/>
      <c r="E41" s="65"/>
      <c r="G41" s="66"/>
      <c r="P41" s="67"/>
    </row>
    <row r="42" spans="1:16" s="78" customFormat="1" ht="60">
      <c r="A42" s="327" t="s">
        <v>23</v>
      </c>
      <c r="B42" s="328"/>
      <c r="C42" s="328"/>
      <c r="D42" s="328"/>
      <c r="E42" s="329"/>
      <c r="F42" s="126" t="s">
        <v>45</v>
      </c>
      <c r="G42" s="126" t="s">
        <v>24</v>
      </c>
      <c r="H42" s="330" t="s">
        <v>40</v>
      </c>
      <c r="I42" s="331"/>
      <c r="J42" s="127" t="s">
        <v>19</v>
      </c>
      <c r="K42" s="126" t="s">
        <v>46</v>
      </c>
      <c r="L42" s="126" t="s">
        <v>25</v>
      </c>
      <c r="M42" s="128" t="s">
        <v>26</v>
      </c>
      <c r="N42" s="128" t="s">
        <v>27</v>
      </c>
      <c r="O42" s="128" t="s">
        <v>28</v>
      </c>
      <c r="P42" s="128" t="s">
        <v>29</v>
      </c>
    </row>
    <row r="43" spans="1:16" s="71" customFormat="1" ht="56">
      <c r="A43" s="230">
        <v>1</v>
      </c>
      <c r="B43" s="319" t="s">
        <v>120</v>
      </c>
      <c r="C43" s="320"/>
      <c r="D43" s="320"/>
      <c r="E43" s="321"/>
      <c r="F43" s="226" t="str">
        <f>H43</f>
        <v>CREAM</v>
      </c>
      <c r="G43" s="228" t="s">
        <v>275</v>
      </c>
      <c r="H43" s="316" t="str">
        <f>$D$18</f>
        <v>CREAM</v>
      </c>
      <c r="I43" s="317"/>
      <c r="J43" s="160" t="s">
        <v>30</v>
      </c>
      <c r="K43" s="160">
        <f t="shared" ref="K43:K51" si="4">$P$20</f>
        <v>0</v>
      </c>
      <c r="L43" s="156">
        <f>432/4500</f>
        <v>9.6000000000000002E-2</v>
      </c>
      <c r="M43" s="157">
        <f t="shared" ref="M43:M47" si="5">K43*L43</f>
        <v>0</v>
      </c>
      <c r="N43" s="157"/>
      <c r="O43" s="158">
        <f t="shared" ref="O43" si="6">ROUNDUP(SUM(M43:N43),0)</f>
        <v>0</v>
      </c>
      <c r="P43" s="229" t="s">
        <v>277</v>
      </c>
    </row>
    <row r="44" spans="1:16" s="71" customFormat="1" ht="56">
      <c r="A44" s="230">
        <v>1</v>
      </c>
      <c r="B44" s="319" t="s">
        <v>120</v>
      </c>
      <c r="C44" s="320"/>
      <c r="D44" s="320"/>
      <c r="E44" s="321"/>
      <c r="F44" s="226" t="s">
        <v>238</v>
      </c>
      <c r="G44" s="228" t="s">
        <v>276</v>
      </c>
      <c r="H44" s="316" t="str">
        <f>D27</f>
        <v>HEATHER GREY</v>
      </c>
      <c r="I44" s="317"/>
      <c r="J44" s="160" t="s">
        <v>30</v>
      </c>
      <c r="K44" s="160">
        <f>P27</f>
        <v>3</v>
      </c>
      <c r="L44" s="156">
        <f>432/4500</f>
        <v>9.6000000000000002E-2</v>
      </c>
      <c r="M44" s="157">
        <f t="shared" ref="M44:M45" si="7">K44*L44</f>
        <v>0.28800000000000003</v>
      </c>
      <c r="N44" s="157"/>
      <c r="O44" s="158">
        <f>ROUNDUP(SUM(M44:N44),0)</f>
        <v>1</v>
      </c>
      <c r="P44" s="229" t="s">
        <v>278</v>
      </c>
    </row>
    <row r="45" spans="1:16" s="71" customFormat="1" ht="28">
      <c r="A45" s="230">
        <v>1</v>
      </c>
      <c r="B45" s="319" t="s">
        <v>326</v>
      </c>
      <c r="C45" s="320"/>
      <c r="D45" s="320"/>
      <c r="E45" s="321"/>
      <c r="F45" s="226" t="s">
        <v>52</v>
      </c>
      <c r="G45" s="228" t="s">
        <v>327</v>
      </c>
      <c r="H45" s="316" t="str">
        <f>$D$18</f>
        <v>CREAM</v>
      </c>
      <c r="I45" s="317"/>
      <c r="J45" s="160" t="s">
        <v>30</v>
      </c>
      <c r="K45" s="160">
        <f t="shared" si="4"/>
        <v>0</v>
      </c>
      <c r="L45" s="315">
        <f>3/4500</f>
        <v>6.6666666666666664E-4</v>
      </c>
      <c r="M45" s="157">
        <f t="shared" si="7"/>
        <v>0</v>
      </c>
      <c r="N45" s="157"/>
      <c r="O45" s="158">
        <f t="shared" ref="O45" si="8">ROUNDUP(SUM(M45:N45),0)</f>
        <v>0</v>
      </c>
      <c r="P45" s="229"/>
    </row>
    <row r="46" spans="1:16" s="71" customFormat="1" ht="28">
      <c r="A46" s="230">
        <v>1</v>
      </c>
      <c r="B46" s="319" t="s">
        <v>326</v>
      </c>
      <c r="C46" s="320"/>
      <c r="D46" s="320"/>
      <c r="E46" s="321"/>
      <c r="F46" s="226" t="s">
        <v>52</v>
      </c>
      <c r="G46" s="228" t="s">
        <v>327</v>
      </c>
      <c r="H46" s="316" t="str">
        <f>D29</f>
        <v>HEATHER GREY</v>
      </c>
      <c r="I46" s="317"/>
      <c r="J46" s="160" t="s">
        <v>30</v>
      </c>
      <c r="K46" s="160">
        <f>K44</f>
        <v>3</v>
      </c>
      <c r="L46" s="315">
        <f>3/4500</f>
        <v>6.6666666666666664E-4</v>
      </c>
      <c r="M46" s="157">
        <f t="shared" ref="M46" si="9">K46*L46</f>
        <v>2E-3</v>
      </c>
      <c r="N46" s="157"/>
      <c r="O46" s="158">
        <f>ROUNDUP(SUM(M46:N46),0)</f>
        <v>1</v>
      </c>
      <c r="P46" s="229"/>
    </row>
    <row r="47" spans="1:16" s="71" customFormat="1" ht="32" customHeight="1">
      <c r="A47" s="230">
        <v>2</v>
      </c>
      <c r="B47" s="318" t="s">
        <v>246</v>
      </c>
      <c r="C47" s="318"/>
      <c r="D47" s="318"/>
      <c r="E47" s="318"/>
      <c r="F47" s="170" t="s">
        <v>249</v>
      </c>
      <c r="G47" s="204"/>
      <c r="H47" s="316" t="str">
        <f t="shared" ref="H47:H51" si="10">$D$18</f>
        <v>CREAM</v>
      </c>
      <c r="I47" s="317"/>
      <c r="J47" s="160" t="s">
        <v>121</v>
      </c>
      <c r="K47" s="160">
        <f t="shared" si="4"/>
        <v>0</v>
      </c>
      <c r="L47" s="156">
        <v>1</v>
      </c>
      <c r="M47" s="157">
        <f t="shared" si="5"/>
        <v>0</v>
      </c>
      <c r="N47" s="157"/>
      <c r="O47" s="158">
        <f t="shared" ref="O47" si="11">SUM(M47:N47)</f>
        <v>0</v>
      </c>
      <c r="P47" s="229"/>
    </row>
    <row r="48" spans="1:16" s="71" customFormat="1" ht="32" customHeight="1">
      <c r="A48" s="230">
        <v>2</v>
      </c>
      <c r="B48" s="318" t="s">
        <v>246</v>
      </c>
      <c r="C48" s="318"/>
      <c r="D48" s="318"/>
      <c r="E48" s="318"/>
      <c r="F48" s="170" t="s">
        <v>249</v>
      </c>
      <c r="G48" s="204"/>
      <c r="H48" s="316" t="str">
        <f>H44</f>
        <v>HEATHER GREY</v>
      </c>
      <c r="I48" s="317"/>
      <c r="J48" s="160" t="s">
        <v>121</v>
      </c>
      <c r="K48" s="160">
        <f>K44</f>
        <v>3</v>
      </c>
      <c r="L48" s="156">
        <v>1</v>
      </c>
      <c r="M48" s="157">
        <f t="shared" ref="M48" si="12">K48*L48</f>
        <v>3</v>
      </c>
      <c r="N48" s="157"/>
      <c r="O48" s="158">
        <f t="shared" ref="O48" si="13">SUM(M48:N48)</f>
        <v>3</v>
      </c>
      <c r="P48" s="229"/>
    </row>
    <row r="49" spans="1:16" s="71" customFormat="1" ht="61.75" customHeight="1">
      <c r="A49" s="146">
        <v>3</v>
      </c>
      <c r="B49" s="318" t="s">
        <v>279</v>
      </c>
      <c r="C49" s="318"/>
      <c r="D49" s="318"/>
      <c r="E49" s="318"/>
      <c r="F49" s="170" t="s">
        <v>38</v>
      </c>
      <c r="G49" s="204"/>
      <c r="H49" s="316" t="str">
        <f t="shared" si="10"/>
        <v>CREAM</v>
      </c>
      <c r="I49" s="317"/>
      <c r="J49" s="160" t="s">
        <v>121</v>
      </c>
      <c r="K49" s="160">
        <f t="shared" si="4"/>
        <v>0</v>
      </c>
      <c r="L49" s="156">
        <v>1</v>
      </c>
      <c r="M49" s="157">
        <f t="shared" ref="M49" si="14">K49*L49</f>
        <v>0</v>
      </c>
      <c r="N49" s="157"/>
      <c r="O49" s="158">
        <f t="shared" ref="O49" si="15">SUM(M49:N49)</f>
        <v>0</v>
      </c>
      <c r="P49" s="265"/>
    </row>
    <row r="50" spans="1:16" s="71" customFormat="1" ht="61.75" customHeight="1">
      <c r="A50" s="146">
        <v>3</v>
      </c>
      <c r="B50" s="318" t="s">
        <v>279</v>
      </c>
      <c r="C50" s="318"/>
      <c r="D50" s="318"/>
      <c r="E50" s="318"/>
      <c r="F50" s="170" t="s">
        <v>38</v>
      </c>
      <c r="G50" s="204"/>
      <c r="H50" s="316" t="str">
        <f>H48</f>
        <v>HEATHER GREY</v>
      </c>
      <c r="I50" s="317"/>
      <c r="J50" s="160" t="s">
        <v>121</v>
      </c>
      <c r="K50" s="160">
        <f>K48</f>
        <v>3</v>
      </c>
      <c r="L50" s="156">
        <v>1</v>
      </c>
      <c r="M50" s="157">
        <f t="shared" ref="M50:M51" si="16">K50*L50</f>
        <v>3</v>
      </c>
      <c r="N50" s="157"/>
      <c r="O50" s="158">
        <f t="shared" ref="O50:O51" si="17">SUM(M50:N50)</f>
        <v>3</v>
      </c>
      <c r="P50" s="265"/>
    </row>
    <row r="51" spans="1:16" s="71" customFormat="1" ht="32" customHeight="1">
      <c r="A51" s="146">
        <v>3</v>
      </c>
      <c r="B51" s="318" t="s">
        <v>280</v>
      </c>
      <c r="C51" s="318"/>
      <c r="D51" s="318"/>
      <c r="E51" s="318"/>
      <c r="F51" s="170" t="s">
        <v>52</v>
      </c>
      <c r="G51" s="204"/>
      <c r="H51" s="316" t="str">
        <f t="shared" si="10"/>
        <v>CREAM</v>
      </c>
      <c r="I51" s="317"/>
      <c r="J51" s="160" t="s">
        <v>121</v>
      </c>
      <c r="K51" s="160">
        <f t="shared" si="4"/>
        <v>0</v>
      </c>
      <c r="L51" s="156">
        <v>1</v>
      </c>
      <c r="M51" s="157">
        <f t="shared" si="16"/>
        <v>0</v>
      </c>
      <c r="N51" s="157"/>
      <c r="O51" s="158">
        <f t="shared" si="17"/>
        <v>0</v>
      </c>
      <c r="P51" s="265"/>
    </row>
    <row r="52" spans="1:16" s="71" customFormat="1" ht="32" customHeight="1">
      <c r="A52" s="146">
        <v>3</v>
      </c>
      <c r="B52" s="318" t="s">
        <v>280</v>
      </c>
      <c r="C52" s="318"/>
      <c r="D52" s="318"/>
      <c r="E52" s="318"/>
      <c r="F52" s="170" t="s">
        <v>52</v>
      </c>
      <c r="G52" s="204"/>
      <c r="H52" s="316" t="str">
        <f>H50</f>
        <v>HEATHER GREY</v>
      </c>
      <c r="I52" s="317"/>
      <c r="J52" s="160" t="s">
        <v>121</v>
      </c>
      <c r="K52" s="160">
        <f>K50</f>
        <v>3</v>
      </c>
      <c r="L52" s="156">
        <v>1</v>
      </c>
      <c r="M52" s="157">
        <f t="shared" ref="M52" si="18">K52*L52</f>
        <v>3</v>
      </c>
      <c r="N52" s="157"/>
      <c r="O52" s="158">
        <f t="shared" ref="O52" si="19">SUM(M52:N52)</f>
        <v>3</v>
      </c>
      <c r="P52" s="265"/>
    </row>
    <row r="53" spans="1:16" s="64" customFormat="1" ht="43.25" customHeight="1">
      <c r="B53" s="133" t="s">
        <v>260</v>
      </c>
      <c r="C53" s="65"/>
      <c r="D53" s="65"/>
      <c r="E53" s="65"/>
      <c r="G53" s="66"/>
      <c r="P53" s="67"/>
    </row>
    <row r="54" spans="1:16" s="71" customFormat="1" ht="36.65" customHeight="1">
      <c r="A54" s="230">
        <v>3</v>
      </c>
      <c r="B54" s="319" t="s">
        <v>261</v>
      </c>
      <c r="C54" s="320"/>
      <c r="D54" s="320"/>
      <c r="E54" s="321"/>
      <c r="F54" s="226" t="s">
        <v>135</v>
      </c>
      <c r="G54" s="204"/>
      <c r="H54" s="316" t="str">
        <f>H47</f>
        <v>CREAM</v>
      </c>
      <c r="I54" s="317"/>
      <c r="J54" s="160" t="s">
        <v>121</v>
      </c>
      <c r="K54" s="160">
        <f>K47</f>
        <v>0</v>
      </c>
      <c r="L54" s="156">
        <f>1/40</f>
        <v>2.5000000000000001E-2</v>
      </c>
      <c r="M54" s="157">
        <f t="shared" ref="M54:M67" si="20">K54*L54</f>
        <v>0</v>
      </c>
      <c r="N54" s="157"/>
      <c r="O54" s="158">
        <f t="shared" ref="O54:O56" si="21">SUM(M54:N54)</f>
        <v>0</v>
      </c>
      <c r="P54" s="229"/>
    </row>
    <row r="55" spans="1:16" s="71" customFormat="1" ht="36.65" customHeight="1">
      <c r="A55" s="230">
        <v>3</v>
      </c>
      <c r="B55" s="319" t="s">
        <v>261</v>
      </c>
      <c r="C55" s="320"/>
      <c r="D55" s="320"/>
      <c r="E55" s="321"/>
      <c r="F55" s="226" t="s">
        <v>135</v>
      </c>
      <c r="G55" s="204"/>
      <c r="H55" s="316" t="str">
        <f>H48</f>
        <v>HEATHER GREY</v>
      </c>
      <c r="I55" s="317"/>
      <c r="J55" s="160" t="s">
        <v>121</v>
      </c>
      <c r="K55" s="160">
        <f>K48</f>
        <v>3</v>
      </c>
      <c r="L55" s="156">
        <f>1/40</f>
        <v>2.5000000000000001E-2</v>
      </c>
      <c r="M55" s="157">
        <f t="shared" si="20"/>
        <v>7.5000000000000011E-2</v>
      </c>
      <c r="N55" s="157"/>
      <c r="O55" s="158">
        <f t="shared" si="21"/>
        <v>7.5000000000000011E-2</v>
      </c>
      <c r="P55" s="229"/>
    </row>
    <row r="56" spans="1:16" s="71" customFormat="1" ht="36.65" customHeight="1">
      <c r="A56" s="230">
        <v>3</v>
      </c>
      <c r="B56" s="319" t="s">
        <v>262</v>
      </c>
      <c r="C56" s="320"/>
      <c r="D56" s="320"/>
      <c r="E56" s="321"/>
      <c r="F56" s="226" t="s">
        <v>52</v>
      </c>
      <c r="G56" s="204"/>
      <c r="H56" s="316" t="str">
        <f t="shared" ref="H56:H67" si="22">H54</f>
        <v>CREAM</v>
      </c>
      <c r="I56" s="317"/>
      <c r="J56" s="160" t="s">
        <v>121</v>
      </c>
      <c r="K56" s="160">
        <f t="shared" ref="K56:K67" si="23">K54</f>
        <v>0</v>
      </c>
      <c r="L56" s="156">
        <f>2/40</f>
        <v>0.05</v>
      </c>
      <c r="M56" s="157">
        <f t="shared" si="20"/>
        <v>0</v>
      </c>
      <c r="N56" s="157"/>
      <c r="O56" s="158">
        <f t="shared" si="21"/>
        <v>0</v>
      </c>
      <c r="P56" s="229"/>
    </row>
    <row r="57" spans="1:16" s="71" customFormat="1" ht="36.65" customHeight="1">
      <c r="A57" s="230">
        <v>3</v>
      </c>
      <c r="B57" s="319" t="s">
        <v>262</v>
      </c>
      <c r="C57" s="320"/>
      <c r="D57" s="320"/>
      <c r="E57" s="321"/>
      <c r="F57" s="226" t="s">
        <v>52</v>
      </c>
      <c r="G57" s="204"/>
      <c r="H57" s="316" t="str">
        <f t="shared" si="22"/>
        <v>HEATHER GREY</v>
      </c>
      <c r="I57" s="317"/>
      <c r="J57" s="160" t="s">
        <v>121</v>
      </c>
      <c r="K57" s="160">
        <f t="shared" si="23"/>
        <v>3</v>
      </c>
      <c r="L57" s="156">
        <f>2/40</f>
        <v>0.05</v>
      </c>
      <c r="M57" s="157">
        <f t="shared" si="20"/>
        <v>0.15000000000000002</v>
      </c>
      <c r="N57" s="157"/>
      <c r="O57" s="158">
        <f>SUM(M57:N57)+1</f>
        <v>1.1499999999999999</v>
      </c>
      <c r="P57" s="229"/>
    </row>
    <row r="58" spans="1:16" s="71" customFormat="1" ht="36.65" customHeight="1">
      <c r="A58" s="230">
        <v>3</v>
      </c>
      <c r="B58" s="318" t="s">
        <v>263</v>
      </c>
      <c r="C58" s="318"/>
      <c r="D58" s="318"/>
      <c r="E58" s="318"/>
      <c r="F58" s="226" t="s">
        <v>52</v>
      </c>
      <c r="G58" s="204"/>
      <c r="H58" s="316" t="str">
        <f t="shared" si="22"/>
        <v>CREAM</v>
      </c>
      <c r="I58" s="317"/>
      <c r="J58" s="160" t="s">
        <v>121</v>
      </c>
      <c r="K58" s="160">
        <f t="shared" si="23"/>
        <v>0</v>
      </c>
      <c r="L58" s="156">
        <f>1/40</f>
        <v>2.5000000000000001E-2</v>
      </c>
      <c r="M58" s="157">
        <f t="shared" si="20"/>
        <v>0</v>
      </c>
      <c r="N58" s="157"/>
      <c r="O58" s="158">
        <f t="shared" ref="O58:O67" si="24">SUM(M58:N58)</f>
        <v>0</v>
      </c>
      <c r="P58" s="229"/>
    </row>
    <row r="59" spans="1:16" s="71" customFormat="1" ht="36.65" customHeight="1">
      <c r="A59" s="230">
        <v>3</v>
      </c>
      <c r="B59" s="318" t="s">
        <v>263</v>
      </c>
      <c r="C59" s="318"/>
      <c r="D59" s="318"/>
      <c r="E59" s="318"/>
      <c r="F59" s="226" t="s">
        <v>52</v>
      </c>
      <c r="G59" s="204"/>
      <c r="H59" s="316" t="str">
        <f t="shared" si="22"/>
        <v>HEATHER GREY</v>
      </c>
      <c r="I59" s="317"/>
      <c r="J59" s="160" t="s">
        <v>121</v>
      </c>
      <c r="K59" s="160">
        <f t="shared" si="23"/>
        <v>3</v>
      </c>
      <c r="L59" s="156">
        <f>1/40</f>
        <v>2.5000000000000001E-2</v>
      </c>
      <c r="M59" s="157">
        <f t="shared" si="20"/>
        <v>7.5000000000000011E-2</v>
      </c>
      <c r="N59" s="157"/>
      <c r="O59" s="158">
        <f t="shared" si="24"/>
        <v>7.5000000000000011E-2</v>
      </c>
      <c r="P59" s="229"/>
    </row>
    <row r="60" spans="1:16" s="71" customFormat="1" ht="36.65" customHeight="1">
      <c r="A60" s="230">
        <v>3</v>
      </c>
      <c r="B60" s="318" t="s">
        <v>264</v>
      </c>
      <c r="C60" s="318"/>
      <c r="D60" s="318"/>
      <c r="E60" s="318"/>
      <c r="F60" s="226" t="s">
        <v>38</v>
      </c>
      <c r="G60" s="204"/>
      <c r="H60" s="316" t="str">
        <f t="shared" si="22"/>
        <v>CREAM</v>
      </c>
      <c r="I60" s="317"/>
      <c r="J60" s="160" t="s">
        <v>121</v>
      </c>
      <c r="K60" s="160">
        <f t="shared" si="23"/>
        <v>0</v>
      </c>
      <c r="L60" s="156">
        <v>1</v>
      </c>
      <c r="M60" s="157">
        <f t="shared" si="20"/>
        <v>0</v>
      </c>
      <c r="N60" s="157"/>
      <c r="O60" s="158">
        <f t="shared" si="24"/>
        <v>0</v>
      </c>
      <c r="P60" s="229"/>
    </row>
    <row r="61" spans="1:16" s="71" customFormat="1" ht="36.65" customHeight="1">
      <c r="A61" s="230">
        <v>3</v>
      </c>
      <c r="B61" s="318" t="s">
        <v>264</v>
      </c>
      <c r="C61" s="318"/>
      <c r="D61" s="318"/>
      <c r="E61" s="318"/>
      <c r="F61" s="226" t="s">
        <v>38</v>
      </c>
      <c r="G61" s="204"/>
      <c r="H61" s="316" t="str">
        <f t="shared" si="22"/>
        <v>HEATHER GREY</v>
      </c>
      <c r="I61" s="317"/>
      <c r="J61" s="160" t="s">
        <v>121</v>
      </c>
      <c r="K61" s="160">
        <f t="shared" si="23"/>
        <v>3</v>
      </c>
      <c r="L61" s="156">
        <v>1</v>
      </c>
      <c r="M61" s="157">
        <f t="shared" si="20"/>
        <v>3</v>
      </c>
      <c r="N61" s="157"/>
      <c r="O61" s="158">
        <f t="shared" si="24"/>
        <v>3</v>
      </c>
      <c r="P61" s="229"/>
    </row>
    <row r="62" spans="1:16" s="71" customFormat="1" ht="36.65" customHeight="1">
      <c r="A62" s="230">
        <v>3</v>
      </c>
      <c r="B62" s="365" t="s">
        <v>292</v>
      </c>
      <c r="C62" s="367"/>
      <c r="D62" s="367"/>
      <c r="E62" s="366"/>
      <c r="F62" s="226" t="s">
        <v>52</v>
      </c>
      <c r="G62" s="204"/>
      <c r="H62" s="316" t="str">
        <f t="shared" si="22"/>
        <v>CREAM</v>
      </c>
      <c r="I62" s="317"/>
      <c r="J62" s="160" t="s">
        <v>121</v>
      </c>
      <c r="K62" s="160">
        <f t="shared" si="23"/>
        <v>0</v>
      </c>
      <c r="L62" s="156">
        <v>1</v>
      </c>
      <c r="M62" s="157">
        <f t="shared" si="20"/>
        <v>0</v>
      </c>
      <c r="N62" s="157"/>
      <c r="O62" s="158">
        <f t="shared" si="24"/>
        <v>0</v>
      </c>
      <c r="P62" s="229"/>
    </row>
    <row r="63" spans="1:16" s="71" customFormat="1" ht="36.65" customHeight="1">
      <c r="A63" s="230">
        <v>3</v>
      </c>
      <c r="B63" s="365" t="s">
        <v>292</v>
      </c>
      <c r="C63" s="367"/>
      <c r="D63" s="367"/>
      <c r="E63" s="366"/>
      <c r="F63" s="226" t="s">
        <v>52</v>
      </c>
      <c r="G63" s="204"/>
      <c r="H63" s="316" t="str">
        <f t="shared" si="22"/>
        <v>HEATHER GREY</v>
      </c>
      <c r="I63" s="317"/>
      <c r="J63" s="160" t="s">
        <v>121</v>
      </c>
      <c r="K63" s="160">
        <f t="shared" si="23"/>
        <v>3</v>
      </c>
      <c r="L63" s="156">
        <v>1</v>
      </c>
      <c r="M63" s="157">
        <f t="shared" si="20"/>
        <v>3</v>
      </c>
      <c r="N63" s="157"/>
      <c r="O63" s="158">
        <f t="shared" si="24"/>
        <v>3</v>
      </c>
      <c r="P63" s="229"/>
    </row>
    <row r="64" spans="1:16" s="71" customFormat="1" ht="36.65" customHeight="1">
      <c r="A64" s="230">
        <v>3</v>
      </c>
      <c r="B64" s="365" t="s">
        <v>293</v>
      </c>
      <c r="C64" s="367"/>
      <c r="D64" s="367"/>
      <c r="E64" s="366"/>
      <c r="F64" s="226" t="s">
        <v>135</v>
      </c>
      <c r="G64" s="204"/>
      <c r="H64" s="316" t="str">
        <f t="shared" si="22"/>
        <v>CREAM</v>
      </c>
      <c r="I64" s="317"/>
      <c r="J64" s="160" t="s">
        <v>121</v>
      </c>
      <c r="K64" s="160">
        <f t="shared" si="23"/>
        <v>0</v>
      </c>
      <c r="L64" s="156">
        <v>1</v>
      </c>
      <c r="M64" s="157">
        <f t="shared" si="20"/>
        <v>0</v>
      </c>
      <c r="N64" s="157"/>
      <c r="O64" s="158">
        <f t="shared" si="24"/>
        <v>0</v>
      </c>
      <c r="P64" s="229"/>
    </row>
    <row r="65" spans="1:17" s="71" customFormat="1" ht="36.65" customHeight="1">
      <c r="A65" s="230">
        <v>3</v>
      </c>
      <c r="B65" s="365" t="s">
        <v>293</v>
      </c>
      <c r="C65" s="367"/>
      <c r="D65" s="367"/>
      <c r="E65" s="366"/>
      <c r="F65" s="226" t="s">
        <v>135</v>
      </c>
      <c r="G65" s="204"/>
      <c r="H65" s="316" t="str">
        <f t="shared" si="22"/>
        <v>HEATHER GREY</v>
      </c>
      <c r="I65" s="317"/>
      <c r="J65" s="160" t="s">
        <v>121</v>
      </c>
      <c r="K65" s="160">
        <f t="shared" si="23"/>
        <v>3</v>
      </c>
      <c r="L65" s="156">
        <v>1</v>
      </c>
      <c r="M65" s="157">
        <f t="shared" si="20"/>
        <v>3</v>
      </c>
      <c r="N65" s="157"/>
      <c r="O65" s="158">
        <f t="shared" si="24"/>
        <v>3</v>
      </c>
      <c r="P65" s="229"/>
    </row>
    <row r="66" spans="1:17" s="71" customFormat="1" ht="36.65" customHeight="1">
      <c r="A66" s="230">
        <v>3</v>
      </c>
      <c r="B66" s="365" t="s">
        <v>265</v>
      </c>
      <c r="C66" s="367"/>
      <c r="D66" s="367"/>
      <c r="E66" s="366"/>
      <c r="F66" s="226" t="s">
        <v>38</v>
      </c>
      <c r="G66" s="204"/>
      <c r="H66" s="316" t="str">
        <f t="shared" si="22"/>
        <v>CREAM</v>
      </c>
      <c r="I66" s="317"/>
      <c r="J66" s="160" t="s">
        <v>121</v>
      </c>
      <c r="K66" s="160">
        <f t="shared" si="23"/>
        <v>0</v>
      </c>
      <c r="L66" s="156">
        <v>1</v>
      </c>
      <c r="M66" s="157">
        <f t="shared" si="20"/>
        <v>0</v>
      </c>
      <c r="N66" s="157"/>
      <c r="O66" s="158">
        <f t="shared" si="24"/>
        <v>0</v>
      </c>
      <c r="P66" s="229"/>
    </row>
    <row r="67" spans="1:17" s="71" customFormat="1" ht="36.65" customHeight="1">
      <c r="A67" s="146">
        <v>3</v>
      </c>
      <c r="B67" s="365" t="s">
        <v>265</v>
      </c>
      <c r="C67" s="367"/>
      <c r="D67" s="367"/>
      <c r="E67" s="366"/>
      <c r="F67" s="170" t="s">
        <v>38</v>
      </c>
      <c r="G67" s="204"/>
      <c r="H67" s="316" t="str">
        <f t="shared" si="22"/>
        <v>HEATHER GREY</v>
      </c>
      <c r="I67" s="317"/>
      <c r="J67" s="160" t="s">
        <v>121</v>
      </c>
      <c r="K67" s="160">
        <f t="shared" si="23"/>
        <v>3</v>
      </c>
      <c r="L67" s="156">
        <v>1</v>
      </c>
      <c r="M67" s="157">
        <f t="shared" si="20"/>
        <v>3</v>
      </c>
      <c r="N67" s="157"/>
      <c r="O67" s="158">
        <f t="shared" si="24"/>
        <v>3</v>
      </c>
      <c r="P67" s="265"/>
    </row>
    <row r="68" spans="1:17" s="174" customFormat="1" ht="24" customHeight="1">
      <c r="A68" s="159"/>
      <c r="B68" s="159"/>
      <c r="C68" s="159"/>
      <c r="D68" s="159"/>
      <c r="E68" s="159"/>
      <c r="F68" s="185"/>
      <c r="G68" s="239"/>
      <c r="H68" s="185"/>
      <c r="I68" s="185"/>
      <c r="J68" s="240"/>
      <c r="K68" s="182"/>
      <c r="L68" s="241"/>
      <c r="M68" s="242"/>
      <c r="N68" s="242"/>
      <c r="O68" s="243"/>
      <c r="P68" s="244"/>
    </row>
    <row r="69" spans="1:17" s="174" customFormat="1" ht="27" customHeight="1">
      <c r="A69" s="159"/>
      <c r="B69" s="133" t="s">
        <v>192</v>
      </c>
      <c r="C69" s="159"/>
      <c r="D69" s="159"/>
      <c r="E69" s="159"/>
      <c r="F69" s="185"/>
      <c r="G69" s="239"/>
      <c r="H69" s="185"/>
      <c r="I69" s="185"/>
      <c r="J69" s="240"/>
      <c r="K69" s="133" t="s">
        <v>193</v>
      </c>
      <c r="L69" s="241"/>
      <c r="M69" s="242"/>
      <c r="N69" s="242"/>
      <c r="O69" s="243"/>
      <c r="P69" s="244"/>
    </row>
    <row r="70" spans="1:17" s="147" customFormat="1" ht="28">
      <c r="A70" s="147">
        <v>1</v>
      </c>
      <c r="B70" s="148" t="s">
        <v>186</v>
      </c>
      <c r="C70" s="17" t="s">
        <v>224</v>
      </c>
      <c r="D70" s="14"/>
      <c r="E70" s="14"/>
      <c r="F70" s="14"/>
      <c r="G70" s="71"/>
      <c r="H70" s="71"/>
      <c r="I70" s="71"/>
      <c r="J70" s="71"/>
      <c r="K70" s="18"/>
      <c r="L70" s="71"/>
      <c r="M70" s="71"/>
      <c r="N70" s="71"/>
      <c r="O70" s="71"/>
      <c r="P70" s="71"/>
    </row>
    <row r="71" spans="1:17" s="147" customFormat="1" ht="17" hidden="1" customHeight="1">
      <c r="A71" s="15"/>
      <c r="B71" s="15"/>
      <c r="C71" s="245"/>
      <c r="D71" s="245"/>
      <c r="E71" s="245"/>
      <c r="F71" s="245"/>
      <c r="G71" s="71"/>
      <c r="H71" s="71"/>
      <c r="I71" s="71"/>
      <c r="J71" s="71"/>
      <c r="K71" s="18"/>
      <c r="L71" s="71"/>
      <c r="M71" s="71"/>
      <c r="N71" s="71"/>
      <c r="O71" s="71"/>
      <c r="P71" s="71"/>
    </row>
    <row r="72" spans="1:17" s="14" customFormat="1" ht="34.5" hidden="1" customHeight="1">
      <c r="A72" s="147"/>
      <c r="B72" s="357" t="s">
        <v>47</v>
      </c>
      <c r="C72" s="358"/>
      <c r="D72" s="358"/>
      <c r="E72" s="358"/>
      <c r="F72" s="358"/>
      <c r="G72" s="358"/>
      <c r="H72" s="358"/>
      <c r="I72" s="359"/>
      <c r="J72" s="71"/>
      <c r="K72" s="18"/>
      <c r="L72" s="71"/>
      <c r="M72" s="71"/>
      <c r="N72" s="71"/>
      <c r="O72" s="71"/>
      <c r="P72" s="71"/>
      <c r="Q72" s="71"/>
    </row>
    <row r="73" spans="1:17" s="14" customFormat="1" ht="34.5" hidden="1" customHeight="1">
      <c r="A73" s="147"/>
      <c r="B73" s="149" t="s">
        <v>40</v>
      </c>
      <c r="C73" s="360" t="s">
        <v>171</v>
      </c>
      <c r="D73" s="361"/>
      <c r="E73" s="361"/>
      <c r="F73" s="361"/>
      <c r="G73" s="361"/>
      <c r="H73" s="361"/>
      <c r="I73" s="362"/>
      <c r="J73" s="71"/>
      <c r="K73" s="71"/>
      <c r="L73" s="71"/>
      <c r="M73" s="71"/>
      <c r="N73" s="71"/>
      <c r="O73" s="71"/>
      <c r="P73" s="71"/>
      <c r="Q73" s="71"/>
    </row>
    <row r="74" spans="1:17" s="14" customFormat="1" ht="40.25" hidden="1" customHeight="1">
      <c r="A74" s="147"/>
      <c r="B74" s="234" t="str">
        <f>H49</f>
        <v>CREAM</v>
      </c>
      <c r="C74" s="353" t="s">
        <v>225</v>
      </c>
      <c r="D74" s="354"/>
      <c r="E74" s="354"/>
      <c r="F74" s="354"/>
      <c r="G74" s="354"/>
      <c r="H74" s="354"/>
      <c r="I74" s="355"/>
      <c r="J74" s="71"/>
      <c r="K74" s="71"/>
      <c r="L74" s="71"/>
      <c r="M74" s="71"/>
      <c r="N74" s="71"/>
    </row>
    <row r="75" spans="1:17" s="14" customFormat="1" ht="34.5" hidden="1" customHeight="1">
      <c r="A75" s="147"/>
      <c r="B75" s="357" t="s">
        <v>188</v>
      </c>
      <c r="C75" s="358"/>
      <c r="D75" s="363"/>
      <c r="E75" s="363"/>
      <c r="F75" s="363"/>
      <c r="G75" s="363"/>
      <c r="H75" s="363"/>
      <c r="I75" s="364"/>
      <c r="J75" s="71"/>
      <c r="K75" s="71"/>
    </row>
    <row r="76" spans="1:17" s="14" customFormat="1" ht="34.5" hidden="1" customHeight="1">
      <c r="A76" s="147"/>
      <c r="B76" s="365"/>
      <c r="C76" s="366"/>
      <c r="D76" s="235" t="s">
        <v>65</v>
      </c>
      <c r="E76" s="235" t="s">
        <v>58</v>
      </c>
      <c r="F76" s="235" t="s">
        <v>10</v>
      </c>
      <c r="G76" s="235" t="s">
        <v>55</v>
      </c>
      <c r="H76" s="235" t="s">
        <v>56</v>
      </c>
      <c r="I76" s="235" t="s">
        <v>57</v>
      </c>
    </row>
    <row r="77" spans="1:17" s="14" customFormat="1" ht="105.65" hidden="1" customHeight="1">
      <c r="A77" s="147"/>
      <c r="B77" s="356" t="s">
        <v>196</v>
      </c>
      <c r="C77" s="356"/>
      <c r="D77" s="246"/>
      <c r="E77" s="246"/>
      <c r="F77" s="247" t="s">
        <v>197</v>
      </c>
      <c r="G77" s="246"/>
      <c r="H77" s="246"/>
      <c r="I77" s="246"/>
    </row>
    <row r="78" spans="1:17" s="147" customFormat="1" ht="28">
      <c r="A78" s="15">
        <v>2</v>
      </c>
      <c r="B78" s="148" t="s">
        <v>113</v>
      </c>
      <c r="C78" s="15" t="s">
        <v>240</v>
      </c>
      <c r="D78" s="245"/>
      <c r="E78" s="245"/>
      <c r="F78" s="245"/>
      <c r="G78" s="71"/>
      <c r="H78" s="71"/>
      <c r="I78" s="71"/>
      <c r="J78" s="71"/>
      <c r="K78" s="18"/>
      <c r="L78" s="71"/>
      <c r="M78" s="71"/>
      <c r="N78" s="71"/>
      <c r="O78" s="71"/>
      <c r="P78" s="71"/>
    </row>
    <row r="79" spans="1:17" s="147" customFormat="1" ht="17" customHeight="1">
      <c r="A79" s="15"/>
      <c r="B79" s="15"/>
      <c r="C79" s="245"/>
      <c r="D79" s="245"/>
      <c r="E79" s="245"/>
      <c r="F79" s="245"/>
      <c r="G79" s="71"/>
      <c r="H79" s="71"/>
      <c r="I79" s="71"/>
      <c r="J79" s="71"/>
      <c r="K79" s="18"/>
      <c r="L79" s="71"/>
      <c r="M79" s="71"/>
      <c r="N79" s="71"/>
      <c r="O79" s="71"/>
      <c r="P79" s="71"/>
    </row>
    <row r="80" spans="1:17" s="14" customFormat="1" ht="34.5" customHeight="1">
      <c r="A80" s="147"/>
      <c r="B80" s="357" t="s">
        <v>47</v>
      </c>
      <c r="C80" s="358"/>
      <c r="D80" s="358"/>
      <c r="E80" s="358"/>
      <c r="F80" s="358"/>
      <c r="G80" s="358"/>
      <c r="H80" s="358"/>
      <c r="I80" s="359"/>
      <c r="J80" s="71"/>
      <c r="K80" s="18"/>
      <c r="L80" s="71"/>
      <c r="M80" s="71"/>
      <c r="N80" s="71"/>
      <c r="O80" s="71"/>
      <c r="P80" s="71"/>
      <c r="Q80" s="71"/>
    </row>
    <row r="81" spans="1:17" s="14" customFormat="1" ht="34.5" customHeight="1">
      <c r="A81" s="147"/>
      <c r="B81" s="149" t="s">
        <v>40</v>
      </c>
      <c r="C81" s="360" t="s">
        <v>187</v>
      </c>
      <c r="D81" s="361"/>
      <c r="E81" s="361"/>
      <c r="F81" s="361"/>
      <c r="G81" s="361"/>
      <c r="H81" s="361"/>
      <c r="I81" s="362"/>
      <c r="J81" s="71"/>
      <c r="K81" s="71"/>
      <c r="L81" s="71"/>
      <c r="M81" s="71"/>
      <c r="N81" s="71"/>
      <c r="O81" s="71"/>
      <c r="P81" s="71"/>
      <c r="Q81" s="71"/>
    </row>
    <row r="82" spans="1:17" s="14" customFormat="1" ht="88.75" customHeight="1">
      <c r="A82" s="147"/>
      <c r="B82" s="234" t="str">
        <f>H51</f>
        <v>CREAM</v>
      </c>
      <c r="C82" s="353" t="s">
        <v>282</v>
      </c>
      <c r="D82" s="354"/>
      <c r="E82" s="354"/>
      <c r="F82" s="354"/>
      <c r="G82" s="354"/>
      <c r="H82" s="354"/>
      <c r="I82" s="355"/>
      <c r="J82" s="71"/>
      <c r="K82" s="71"/>
      <c r="L82" s="71"/>
      <c r="M82" s="71"/>
      <c r="N82" s="71"/>
    </row>
    <row r="83" spans="1:17" s="14" customFormat="1" ht="121.75" customHeight="1">
      <c r="A83" s="147"/>
      <c r="B83" s="234" t="str">
        <f>H52</f>
        <v>HEATHER GREY</v>
      </c>
      <c r="C83" s="353" t="s">
        <v>283</v>
      </c>
      <c r="D83" s="354"/>
      <c r="E83" s="354"/>
      <c r="F83" s="354"/>
      <c r="G83" s="354"/>
      <c r="H83" s="354"/>
      <c r="I83" s="355"/>
      <c r="J83" s="71"/>
      <c r="K83" s="71"/>
      <c r="L83" s="71"/>
      <c r="M83" s="71"/>
      <c r="N83" s="71"/>
    </row>
    <row r="84" spans="1:17" s="14" customFormat="1" ht="34.5" customHeight="1">
      <c r="A84" s="147"/>
      <c r="B84" s="357" t="s">
        <v>188</v>
      </c>
      <c r="C84" s="358"/>
      <c r="D84" s="363"/>
      <c r="E84" s="363"/>
      <c r="F84" s="363"/>
      <c r="G84" s="363"/>
      <c r="H84" s="363"/>
      <c r="I84" s="364"/>
      <c r="J84" s="71"/>
      <c r="K84" s="71"/>
    </row>
    <row r="85" spans="1:17" s="14" customFormat="1" ht="34.5" customHeight="1">
      <c r="A85" s="147"/>
      <c r="B85" s="365"/>
      <c r="C85" s="366"/>
      <c r="D85" s="235" t="s">
        <v>65</v>
      </c>
      <c r="E85" s="235" t="s">
        <v>58</v>
      </c>
      <c r="F85" s="235" t="s">
        <v>10</v>
      </c>
      <c r="G85" s="235" t="s">
        <v>55</v>
      </c>
      <c r="H85" s="235" t="s">
        <v>56</v>
      </c>
      <c r="I85" s="235" t="s">
        <v>57</v>
      </c>
    </row>
    <row r="86" spans="1:17" s="14" customFormat="1" ht="120.65" customHeight="1">
      <c r="A86" s="147"/>
      <c r="B86" s="356" t="s">
        <v>247</v>
      </c>
      <c r="C86" s="356"/>
      <c r="D86" s="247" t="s">
        <v>241</v>
      </c>
      <c r="E86" s="247" t="s">
        <v>241</v>
      </c>
      <c r="F86" s="247" t="s">
        <v>241</v>
      </c>
      <c r="G86" s="247" t="s">
        <v>241</v>
      </c>
      <c r="H86" s="247" t="s">
        <v>241</v>
      </c>
      <c r="I86" s="247" t="s">
        <v>241</v>
      </c>
    </row>
    <row r="87" spans="1:17" s="147" customFormat="1" ht="28">
      <c r="A87" s="15">
        <v>3</v>
      </c>
      <c r="B87" s="148" t="s">
        <v>114</v>
      </c>
      <c r="C87" s="245" t="s">
        <v>140</v>
      </c>
      <c r="D87" s="245"/>
      <c r="E87" s="245"/>
      <c r="F87" s="245"/>
      <c r="G87" s="71"/>
      <c r="H87" s="71"/>
      <c r="I87" s="71"/>
      <c r="J87" s="71"/>
      <c r="K87" s="18"/>
      <c r="L87" s="71"/>
      <c r="M87" s="71"/>
      <c r="N87" s="71"/>
      <c r="O87" s="71"/>
      <c r="P87" s="71"/>
    </row>
    <row r="88" spans="1:17" s="14" customFormat="1" ht="34.5" hidden="1" customHeight="1">
      <c r="A88" s="147"/>
      <c r="B88" s="149" t="s">
        <v>40</v>
      </c>
      <c r="C88" s="360" t="s">
        <v>189</v>
      </c>
      <c r="D88" s="361"/>
      <c r="E88" s="361"/>
      <c r="F88" s="361"/>
      <c r="G88" s="361"/>
      <c r="H88" s="361"/>
      <c r="I88" s="362"/>
      <c r="J88" s="71"/>
      <c r="K88" s="71"/>
      <c r="L88" s="71"/>
      <c r="M88" s="71"/>
      <c r="N88" s="71"/>
      <c r="O88" s="71"/>
      <c r="P88" s="71"/>
      <c r="Q88" s="71"/>
    </row>
    <row r="89" spans="1:17" s="14" customFormat="1" ht="73.25" hidden="1" customHeight="1">
      <c r="A89" s="147"/>
      <c r="B89" s="234" t="str">
        <f>D20</f>
        <v>CREAM</v>
      </c>
      <c r="C89" s="370" t="s">
        <v>199</v>
      </c>
      <c r="D89" s="371"/>
      <c r="E89" s="371"/>
      <c r="F89" s="371"/>
      <c r="G89" s="371"/>
      <c r="H89" s="371"/>
      <c r="I89" s="372"/>
      <c r="J89" s="71"/>
      <c r="K89" s="71"/>
      <c r="L89" s="71"/>
      <c r="M89" s="71"/>
      <c r="N89" s="71"/>
    </row>
    <row r="90" spans="1:17" s="14" customFormat="1" ht="28">
      <c r="B90" s="373" t="s">
        <v>111</v>
      </c>
      <c r="C90" s="373"/>
      <c r="D90" s="373"/>
      <c r="E90" s="373"/>
      <c r="G90" s="71"/>
      <c r="M90" s="70"/>
      <c r="N90" s="69"/>
      <c r="O90" s="69"/>
      <c r="P90" s="70"/>
    </row>
    <row r="91" spans="1:17" s="14" customFormat="1" ht="30" customHeight="1">
      <c r="A91" s="147">
        <v>1</v>
      </c>
      <c r="B91" s="150" t="s">
        <v>284</v>
      </c>
      <c r="C91" s="147"/>
      <c r="D91" s="147"/>
      <c r="G91" s="71"/>
      <c r="L91" s="369"/>
      <c r="M91" s="369"/>
      <c r="N91" s="369"/>
      <c r="O91" s="369"/>
      <c r="P91" s="369"/>
    </row>
    <row r="92" spans="1:17" s="14" customFormat="1" ht="30" customHeight="1">
      <c r="A92" s="147">
        <v>2</v>
      </c>
      <c r="B92" s="150" t="s">
        <v>141</v>
      </c>
      <c r="C92" s="147"/>
      <c r="D92" s="147"/>
      <c r="G92" s="71"/>
      <c r="L92" s="369"/>
      <c r="M92" s="369"/>
      <c r="N92" s="369"/>
      <c r="O92" s="369"/>
      <c r="P92" s="369"/>
    </row>
    <row r="93" spans="1:17" s="14" customFormat="1" ht="30" customHeight="1">
      <c r="A93" s="147">
        <v>3</v>
      </c>
      <c r="B93" s="150" t="s">
        <v>142</v>
      </c>
      <c r="C93" s="147"/>
      <c r="D93" s="147"/>
      <c r="G93" s="71"/>
      <c r="L93" s="369"/>
      <c r="M93" s="369"/>
      <c r="N93" s="369"/>
      <c r="O93" s="369"/>
      <c r="P93" s="369"/>
    </row>
    <row r="94" spans="1:17" s="17" customFormat="1" ht="28">
      <c r="A94" s="15"/>
      <c r="B94" s="72" t="s">
        <v>59</v>
      </c>
      <c r="C94" s="73" t="s">
        <v>65</v>
      </c>
      <c r="D94" s="73" t="s">
        <v>58</v>
      </c>
      <c r="E94" s="73" t="s">
        <v>10</v>
      </c>
      <c r="F94" s="73" t="s">
        <v>55</v>
      </c>
      <c r="G94" s="73" t="s">
        <v>56</v>
      </c>
      <c r="H94" s="73" t="s">
        <v>57</v>
      </c>
      <c r="J94" s="74"/>
      <c r="K94" s="75"/>
      <c r="L94" s="75"/>
      <c r="M94" s="74"/>
    </row>
    <row r="95" spans="1:17" s="17" customFormat="1" ht="28">
      <c r="A95" s="15"/>
      <c r="B95" s="72" t="s">
        <v>60</v>
      </c>
      <c r="C95" s="68">
        <f>G31</f>
        <v>0</v>
      </c>
      <c r="D95" s="68">
        <f t="shared" ref="D95:H95" si="25">H31</f>
        <v>0</v>
      </c>
      <c r="E95" s="68">
        <f t="shared" si="25"/>
        <v>0</v>
      </c>
      <c r="F95" s="68">
        <f t="shared" si="25"/>
        <v>3</v>
      </c>
      <c r="G95" s="68">
        <f t="shared" si="25"/>
        <v>0</v>
      </c>
      <c r="H95" s="68">
        <f t="shared" si="25"/>
        <v>0</v>
      </c>
      <c r="J95" s="74"/>
      <c r="K95" s="75"/>
      <c r="L95" s="75"/>
      <c r="M95" s="74"/>
    </row>
    <row r="96" spans="1:17" s="225" customFormat="1" ht="80.400000000000006" customHeight="1">
      <c r="B96" s="368" t="s">
        <v>285</v>
      </c>
      <c r="C96" s="368"/>
      <c r="D96" s="368"/>
      <c r="E96" s="368"/>
      <c r="F96" s="368"/>
      <c r="G96" s="368"/>
      <c r="H96" s="368"/>
      <c r="I96" s="368"/>
      <c r="J96" s="368"/>
      <c r="K96" s="368"/>
      <c r="L96" s="368"/>
      <c r="M96" s="368"/>
      <c r="N96" s="368"/>
      <c r="O96" s="368"/>
      <c r="P96" s="368"/>
    </row>
    <row r="97" spans="2:16" s="151" customFormat="1" ht="80.400000000000006" customHeight="1">
      <c r="B97" s="368"/>
      <c r="C97" s="368"/>
      <c r="D97" s="368"/>
      <c r="E97" s="368"/>
      <c r="F97" s="368"/>
      <c r="G97" s="368"/>
      <c r="H97" s="368"/>
      <c r="I97" s="368"/>
      <c r="J97" s="368"/>
      <c r="K97" s="368"/>
      <c r="L97" s="368"/>
      <c r="M97" s="368"/>
      <c r="N97" s="368"/>
      <c r="O97" s="368"/>
      <c r="P97" s="368"/>
    </row>
    <row r="98" spans="2:16" s="151" customFormat="1" ht="27.5">
      <c r="G98" s="152"/>
    </row>
    <row r="99" spans="2:16" s="151" customFormat="1" ht="27.5">
      <c r="G99" s="152"/>
    </row>
    <row r="100" spans="2:16" s="151" customFormat="1" ht="27.5">
      <c r="G100" s="152"/>
    </row>
    <row r="101" spans="2:16" s="151" customFormat="1" ht="27.5">
      <c r="G101" s="152"/>
    </row>
    <row r="102" spans="2:16" s="151" customFormat="1" ht="27.5">
      <c r="G102" s="152"/>
    </row>
    <row r="103" spans="2:16" s="151" customFormat="1" ht="27.5">
      <c r="G103" s="152"/>
    </row>
    <row r="104" spans="2:16" s="151" customFormat="1" ht="27.5">
      <c r="G104" s="152"/>
    </row>
    <row r="105" spans="2:16" s="151" customFormat="1" ht="27.5">
      <c r="G105" s="152"/>
    </row>
    <row r="106" spans="2:16" s="151" customFormat="1" ht="27.5">
      <c r="G106" s="152"/>
    </row>
    <row r="107" spans="2:16" s="151" customFormat="1" ht="27.5">
      <c r="G107" s="152"/>
    </row>
    <row r="108" spans="2:16" s="151" customFormat="1" ht="27.5">
      <c r="G108" s="152"/>
    </row>
    <row r="109" spans="2:16" s="151" customFormat="1" ht="27.5">
      <c r="G109" s="152"/>
    </row>
    <row r="110" spans="2:16" s="151" customFormat="1" ht="27.5">
      <c r="G110" s="152"/>
    </row>
    <row r="111" spans="2:16" s="151" customFormat="1" ht="27.5">
      <c r="G111" s="152"/>
    </row>
    <row r="112" spans="2:16" s="151" customFormat="1" ht="27.5">
      <c r="G112" s="152"/>
    </row>
    <row r="113" spans="7:7" s="151" customFormat="1" ht="27.5">
      <c r="G113" s="152"/>
    </row>
    <row r="114" spans="7:7" s="151" customFormat="1" ht="27.5">
      <c r="G114" s="152"/>
    </row>
  </sheetData>
  <mergeCells count="90">
    <mergeCell ref="B67:E67"/>
    <mergeCell ref="H67:I67"/>
    <mergeCell ref="B96:P97"/>
    <mergeCell ref="B64:E64"/>
    <mergeCell ref="H64:I64"/>
    <mergeCell ref="B65:E65"/>
    <mergeCell ref="H65:I65"/>
    <mergeCell ref="B66:E66"/>
    <mergeCell ref="H66:I66"/>
    <mergeCell ref="B84:I84"/>
    <mergeCell ref="B85:C85"/>
    <mergeCell ref="B86:C86"/>
    <mergeCell ref="L91:P93"/>
    <mergeCell ref="C88:I88"/>
    <mergeCell ref="C89:I89"/>
    <mergeCell ref="B90:E90"/>
    <mergeCell ref="B61:E61"/>
    <mergeCell ref="H61:I61"/>
    <mergeCell ref="B62:E62"/>
    <mergeCell ref="H62:I62"/>
    <mergeCell ref="B63:E63"/>
    <mergeCell ref="H63:I63"/>
    <mergeCell ref="B58:E58"/>
    <mergeCell ref="H58:I58"/>
    <mergeCell ref="B59:E59"/>
    <mergeCell ref="H59:I59"/>
    <mergeCell ref="B60:E60"/>
    <mergeCell ref="H60:I60"/>
    <mergeCell ref="B55:E55"/>
    <mergeCell ref="H55:I55"/>
    <mergeCell ref="B56:E56"/>
    <mergeCell ref="H56:I56"/>
    <mergeCell ref="B57:E57"/>
    <mergeCell ref="H57:I57"/>
    <mergeCell ref="B51:E51"/>
    <mergeCell ref="H51:I51"/>
    <mergeCell ref="B52:E52"/>
    <mergeCell ref="H52:I52"/>
    <mergeCell ref="C83:I83"/>
    <mergeCell ref="B77:C77"/>
    <mergeCell ref="B72:I72"/>
    <mergeCell ref="C73:I73"/>
    <mergeCell ref="C74:I74"/>
    <mergeCell ref="B75:I75"/>
    <mergeCell ref="B76:C76"/>
    <mergeCell ref="B80:I80"/>
    <mergeCell ref="C81:I81"/>
    <mergeCell ref="C82:I82"/>
    <mergeCell ref="B54:E54"/>
    <mergeCell ref="H54:I54"/>
    <mergeCell ref="B50:E50"/>
    <mergeCell ref="H50:I50"/>
    <mergeCell ref="B44:E44"/>
    <mergeCell ref="H44:I44"/>
    <mergeCell ref="B48:E48"/>
    <mergeCell ref="H48:I48"/>
    <mergeCell ref="G5:L8"/>
    <mergeCell ref="B13:F13"/>
    <mergeCell ref="A34:C34"/>
    <mergeCell ref="M34:P34"/>
    <mergeCell ref="L11:P11"/>
    <mergeCell ref="D32:K32"/>
    <mergeCell ref="M1:N1"/>
    <mergeCell ref="O1:P1"/>
    <mergeCell ref="M2:N2"/>
    <mergeCell ref="O2:P2"/>
    <mergeCell ref="M3:N3"/>
    <mergeCell ref="O3:P3"/>
    <mergeCell ref="A35:P35"/>
    <mergeCell ref="M36:P36"/>
    <mergeCell ref="B37:C37"/>
    <mergeCell ref="M37:P37"/>
    <mergeCell ref="A42:E42"/>
    <mergeCell ref="H42:I42"/>
    <mergeCell ref="B39:C39"/>
    <mergeCell ref="M39:P39"/>
    <mergeCell ref="B40:C40"/>
    <mergeCell ref="M40:P40"/>
    <mergeCell ref="H43:I43"/>
    <mergeCell ref="B36:C36"/>
    <mergeCell ref="H47:I47"/>
    <mergeCell ref="B43:E43"/>
    <mergeCell ref="B49:E49"/>
    <mergeCell ref="B47:E47"/>
    <mergeCell ref="H49:I49"/>
    <mergeCell ref="A38:P38"/>
    <mergeCell ref="B45:E45"/>
    <mergeCell ref="H45:I45"/>
    <mergeCell ref="B46:E46"/>
    <mergeCell ref="H46:I46"/>
  </mergeCells>
  <printOptions horizontalCentered="1"/>
  <pageMargins left="0.25" right="0" top="0.61388888888888904" bottom="0.75" header="0" footer="0"/>
  <pageSetup paperSize="9" scale="31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1" manualBreakCount="1">
    <brk id="52" max="15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I34"/>
  <sheetViews>
    <sheetView view="pageBreakPreview" topLeftCell="A2" zoomScale="40" zoomScaleNormal="40" zoomScaleSheetLayoutView="40" zoomScalePageLayoutView="13" workbookViewId="0">
      <selection activeCell="B16" sqref="B16:D16"/>
    </sheetView>
  </sheetViews>
  <sheetFormatPr defaultColWidth="9.08984375" defaultRowHeight="20"/>
  <cols>
    <col min="1" max="1" width="61.1796875" style="121" customWidth="1"/>
    <col min="2" max="3" width="82" style="122" customWidth="1"/>
    <col min="4" max="4" width="66.453125" style="122" hidden="1" customWidth="1"/>
    <col min="5" max="5" width="9.08984375" style="122" customWidth="1"/>
    <col min="6" max="16384" width="9.08984375" style="122"/>
  </cols>
  <sheetData>
    <row r="1" spans="1:9" s="112" customFormat="1" ht="64.25" customHeight="1">
      <c r="A1" s="110"/>
      <c r="B1" s="111"/>
      <c r="C1" s="111"/>
      <c r="D1" s="111"/>
    </row>
    <row r="2" spans="1:9" s="112" customFormat="1" ht="49.25" customHeight="1">
      <c r="A2" s="111" t="str">
        <f>'[19]1. CUTTING '!B6</f>
        <v xml:space="preserve">JOB NUMBER:  </v>
      </c>
      <c r="B2" s="111" t="str">
        <f>'1. CUTTING'!D6</f>
        <v>C21  FW23  G2533</v>
      </c>
      <c r="C2" s="111"/>
      <c r="D2" s="111"/>
    </row>
    <row r="3" spans="1:9" s="112" customFormat="1" ht="49.25" customHeight="1">
      <c r="A3" s="113" t="str">
        <f>'[19]1. CUTTING '!B7</f>
        <v xml:space="preserve">STYLE NUMBER: </v>
      </c>
      <c r="B3" s="113" t="str">
        <f>'1. CUTTING'!D7</f>
        <v>CRTZ-1113</v>
      </c>
      <c r="C3" s="113"/>
      <c r="D3" s="113"/>
    </row>
    <row r="4" spans="1:9" s="112" customFormat="1" ht="49.25" customHeight="1">
      <c r="A4" s="113" t="str">
        <f>'[19]1. CUTTING '!B8</f>
        <v xml:space="preserve">STYLE NAME : </v>
      </c>
      <c r="B4" s="111" t="str">
        <f>'1. CUTTING'!D8</f>
        <v>HMP PANEL TEE</v>
      </c>
      <c r="C4" s="111"/>
      <c r="D4" s="111"/>
    </row>
    <row r="5" spans="1:9" s="112" customFormat="1" ht="75.900000000000006" customHeight="1">
      <c r="A5" s="114"/>
      <c r="B5" s="194" t="str">
        <f>'1. CUTTING'!A35</f>
        <v>CREAM</v>
      </c>
      <c r="C5" s="194" t="str">
        <f>'1. CUTTING'!D25</f>
        <v>HEATHER GREY</v>
      </c>
      <c r="D5" s="194" t="e">
        <f>'1. CUTTING'!#REF!</f>
        <v>#REF!</v>
      </c>
    </row>
    <row r="6" spans="1:9" s="116" customFormat="1" ht="35">
      <c r="A6" s="115" t="s">
        <v>32</v>
      </c>
      <c r="B6" s="218" t="str">
        <f t="shared" ref="B6:C6" si="0">B5</f>
        <v>CREAM</v>
      </c>
      <c r="C6" s="218" t="str">
        <f t="shared" si="0"/>
        <v>HEATHER GREY</v>
      </c>
      <c r="D6" s="218" t="e">
        <f t="shared" ref="D6" si="1">D5</f>
        <v>#REF!</v>
      </c>
    </row>
    <row r="7" spans="1:9" s="116" customFormat="1" ht="83.4" customHeight="1">
      <c r="A7" s="117" t="s">
        <v>33</v>
      </c>
      <c r="B7" s="378" t="str">
        <f>'1. CUTTING'!L11</f>
        <v>HEAVY JERSEY SOLID 100% COTTON CM 20'S/2 WITH ENZYME CUT, 300-310GSM</v>
      </c>
      <c r="C7" s="379"/>
      <c r="D7" s="379"/>
    </row>
    <row r="8" spans="1:9" s="116" customFormat="1" ht="232.25" customHeight="1">
      <c r="A8" s="118" t="str">
        <f>'1. CUTTING'!D36</f>
        <v>VẢI CHÍNH</v>
      </c>
      <c r="B8" s="181"/>
      <c r="C8" s="181"/>
      <c r="D8" s="181"/>
      <c r="I8" s="119"/>
    </row>
    <row r="9" spans="1:9" s="116" customFormat="1" ht="105">
      <c r="A9" s="115" t="str">
        <f>'1. CUTTING'!B37</f>
        <v>RIB 1X1 95% COTTON 5%SP, CM 20'S/1 + 140'D, 400GSM</v>
      </c>
      <c r="B9" s="115" t="str">
        <f>'1. CUTTING'!E37</f>
        <v>CREAM</v>
      </c>
      <c r="C9" s="115" t="str">
        <f>C6</f>
        <v>HEATHER GREY</v>
      </c>
      <c r="D9" s="115" t="e">
        <f>D6</f>
        <v>#REF!</v>
      </c>
    </row>
    <row r="10" spans="1:9" s="116" customFormat="1" ht="217.25" customHeight="1">
      <c r="A10" s="118" t="str">
        <f>'1. CUTTING'!D37</f>
        <v>BO CỔ</v>
      </c>
      <c r="B10" s="181"/>
      <c r="C10" s="181"/>
      <c r="D10" s="181"/>
    </row>
    <row r="11" spans="1:9" s="116" customFormat="1" ht="44.25" customHeight="1">
      <c r="A11" s="115" t="str">
        <f>'1. CUTTING'!B43</f>
        <v>CHỈ 40/2</v>
      </c>
      <c r="B11" s="264" t="str">
        <f>'1. CUTTING'!F43</f>
        <v>CREAM</v>
      </c>
      <c r="C11" s="264" t="str">
        <f>'1. CUTTING'!F44</f>
        <v>HEATHER GREY</v>
      </c>
      <c r="D11" s="264" t="e">
        <f>'1. CUTTING'!#REF!</f>
        <v>#REF!</v>
      </c>
    </row>
    <row r="12" spans="1:9" s="116" customFormat="1" ht="100.25" customHeight="1">
      <c r="A12" s="118" t="s">
        <v>138</v>
      </c>
      <c r="B12" s="189" t="str">
        <f>'1. CUTTING'!G43</f>
        <v>K8135</v>
      </c>
      <c r="C12" s="189" t="str">
        <f>'1. CUTTING'!G44</f>
        <v>K9388</v>
      </c>
      <c r="D12" s="189"/>
    </row>
    <row r="13" spans="1:9" s="116" customFormat="1" ht="70">
      <c r="A13" s="115" t="str">
        <f>'1. CUTTING'!B45</f>
        <v>CHỈ MAY NHÃN TRANG TRÍ 40/2</v>
      </c>
      <c r="B13" s="264" t="str">
        <f>'1. CUTTING'!F45</f>
        <v>NATURAL</v>
      </c>
      <c r="C13" s="264" t="str">
        <f>'1. CUTTING'!F46</f>
        <v>NATURAL</v>
      </c>
      <c r="D13" s="264" t="e">
        <f>'1. CUTTING'!#REF!</f>
        <v>#REF!</v>
      </c>
    </row>
    <row r="14" spans="1:9" s="116" customFormat="1" ht="100.25" customHeight="1">
      <c r="A14" s="118" t="s">
        <v>138</v>
      </c>
      <c r="B14" s="189" t="str">
        <f>'1. CUTTING'!G45</f>
        <v>K8399</v>
      </c>
      <c r="C14" s="189" t="str">
        <f>'1. CUTTING'!G46</f>
        <v>K8399</v>
      </c>
      <c r="D14" s="189"/>
    </row>
    <row r="15" spans="1:9" s="116" customFormat="1" ht="35">
      <c r="A15" s="115" t="str">
        <f>'1. CUTTING'!B47</f>
        <v>NHÃN CHÍNH</v>
      </c>
      <c r="B15" s="374" t="str">
        <f>'1. CUTTING'!F47</f>
        <v>BLACK</v>
      </c>
      <c r="C15" s="375"/>
      <c r="D15" s="375"/>
    </row>
    <row r="16" spans="1:9" s="116" customFormat="1" ht="341.4" customHeight="1">
      <c r="A16" s="120" t="s">
        <v>248</v>
      </c>
      <c r="B16" s="380"/>
      <c r="C16" s="381"/>
      <c r="D16" s="381"/>
    </row>
    <row r="17" spans="1:4" s="116" customFormat="1" ht="105">
      <c r="A17" s="115" t="str">
        <f>'1. CUTTING'!B49</f>
        <v>NHÃN THÀNH PHẦN PO# 0073
STYLE# CRTZ_1113</v>
      </c>
      <c r="B17" s="374" t="str">
        <f>'1. CUTTING'!F49</f>
        <v>WHITE</v>
      </c>
      <c r="C17" s="375"/>
      <c r="D17" s="375"/>
    </row>
    <row r="18" spans="1:4" s="116" customFormat="1" ht="234.65" customHeight="1">
      <c r="A18" s="120" t="s">
        <v>200</v>
      </c>
      <c r="B18" s="376"/>
      <c r="C18" s="377"/>
      <c r="D18" s="377"/>
    </row>
    <row r="19" spans="1:4" s="116" customFormat="1" ht="35">
      <c r="A19" s="115" t="str">
        <f>'1. CUTTING'!B51</f>
        <v>NHÃN TRANG TRÍ HMP</v>
      </c>
      <c r="B19" s="374" t="str">
        <f>'1. CUTTING'!F51</f>
        <v>NATURAL</v>
      </c>
      <c r="C19" s="375"/>
      <c r="D19" s="375"/>
    </row>
    <row r="20" spans="1:4" s="116" customFormat="1" ht="234.65" customHeight="1">
      <c r="A20" s="120" t="s">
        <v>242</v>
      </c>
      <c r="B20" s="376"/>
      <c r="C20" s="377"/>
      <c r="D20" s="377"/>
    </row>
    <row r="21" spans="1:4" s="116" customFormat="1" ht="70">
      <c r="A21" s="115" t="str">
        <f>'1. CUTTING'!B54</f>
        <v>BAO LỚN (100CMX120CM)</v>
      </c>
      <c r="B21" s="374" t="str">
        <f>'1. CUTTING'!F54</f>
        <v>CLEAR</v>
      </c>
      <c r="C21" s="375"/>
    </row>
    <row r="22" spans="1:4" s="116" customFormat="1" ht="126.65" customHeight="1">
      <c r="A22" s="120" t="s">
        <v>286</v>
      </c>
      <c r="B22" s="376"/>
      <c r="C22" s="377"/>
    </row>
    <row r="23" spans="1:4" s="116" customFormat="1" ht="35">
      <c r="A23" s="115" t="str">
        <f>'1. CUTTING'!B56</f>
        <v>LÓT THÙNG</v>
      </c>
      <c r="B23" s="374" t="str">
        <f>'1. CUTTING'!F56</f>
        <v>NATURAL</v>
      </c>
      <c r="C23" s="375"/>
    </row>
    <row r="24" spans="1:4" s="116" customFormat="1" ht="97.75" customHeight="1">
      <c r="A24" s="120" t="s">
        <v>287</v>
      </c>
      <c r="B24" s="376"/>
      <c r="C24" s="377"/>
    </row>
    <row r="25" spans="1:4" s="116" customFormat="1" ht="35">
      <c r="A25" s="115" t="str">
        <f>'1. CUTTING'!B58</f>
        <v>THÙNG CARTON</v>
      </c>
      <c r="B25" s="374" t="str">
        <f>'1. CUTTING'!F58</f>
        <v>NATURAL</v>
      </c>
      <c r="C25" s="375"/>
    </row>
    <row r="26" spans="1:4" s="116" customFormat="1" ht="216.65" customHeight="1">
      <c r="A26" s="120"/>
      <c r="B26" s="376"/>
      <c r="C26" s="377"/>
    </row>
    <row r="27" spans="1:4" s="116" customFormat="1" ht="70">
      <c r="A27" s="115" t="str">
        <f>'1. CUTTING'!B60</f>
        <v>GIẤY CHỐNG ẨM 32cm (L) x 20cm (W)</v>
      </c>
      <c r="B27" s="374" t="str">
        <f>'1. CUTTING'!F60</f>
        <v>WHITE</v>
      </c>
      <c r="C27" s="375"/>
    </row>
    <row r="28" spans="1:4" s="116" customFormat="1" ht="78.650000000000006" customHeight="1">
      <c r="A28" s="120" t="s">
        <v>288</v>
      </c>
      <c r="B28" s="376"/>
      <c r="C28" s="377"/>
    </row>
    <row r="29" spans="1:4" s="116" customFormat="1" ht="35">
      <c r="A29" s="115" t="str">
        <f>'1. CUTTING'!B62</f>
        <v>THẺ BÀI HMP</v>
      </c>
      <c r="B29" s="374" t="str">
        <f>'1. CUTTING'!F62</f>
        <v>NATURAL</v>
      </c>
      <c r="C29" s="375"/>
    </row>
    <row r="30" spans="1:4" s="116" customFormat="1" ht="323.39999999999998" customHeight="1">
      <c r="A30" s="120" t="s">
        <v>289</v>
      </c>
      <c r="B30" s="376"/>
      <c r="C30" s="377"/>
    </row>
    <row r="31" spans="1:4" s="116" customFormat="1" ht="70">
      <c r="A31" s="115" t="str">
        <f>'1. CUTTING'!B64</f>
        <v>POLYBAG HMP 18” (L) X 13.875” (W)</v>
      </c>
      <c r="B31" s="374" t="str">
        <f>'1. CUTTING'!F64</f>
        <v>CLEAR</v>
      </c>
      <c r="C31" s="375"/>
    </row>
    <row r="32" spans="1:4" s="116" customFormat="1" ht="217.75" customHeight="1">
      <c r="A32" s="120" t="s">
        <v>290</v>
      </c>
      <c r="B32" s="376"/>
      <c r="C32" s="377"/>
    </row>
    <row r="33" spans="1:3" s="116" customFormat="1" ht="70">
      <c r="A33" s="115" t="str">
        <f>'1. CUTTING'!B66</f>
        <v>BARCODE STICKER 2” (L) x 1” (W)</v>
      </c>
      <c r="B33" s="374" t="str">
        <f>'1. CUTTING'!F66</f>
        <v>WHITE</v>
      </c>
      <c r="C33" s="375"/>
    </row>
    <row r="34" spans="1:3" s="116" customFormat="1" ht="216.65" customHeight="1">
      <c r="A34" s="120" t="s">
        <v>291</v>
      </c>
      <c r="B34" s="376"/>
      <c r="C34" s="377"/>
    </row>
  </sheetData>
  <mergeCells count="21">
    <mergeCell ref="B31:C31"/>
    <mergeCell ref="B32:C32"/>
    <mergeCell ref="B33:C33"/>
    <mergeCell ref="B34:C34"/>
    <mergeCell ref="B26:C26"/>
    <mergeCell ref="B27:C27"/>
    <mergeCell ref="B28:C28"/>
    <mergeCell ref="B29:C29"/>
    <mergeCell ref="B30:C30"/>
    <mergeCell ref="B21:C21"/>
    <mergeCell ref="B22:C22"/>
    <mergeCell ref="B23:C23"/>
    <mergeCell ref="B24:C24"/>
    <mergeCell ref="B25:C25"/>
    <mergeCell ref="B19:D19"/>
    <mergeCell ref="B20:D20"/>
    <mergeCell ref="B7:D7"/>
    <mergeCell ref="B15:D15"/>
    <mergeCell ref="B16:D16"/>
    <mergeCell ref="B18:D18"/>
    <mergeCell ref="B17:D17"/>
  </mergeCells>
  <printOptions horizontalCentered="1"/>
  <pageMargins left="0.25" right="0" top="0.60416666666666696" bottom="0.75" header="0" footer="0"/>
  <pageSetup paperSize="9" scale="44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1" manualBreakCount="1">
    <brk id="16" max="3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32C02-4929-4373-AE91-01555F5E3F6E}">
  <sheetPr>
    <pageSetUpPr fitToPage="1"/>
  </sheetPr>
  <dimension ref="A1:AA948"/>
  <sheetViews>
    <sheetView view="pageBreakPreview" zoomScale="40" zoomScaleNormal="85" zoomScaleSheetLayoutView="40" workbookViewId="0">
      <selection activeCell="C5" sqref="C5"/>
    </sheetView>
  </sheetViews>
  <sheetFormatPr defaultColWidth="14.453125" defaultRowHeight="84.75" customHeight="1"/>
  <cols>
    <col min="1" max="1" width="6.54296875" style="261" customWidth="1"/>
    <col min="2" max="2" width="108.36328125" style="261" customWidth="1"/>
    <col min="3" max="3" width="128" style="261" customWidth="1"/>
    <col min="4" max="4" width="21.453125" style="261" bestFit="1" customWidth="1"/>
    <col min="5" max="5" width="15.6328125" style="261" bestFit="1" customWidth="1"/>
    <col min="6" max="6" width="20.54296875" style="261" bestFit="1" customWidth="1"/>
    <col min="7" max="9" width="14.81640625" style="261" bestFit="1" customWidth="1"/>
    <col min="10" max="10" width="32.90625" style="261" hidden="1" customWidth="1"/>
    <col min="11" max="11" width="18.36328125" style="261" bestFit="1" customWidth="1"/>
    <col min="12" max="12" width="32.36328125" style="261" hidden="1" customWidth="1"/>
    <col min="13" max="13" width="22.81640625" style="261" customWidth="1"/>
    <col min="14" max="15" width="14.81640625" style="261" bestFit="1" customWidth="1"/>
    <col min="16" max="16" width="18.6328125" style="261" customWidth="1"/>
    <col min="17" max="27" width="8" style="261" customWidth="1"/>
    <col min="28" max="16384" width="14.453125" style="261"/>
  </cols>
  <sheetData>
    <row r="1" spans="1:27" s="249" customFormat="1" ht="28">
      <c r="A1" s="248"/>
      <c r="B1" s="248" t="s">
        <v>66</v>
      </c>
      <c r="C1" s="248"/>
      <c r="D1" s="248"/>
      <c r="H1" s="250"/>
      <c r="I1" s="250"/>
      <c r="J1" s="250"/>
      <c r="K1" s="250"/>
      <c r="L1" s="250"/>
      <c r="M1" s="248"/>
      <c r="N1" s="248"/>
      <c r="O1" s="251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</row>
    <row r="2" spans="1:27" s="249" customFormat="1" ht="28.5" thickBot="1">
      <c r="A2" s="253"/>
      <c r="B2" s="253" t="s">
        <v>201</v>
      </c>
      <c r="C2" s="253" t="s">
        <v>236</v>
      </c>
      <c r="D2" s="253"/>
      <c r="I2" s="254"/>
      <c r="J2" s="254"/>
      <c r="K2" s="254"/>
      <c r="L2" s="254"/>
      <c r="M2" s="254" t="s">
        <v>202</v>
      </c>
      <c r="N2" s="254"/>
      <c r="O2" s="255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</row>
    <row r="3" spans="1:27" s="249" customFormat="1" ht="84.75" customHeight="1">
      <c r="A3" s="253"/>
      <c r="B3" s="253"/>
      <c r="C3" s="253"/>
      <c r="D3" s="253"/>
      <c r="H3" s="256"/>
      <c r="I3" s="256"/>
      <c r="J3" s="256"/>
      <c r="K3" s="256"/>
      <c r="L3" s="256"/>
      <c r="M3" s="257" t="s">
        <v>203</v>
      </c>
      <c r="N3" s="257"/>
      <c r="O3" s="257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</row>
    <row r="4" spans="1:27" s="258" customFormat="1" ht="30">
      <c r="A4" s="266" t="s">
        <v>71</v>
      </c>
      <c r="B4" s="267" t="s">
        <v>204</v>
      </c>
      <c r="C4" s="267" t="s">
        <v>205</v>
      </c>
      <c r="D4" s="267" t="s">
        <v>206</v>
      </c>
      <c r="E4" s="267" t="s">
        <v>207</v>
      </c>
      <c r="F4" s="267" t="s">
        <v>208</v>
      </c>
      <c r="G4" s="267" t="s">
        <v>117</v>
      </c>
      <c r="H4" s="267" t="s">
        <v>65</v>
      </c>
      <c r="I4" s="267" t="s">
        <v>58</v>
      </c>
      <c r="J4" s="267"/>
      <c r="K4" s="268" t="s">
        <v>10</v>
      </c>
      <c r="L4" s="267"/>
      <c r="M4" s="267" t="s">
        <v>55</v>
      </c>
      <c r="N4" s="267" t="s">
        <v>56</v>
      </c>
      <c r="O4" s="267" t="s">
        <v>57</v>
      </c>
    </row>
    <row r="5" spans="1:27" s="260" customFormat="1" ht="84.75" customHeight="1">
      <c r="A5" s="269">
        <v>1</v>
      </c>
      <c r="B5" s="270" t="s">
        <v>195</v>
      </c>
      <c r="C5" s="271" t="s">
        <v>209</v>
      </c>
      <c r="D5" s="269" t="b">
        <v>1</v>
      </c>
      <c r="E5" s="269" t="s">
        <v>210</v>
      </c>
      <c r="F5" s="272">
        <v>43832</v>
      </c>
      <c r="G5" s="273">
        <f>H5-1</f>
        <v>25.5</v>
      </c>
      <c r="H5" s="273">
        <f>I5-1</f>
        <v>26.5</v>
      </c>
      <c r="I5" s="273">
        <f>K5-1</f>
        <v>27.5</v>
      </c>
      <c r="J5" s="273"/>
      <c r="K5" s="274">
        <v>28.5</v>
      </c>
      <c r="L5" s="275"/>
      <c r="M5" s="273">
        <f>K5+1</f>
        <v>29.5</v>
      </c>
      <c r="N5" s="273">
        <f t="shared" ref="N5:O5" si="0">M5+1</f>
        <v>30.5</v>
      </c>
      <c r="O5" s="273">
        <f t="shared" si="0"/>
        <v>31.5</v>
      </c>
      <c r="P5" s="259"/>
    </row>
    <row r="6" spans="1:27" s="260" customFormat="1" ht="84.75" customHeight="1">
      <c r="A6" s="269">
        <v>2</v>
      </c>
      <c r="B6" s="270" t="s">
        <v>211</v>
      </c>
      <c r="C6" s="271" t="s">
        <v>104</v>
      </c>
      <c r="D6" s="269" t="b">
        <v>1</v>
      </c>
      <c r="E6" s="269" t="s">
        <v>210</v>
      </c>
      <c r="F6" s="272">
        <v>43838</v>
      </c>
      <c r="G6" s="273">
        <f>H6</f>
        <v>1.25</v>
      </c>
      <c r="H6" s="273">
        <f>I6</f>
        <v>1.25</v>
      </c>
      <c r="I6" s="273">
        <f>K6</f>
        <v>1.25</v>
      </c>
      <c r="J6" s="273"/>
      <c r="K6" s="274">
        <v>1.25</v>
      </c>
      <c r="L6" s="275"/>
      <c r="M6" s="273">
        <f>K6</f>
        <v>1.25</v>
      </c>
      <c r="N6" s="273">
        <f>K6</f>
        <v>1.25</v>
      </c>
      <c r="O6" s="273">
        <f>K6</f>
        <v>1.25</v>
      </c>
      <c r="P6" s="259"/>
    </row>
    <row r="7" spans="1:27" s="260" customFormat="1" ht="84.75" customHeight="1">
      <c r="A7" s="269">
        <v>3</v>
      </c>
      <c r="B7" s="270" t="s">
        <v>87</v>
      </c>
      <c r="C7" s="271" t="s">
        <v>212</v>
      </c>
      <c r="D7" s="269" t="b">
        <v>1</v>
      </c>
      <c r="E7" s="269" t="s">
        <v>210</v>
      </c>
      <c r="F7" s="272">
        <v>43832</v>
      </c>
      <c r="G7" s="273">
        <v>7.5</v>
      </c>
      <c r="H7" s="273">
        <v>7.5</v>
      </c>
      <c r="I7" s="273" t="s">
        <v>226</v>
      </c>
      <c r="J7" s="273"/>
      <c r="K7" s="274" t="s">
        <v>226</v>
      </c>
      <c r="L7" s="275"/>
      <c r="M7" s="273" t="s">
        <v>226</v>
      </c>
      <c r="N7" s="273">
        <v>8</v>
      </c>
      <c r="O7" s="273">
        <v>8</v>
      </c>
      <c r="P7" s="259"/>
    </row>
    <row r="8" spans="1:27" s="260" customFormat="1" ht="84.75" customHeight="1">
      <c r="A8" s="269">
        <v>4</v>
      </c>
      <c r="B8" s="270" t="s">
        <v>250</v>
      </c>
      <c r="C8" s="271" t="s">
        <v>251</v>
      </c>
      <c r="D8" s="269" t="b">
        <v>1</v>
      </c>
      <c r="E8" s="269" t="s">
        <v>210</v>
      </c>
      <c r="F8" s="272">
        <v>43834</v>
      </c>
      <c r="G8" s="273">
        <v>3.5</v>
      </c>
      <c r="H8" s="273">
        <v>3.5</v>
      </c>
      <c r="I8" s="273" t="s">
        <v>227</v>
      </c>
      <c r="J8" s="273"/>
      <c r="K8" s="274" t="s">
        <v>227</v>
      </c>
      <c r="L8" s="275"/>
      <c r="M8" s="273" t="s">
        <v>227</v>
      </c>
      <c r="N8" s="273">
        <v>4</v>
      </c>
      <c r="O8" s="273">
        <v>4</v>
      </c>
      <c r="P8" s="259"/>
    </row>
    <row r="9" spans="1:27" s="260" customFormat="1" ht="84.75" customHeight="1">
      <c r="A9" s="269">
        <v>5</v>
      </c>
      <c r="B9" s="270" t="s">
        <v>252</v>
      </c>
      <c r="C9" s="271" t="s">
        <v>253</v>
      </c>
      <c r="D9" s="269" t="b">
        <v>1</v>
      </c>
      <c r="E9" s="269" t="s">
        <v>210</v>
      </c>
      <c r="F9" s="272">
        <v>43834</v>
      </c>
      <c r="G9" s="273">
        <v>1</v>
      </c>
      <c r="H9" s="273">
        <v>1</v>
      </c>
      <c r="I9" s="273">
        <v>1</v>
      </c>
      <c r="J9" s="273"/>
      <c r="K9" s="274">
        <v>1</v>
      </c>
      <c r="L9" s="275"/>
      <c r="M9" s="273">
        <v>1</v>
      </c>
      <c r="N9" s="273">
        <v>1</v>
      </c>
      <c r="O9" s="273">
        <v>1</v>
      </c>
      <c r="P9" s="259"/>
    </row>
    <row r="10" spans="1:27" s="260" customFormat="1" ht="84.75" customHeight="1">
      <c r="A10" s="269">
        <v>7</v>
      </c>
      <c r="B10" s="270" t="s">
        <v>213</v>
      </c>
      <c r="C10" s="271" t="s">
        <v>214</v>
      </c>
      <c r="D10" s="269" t="b">
        <v>1</v>
      </c>
      <c r="E10" s="269" t="s">
        <v>210</v>
      </c>
      <c r="F10" s="272">
        <v>43832</v>
      </c>
      <c r="G10" s="273">
        <f t="shared" ref="G10:G11" si="1">H10-2</f>
        <v>16.5</v>
      </c>
      <c r="H10" s="273">
        <v>18.5</v>
      </c>
      <c r="I10" s="273" t="s">
        <v>228</v>
      </c>
      <c r="J10" s="273"/>
      <c r="K10" s="274" t="s">
        <v>229</v>
      </c>
      <c r="L10" s="275"/>
      <c r="M10" s="273" t="s">
        <v>230</v>
      </c>
      <c r="N10" s="273" t="s">
        <v>231</v>
      </c>
      <c r="O10" s="273" t="s">
        <v>232</v>
      </c>
      <c r="P10" s="259"/>
    </row>
    <row r="11" spans="1:27" s="260" customFormat="1" ht="84.75" customHeight="1">
      <c r="A11" s="269">
        <v>8</v>
      </c>
      <c r="B11" s="270" t="s">
        <v>215</v>
      </c>
      <c r="C11" s="271" t="s">
        <v>216</v>
      </c>
      <c r="D11" s="269" t="b">
        <v>1</v>
      </c>
      <c r="E11" s="269" t="s">
        <v>217</v>
      </c>
      <c r="F11" s="272">
        <v>43832</v>
      </c>
      <c r="G11" s="273">
        <f t="shared" si="1"/>
        <v>16.5</v>
      </c>
      <c r="H11" s="273">
        <v>18.5</v>
      </c>
      <c r="I11" s="273" t="s">
        <v>228</v>
      </c>
      <c r="J11" s="273"/>
      <c r="K11" s="274" t="s">
        <v>229</v>
      </c>
      <c r="L11" s="275"/>
      <c r="M11" s="273" t="s">
        <v>230</v>
      </c>
      <c r="N11" s="273" t="s">
        <v>231</v>
      </c>
      <c r="O11" s="273" t="s">
        <v>232</v>
      </c>
      <c r="P11" s="259"/>
    </row>
    <row r="12" spans="1:27" s="260" customFormat="1" ht="84.75" customHeight="1">
      <c r="A12" s="269">
        <v>9</v>
      </c>
      <c r="B12" s="270" t="s">
        <v>254</v>
      </c>
      <c r="C12" s="271" t="s">
        <v>255</v>
      </c>
      <c r="D12" s="269" t="b">
        <v>1</v>
      </c>
      <c r="E12" s="269" t="s">
        <v>217</v>
      </c>
      <c r="F12" s="272">
        <v>43834</v>
      </c>
      <c r="G12" s="273">
        <f>H12-0.75</f>
        <v>10</v>
      </c>
      <c r="H12" s="273">
        <f>I12-0.75</f>
        <v>10.75</v>
      </c>
      <c r="I12" s="273">
        <f>K12-0.75</f>
        <v>11.5</v>
      </c>
      <c r="J12" s="273"/>
      <c r="K12" s="274">
        <v>12.25</v>
      </c>
      <c r="L12" s="275"/>
      <c r="M12" s="273">
        <f>K12+0.75</f>
        <v>13</v>
      </c>
      <c r="N12" s="273">
        <f>M12+0.75</f>
        <v>13.75</v>
      </c>
      <c r="O12" s="273">
        <f>N12+0.75</f>
        <v>14.5</v>
      </c>
      <c r="P12" s="259"/>
    </row>
    <row r="13" spans="1:27" s="260" customFormat="1" ht="84.75" customHeight="1">
      <c r="A13" s="269">
        <v>10</v>
      </c>
      <c r="B13" s="270" t="s">
        <v>256</v>
      </c>
      <c r="C13" s="271" t="s">
        <v>257</v>
      </c>
      <c r="D13" s="269" t="b">
        <v>1</v>
      </c>
      <c r="E13" s="269" t="s">
        <v>210</v>
      </c>
      <c r="F13" s="276">
        <v>44993</v>
      </c>
      <c r="G13" s="273">
        <f>H13-1.25</f>
        <v>11.25</v>
      </c>
      <c r="H13" s="273">
        <f>I13-1.25</f>
        <v>12.5</v>
      </c>
      <c r="I13" s="273">
        <f>K13-1.25</f>
        <v>13.75</v>
      </c>
      <c r="J13" s="273"/>
      <c r="K13" s="274">
        <v>15</v>
      </c>
      <c r="L13" s="275"/>
      <c r="M13" s="273">
        <f>K13+1.25</f>
        <v>16.25</v>
      </c>
      <c r="N13" s="273">
        <f>M13+1.25</f>
        <v>17.5</v>
      </c>
      <c r="O13" s="273">
        <f>N13+1</f>
        <v>18.5</v>
      </c>
      <c r="P13" s="259"/>
    </row>
    <row r="14" spans="1:27" s="260" customFormat="1" ht="84.75" customHeight="1">
      <c r="A14" s="269">
        <v>11</v>
      </c>
      <c r="B14" s="270" t="s">
        <v>218</v>
      </c>
      <c r="C14" s="271" t="s">
        <v>219</v>
      </c>
      <c r="D14" s="269" t="b">
        <v>1</v>
      </c>
      <c r="E14" s="269" t="s">
        <v>217</v>
      </c>
      <c r="F14" s="276">
        <v>44993</v>
      </c>
      <c r="G14" s="273">
        <f>H14-0.5</f>
        <v>7.75</v>
      </c>
      <c r="H14" s="273">
        <f>I14-0.5</f>
        <v>8.25</v>
      </c>
      <c r="I14" s="273">
        <f>K14-0.5</f>
        <v>8.75</v>
      </c>
      <c r="J14" s="273"/>
      <c r="K14" s="274" t="s">
        <v>234</v>
      </c>
      <c r="L14" s="275"/>
      <c r="M14" s="273">
        <f>K14+0.5</f>
        <v>9.75</v>
      </c>
      <c r="N14" s="273">
        <f>M14+0.5</f>
        <v>10.25</v>
      </c>
      <c r="O14" s="273">
        <f>N14+0.5</f>
        <v>10.75</v>
      </c>
      <c r="P14" s="259"/>
    </row>
    <row r="15" spans="1:27" s="260" customFormat="1" ht="84.75" customHeight="1">
      <c r="A15" s="269">
        <v>12</v>
      </c>
      <c r="B15" s="270" t="s">
        <v>220</v>
      </c>
      <c r="C15" s="271" t="s">
        <v>221</v>
      </c>
      <c r="D15" s="269" t="b">
        <v>1</v>
      </c>
      <c r="E15" s="269" t="s">
        <v>210</v>
      </c>
      <c r="F15" s="272">
        <v>43834</v>
      </c>
      <c r="G15" s="273">
        <f>H15-1/2</f>
        <v>7</v>
      </c>
      <c r="H15" s="273">
        <v>7.5</v>
      </c>
      <c r="I15" s="273">
        <v>8</v>
      </c>
      <c r="J15" s="273"/>
      <c r="K15" s="274" t="s">
        <v>235</v>
      </c>
      <c r="L15" s="275"/>
      <c r="M15" s="273">
        <v>9</v>
      </c>
      <c r="N15" s="273" t="s">
        <v>233</v>
      </c>
      <c r="O15" s="273">
        <v>10</v>
      </c>
      <c r="P15" s="259"/>
    </row>
    <row r="16" spans="1:27" s="260" customFormat="1" ht="84.75" customHeight="1">
      <c r="A16" s="269">
        <v>13</v>
      </c>
      <c r="B16" s="270" t="s">
        <v>222</v>
      </c>
      <c r="C16" s="271" t="s">
        <v>223</v>
      </c>
      <c r="D16" s="269" t="b">
        <v>1</v>
      </c>
      <c r="E16" s="269" t="s">
        <v>210</v>
      </c>
      <c r="F16" s="272">
        <v>43838</v>
      </c>
      <c r="G16" s="273">
        <v>1</v>
      </c>
      <c r="H16" s="273">
        <v>1</v>
      </c>
      <c r="I16" s="273">
        <v>1</v>
      </c>
      <c r="J16" s="273"/>
      <c r="K16" s="274">
        <v>1</v>
      </c>
      <c r="L16" s="275"/>
      <c r="M16" s="273">
        <v>1</v>
      </c>
      <c r="N16" s="273">
        <v>1</v>
      </c>
      <c r="O16" s="273">
        <v>1</v>
      </c>
      <c r="P16" s="259"/>
    </row>
    <row r="17" spans="3:14" ht="84.75" customHeight="1">
      <c r="C17" s="262"/>
      <c r="D17" s="262"/>
      <c r="E17" s="263"/>
      <c r="F17" s="263"/>
      <c r="G17" s="263"/>
      <c r="H17" s="263"/>
      <c r="I17" s="263"/>
      <c r="J17" s="263"/>
      <c r="K17" s="263"/>
      <c r="L17" s="263"/>
      <c r="M17" s="262"/>
      <c r="N17" s="262"/>
    </row>
    <row r="18" spans="3:14" ht="84.75" customHeight="1">
      <c r="C18" s="262"/>
      <c r="D18" s="262"/>
      <c r="E18" s="263"/>
      <c r="F18" s="263"/>
      <c r="G18" s="263"/>
      <c r="H18" s="263"/>
      <c r="I18" s="263"/>
      <c r="J18" s="263"/>
      <c r="K18" s="263"/>
      <c r="L18" s="263"/>
      <c r="M18" s="262"/>
      <c r="N18" s="262"/>
    </row>
    <row r="19" spans="3:14" ht="84.75" customHeight="1">
      <c r="C19" s="262"/>
      <c r="D19" s="262"/>
      <c r="E19" s="263"/>
      <c r="F19" s="263"/>
      <c r="G19" s="263"/>
      <c r="H19" s="263"/>
      <c r="I19" s="263"/>
      <c r="J19" s="263"/>
      <c r="K19" s="263"/>
      <c r="L19" s="263"/>
      <c r="M19" s="262"/>
      <c r="N19" s="262"/>
    </row>
    <row r="20" spans="3:14" ht="84.75" customHeight="1">
      <c r="C20" s="262"/>
      <c r="D20" s="262"/>
      <c r="E20" s="263"/>
      <c r="F20" s="263"/>
      <c r="G20" s="263"/>
      <c r="H20" s="263"/>
      <c r="I20" s="263"/>
      <c r="J20" s="263"/>
      <c r="K20" s="263"/>
      <c r="L20" s="263"/>
      <c r="M20" s="262"/>
      <c r="N20" s="262"/>
    </row>
    <row r="21" spans="3:14" ht="84.75" customHeight="1">
      <c r="C21" s="262"/>
      <c r="D21" s="262"/>
      <c r="E21" s="263"/>
      <c r="F21" s="263"/>
      <c r="G21" s="263"/>
      <c r="H21" s="263"/>
      <c r="I21" s="263"/>
      <c r="J21" s="263"/>
      <c r="K21" s="263"/>
      <c r="L21" s="263"/>
      <c r="M21" s="262"/>
      <c r="N21" s="262"/>
    </row>
    <row r="22" spans="3:14" ht="84.75" customHeight="1">
      <c r="C22" s="262"/>
      <c r="D22" s="262"/>
      <c r="E22" s="263"/>
      <c r="F22" s="263"/>
      <c r="G22" s="263"/>
      <c r="H22" s="263"/>
      <c r="I22" s="263"/>
      <c r="J22" s="263"/>
      <c r="K22" s="263"/>
      <c r="L22" s="263"/>
      <c r="M22" s="262"/>
      <c r="N22" s="262"/>
    </row>
    <row r="23" spans="3:14" ht="84.75" customHeight="1">
      <c r="C23" s="262"/>
      <c r="D23" s="262"/>
      <c r="E23" s="263"/>
      <c r="F23" s="263"/>
      <c r="G23" s="263"/>
      <c r="H23" s="263"/>
      <c r="I23" s="263"/>
      <c r="J23" s="263"/>
      <c r="K23" s="263"/>
      <c r="L23" s="263"/>
      <c r="M23" s="262"/>
      <c r="N23" s="262"/>
    </row>
    <row r="24" spans="3:14" ht="84.75" customHeight="1">
      <c r="C24" s="262"/>
      <c r="D24" s="262"/>
      <c r="E24" s="263"/>
      <c r="F24" s="263"/>
      <c r="G24" s="263"/>
      <c r="H24" s="263"/>
      <c r="I24" s="263"/>
      <c r="J24" s="263"/>
      <c r="K24" s="263"/>
      <c r="L24" s="263"/>
      <c r="M24" s="262"/>
      <c r="N24" s="262"/>
    </row>
    <row r="25" spans="3:14" ht="84.75" customHeight="1">
      <c r="C25" s="262"/>
      <c r="D25" s="262"/>
      <c r="E25" s="263"/>
      <c r="F25" s="263"/>
      <c r="G25" s="263"/>
      <c r="H25" s="263"/>
      <c r="I25" s="263"/>
      <c r="J25" s="263"/>
      <c r="K25" s="263"/>
      <c r="L25" s="263"/>
      <c r="M25" s="262"/>
      <c r="N25" s="262"/>
    </row>
    <row r="26" spans="3:14" ht="84.75" customHeight="1">
      <c r="C26" s="262"/>
      <c r="D26" s="262"/>
      <c r="E26" s="263"/>
      <c r="F26" s="263"/>
      <c r="G26" s="263"/>
      <c r="H26" s="263"/>
      <c r="I26" s="263"/>
      <c r="J26" s="263"/>
      <c r="K26" s="263"/>
      <c r="L26" s="263"/>
      <c r="M26" s="262"/>
      <c r="N26" s="262"/>
    </row>
    <row r="27" spans="3:14" ht="84.75" customHeight="1">
      <c r="C27" s="262"/>
      <c r="D27" s="262"/>
      <c r="E27" s="263"/>
      <c r="F27" s="263"/>
      <c r="G27" s="263"/>
      <c r="H27" s="263"/>
      <c r="I27" s="263"/>
      <c r="J27" s="263"/>
      <c r="K27" s="263"/>
      <c r="L27" s="263"/>
      <c r="M27" s="262"/>
      <c r="N27" s="262"/>
    </row>
    <row r="28" spans="3:14" ht="84.75" customHeight="1">
      <c r="C28" s="262"/>
      <c r="D28" s="262"/>
      <c r="E28" s="263"/>
      <c r="F28" s="263"/>
      <c r="G28" s="263"/>
      <c r="H28" s="263"/>
      <c r="I28" s="263"/>
      <c r="J28" s="263"/>
      <c r="K28" s="263"/>
      <c r="L28" s="263"/>
      <c r="M28" s="262"/>
      <c r="N28" s="262"/>
    </row>
    <row r="29" spans="3:14" ht="84.75" customHeight="1">
      <c r="C29" s="262"/>
      <c r="D29" s="262"/>
      <c r="E29" s="263"/>
      <c r="F29" s="263"/>
      <c r="G29" s="263"/>
      <c r="H29" s="263"/>
      <c r="I29" s="263"/>
      <c r="J29" s="263"/>
      <c r="K29" s="263"/>
      <c r="L29" s="263"/>
      <c r="M29" s="262"/>
      <c r="N29" s="262"/>
    </row>
    <row r="30" spans="3:14" ht="84.75" customHeight="1">
      <c r="C30" s="262"/>
      <c r="D30" s="262"/>
      <c r="E30" s="263"/>
      <c r="F30" s="263"/>
      <c r="G30" s="263"/>
      <c r="H30" s="263"/>
      <c r="I30" s="263"/>
      <c r="J30" s="263"/>
      <c r="K30" s="263"/>
      <c r="L30" s="263"/>
      <c r="M30" s="262"/>
      <c r="N30" s="262"/>
    </row>
    <row r="31" spans="3:14" ht="84.75" customHeight="1">
      <c r="C31" s="262"/>
      <c r="D31" s="262"/>
      <c r="E31" s="263"/>
      <c r="F31" s="263"/>
      <c r="G31" s="263"/>
      <c r="H31" s="263"/>
      <c r="I31" s="263"/>
      <c r="J31" s="263"/>
      <c r="K31" s="263"/>
      <c r="L31" s="263"/>
      <c r="M31" s="262"/>
      <c r="N31" s="262"/>
    </row>
    <row r="32" spans="3:14" ht="84.75" customHeight="1">
      <c r="C32" s="262"/>
      <c r="D32" s="262"/>
      <c r="E32" s="263"/>
      <c r="F32" s="263"/>
      <c r="G32" s="263"/>
      <c r="H32" s="263"/>
      <c r="I32" s="263"/>
      <c r="J32" s="263"/>
      <c r="K32" s="263"/>
      <c r="L32" s="263"/>
      <c r="M32" s="262"/>
      <c r="N32" s="262"/>
    </row>
    <row r="33" spans="3:14" ht="84.75" customHeight="1">
      <c r="C33" s="262"/>
      <c r="D33" s="262"/>
      <c r="E33" s="263"/>
      <c r="F33" s="263"/>
      <c r="G33" s="263"/>
      <c r="H33" s="263"/>
      <c r="I33" s="263"/>
      <c r="J33" s="263"/>
      <c r="K33" s="263"/>
      <c r="L33" s="263"/>
      <c r="M33" s="262"/>
      <c r="N33" s="262"/>
    </row>
    <row r="34" spans="3:14" ht="84.75" customHeight="1">
      <c r="C34" s="262"/>
      <c r="D34" s="262"/>
      <c r="E34" s="263"/>
      <c r="F34" s="263"/>
      <c r="G34" s="263"/>
      <c r="H34" s="263"/>
      <c r="I34" s="263"/>
      <c r="J34" s="263"/>
      <c r="K34" s="263"/>
      <c r="L34" s="263"/>
      <c r="M34" s="262"/>
      <c r="N34" s="262"/>
    </row>
    <row r="35" spans="3:14" ht="84.75" customHeight="1">
      <c r="C35" s="262"/>
      <c r="D35" s="262"/>
      <c r="E35" s="263"/>
      <c r="F35" s="263"/>
      <c r="G35" s="263"/>
      <c r="H35" s="263"/>
      <c r="I35" s="263"/>
      <c r="J35" s="263"/>
      <c r="K35" s="263"/>
      <c r="L35" s="263"/>
      <c r="M35" s="262"/>
      <c r="N35" s="262"/>
    </row>
    <row r="36" spans="3:14" ht="84.75" customHeight="1">
      <c r="C36" s="262"/>
      <c r="D36" s="262"/>
      <c r="E36" s="263"/>
      <c r="F36" s="263"/>
      <c r="G36" s="263"/>
      <c r="H36" s="263"/>
      <c r="I36" s="263"/>
      <c r="J36" s="263"/>
      <c r="K36" s="263"/>
      <c r="L36" s="263"/>
      <c r="M36" s="262"/>
      <c r="N36" s="262"/>
    </row>
    <row r="37" spans="3:14" ht="84.75" customHeight="1">
      <c r="C37" s="262"/>
      <c r="D37" s="262"/>
      <c r="E37" s="263"/>
      <c r="F37" s="263"/>
      <c r="G37" s="263"/>
      <c r="H37" s="263"/>
      <c r="I37" s="263"/>
      <c r="J37" s="263"/>
      <c r="K37" s="263"/>
      <c r="L37" s="263"/>
      <c r="M37" s="262"/>
      <c r="N37" s="262"/>
    </row>
    <row r="38" spans="3:14" ht="84.75" customHeight="1">
      <c r="C38" s="262"/>
      <c r="D38" s="262"/>
      <c r="E38" s="263"/>
      <c r="F38" s="263"/>
      <c r="G38" s="263"/>
      <c r="H38" s="263"/>
      <c r="I38" s="263"/>
      <c r="J38" s="263"/>
      <c r="K38" s="263"/>
      <c r="L38" s="263"/>
      <c r="M38" s="262"/>
      <c r="N38" s="262"/>
    </row>
    <row r="39" spans="3:14" ht="84.75" customHeight="1">
      <c r="C39" s="262"/>
      <c r="D39" s="262"/>
      <c r="E39" s="263"/>
      <c r="F39" s="263"/>
      <c r="G39" s="263"/>
      <c r="H39" s="263"/>
      <c r="I39" s="263"/>
      <c r="J39" s="263"/>
      <c r="K39" s="263"/>
      <c r="L39" s="263"/>
      <c r="M39" s="262"/>
      <c r="N39" s="262"/>
    </row>
    <row r="40" spans="3:14" ht="84.75" customHeight="1">
      <c r="C40" s="262"/>
      <c r="D40" s="262"/>
      <c r="E40" s="263"/>
      <c r="F40" s="263"/>
      <c r="G40" s="263"/>
      <c r="H40" s="263"/>
      <c r="I40" s="263"/>
      <c r="J40" s="263"/>
      <c r="K40" s="263"/>
      <c r="L40" s="263"/>
      <c r="M40" s="262"/>
      <c r="N40" s="262"/>
    </row>
    <row r="41" spans="3:14" ht="84.75" customHeight="1">
      <c r="C41" s="262"/>
      <c r="D41" s="262"/>
      <c r="E41" s="263"/>
      <c r="F41" s="263"/>
      <c r="G41" s="263"/>
      <c r="H41" s="263"/>
      <c r="I41" s="263"/>
      <c r="J41" s="263"/>
      <c r="K41" s="263"/>
      <c r="L41" s="263"/>
      <c r="M41" s="262"/>
      <c r="N41" s="262"/>
    </row>
    <row r="42" spans="3:14" ht="84.75" customHeight="1">
      <c r="C42" s="262"/>
      <c r="D42" s="262"/>
      <c r="E42" s="263"/>
      <c r="F42" s="263"/>
      <c r="G42" s="263"/>
      <c r="H42" s="263"/>
      <c r="I42" s="263"/>
      <c r="J42" s="263"/>
      <c r="K42" s="263"/>
      <c r="L42" s="263"/>
      <c r="M42" s="262"/>
      <c r="N42" s="262"/>
    </row>
    <row r="43" spans="3:14" ht="84.75" customHeight="1">
      <c r="C43" s="262"/>
      <c r="D43" s="262"/>
      <c r="E43" s="263"/>
      <c r="F43" s="263"/>
      <c r="G43" s="263"/>
      <c r="H43" s="263"/>
      <c r="I43" s="263"/>
      <c r="J43" s="263"/>
      <c r="K43" s="263"/>
      <c r="L43" s="263"/>
      <c r="M43" s="262"/>
      <c r="N43" s="262"/>
    </row>
    <row r="44" spans="3:14" ht="84.75" customHeight="1">
      <c r="C44" s="262"/>
      <c r="D44" s="262"/>
      <c r="E44" s="263"/>
      <c r="F44" s="263"/>
      <c r="G44" s="263"/>
      <c r="H44" s="263"/>
      <c r="I44" s="263"/>
      <c r="J44" s="263"/>
      <c r="K44" s="263"/>
      <c r="L44" s="263"/>
      <c r="M44" s="262"/>
      <c r="N44" s="262"/>
    </row>
    <row r="45" spans="3:14" ht="84.75" customHeight="1">
      <c r="C45" s="262"/>
      <c r="D45" s="262"/>
      <c r="E45" s="263"/>
      <c r="F45" s="263"/>
      <c r="G45" s="263"/>
      <c r="H45" s="263"/>
      <c r="I45" s="263"/>
      <c r="J45" s="263"/>
      <c r="K45" s="263"/>
      <c r="L45" s="263"/>
      <c r="M45" s="262"/>
      <c r="N45" s="262"/>
    </row>
    <row r="46" spans="3:14" ht="84.75" customHeight="1">
      <c r="C46" s="262"/>
      <c r="D46" s="262"/>
      <c r="E46" s="263"/>
      <c r="F46" s="263"/>
      <c r="G46" s="263"/>
      <c r="H46" s="263"/>
      <c r="I46" s="263"/>
      <c r="J46" s="263"/>
      <c r="K46" s="263"/>
      <c r="L46" s="263"/>
      <c r="M46" s="262"/>
      <c r="N46" s="262"/>
    </row>
    <row r="47" spans="3:14" ht="84.75" customHeight="1">
      <c r="C47" s="262"/>
      <c r="D47" s="262"/>
      <c r="E47" s="263"/>
      <c r="F47" s="263"/>
      <c r="G47" s="263"/>
      <c r="H47" s="263"/>
      <c r="I47" s="263"/>
      <c r="J47" s="263"/>
      <c r="K47" s="263"/>
      <c r="L47" s="263"/>
      <c r="M47" s="262"/>
      <c r="N47" s="262"/>
    </row>
    <row r="48" spans="3:14" ht="84.75" customHeight="1">
      <c r="C48" s="262"/>
      <c r="D48" s="262"/>
      <c r="E48" s="263"/>
      <c r="F48" s="263"/>
      <c r="G48" s="263"/>
      <c r="H48" s="263"/>
      <c r="I48" s="263"/>
      <c r="J48" s="263"/>
      <c r="K48" s="263"/>
      <c r="L48" s="263"/>
      <c r="M48" s="262"/>
      <c r="N48" s="262"/>
    </row>
    <row r="49" spans="3:14" ht="84.75" customHeight="1">
      <c r="C49" s="262"/>
      <c r="D49" s="262"/>
      <c r="E49" s="263"/>
      <c r="F49" s="263"/>
      <c r="G49" s="263"/>
      <c r="H49" s="263"/>
      <c r="I49" s="263"/>
      <c r="J49" s="263"/>
      <c r="K49" s="263"/>
      <c r="L49" s="263"/>
      <c r="M49" s="262"/>
      <c r="N49" s="262"/>
    </row>
    <row r="50" spans="3:14" ht="84.75" customHeight="1">
      <c r="C50" s="262"/>
      <c r="D50" s="262"/>
      <c r="E50" s="263"/>
      <c r="F50" s="263"/>
      <c r="G50" s="263"/>
      <c r="H50" s="263"/>
      <c r="I50" s="263"/>
      <c r="J50" s="263"/>
      <c r="K50" s="263"/>
      <c r="L50" s="263"/>
      <c r="M50" s="262"/>
      <c r="N50" s="262"/>
    </row>
    <row r="51" spans="3:14" ht="84.75" customHeight="1">
      <c r="C51" s="262"/>
      <c r="D51" s="262"/>
      <c r="E51" s="263"/>
      <c r="F51" s="263"/>
      <c r="G51" s="263"/>
      <c r="H51" s="263"/>
      <c r="I51" s="263"/>
      <c r="J51" s="263"/>
      <c r="K51" s="263"/>
      <c r="L51" s="263"/>
      <c r="M51" s="262"/>
      <c r="N51" s="262"/>
    </row>
    <row r="52" spans="3:14" ht="84.75" customHeight="1">
      <c r="C52" s="262"/>
      <c r="D52" s="262"/>
      <c r="E52" s="263"/>
      <c r="F52" s="263"/>
      <c r="G52" s="263"/>
      <c r="H52" s="263"/>
      <c r="I52" s="263"/>
      <c r="J52" s="263"/>
      <c r="K52" s="263"/>
      <c r="L52" s="263"/>
      <c r="M52" s="262"/>
      <c r="N52" s="262"/>
    </row>
    <row r="53" spans="3:14" ht="84.75" customHeight="1">
      <c r="C53" s="262"/>
      <c r="D53" s="262"/>
      <c r="E53" s="263"/>
      <c r="F53" s="263"/>
      <c r="G53" s="263"/>
      <c r="H53" s="263"/>
      <c r="I53" s="263"/>
      <c r="J53" s="263"/>
      <c r="K53" s="263"/>
      <c r="L53" s="263"/>
      <c r="M53" s="262"/>
      <c r="N53" s="262"/>
    </row>
    <row r="54" spans="3:14" ht="84.75" customHeight="1">
      <c r="C54" s="262"/>
      <c r="D54" s="262"/>
      <c r="E54" s="263"/>
      <c r="F54" s="263"/>
      <c r="G54" s="263"/>
      <c r="H54" s="263"/>
      <c r="I54" s="263"/>
      <c r="J54" s="263"/>
      <c r="K54" s="263"/>
      <c r="L54" s="263"/>
      <c r="M54" s="262"/>
      <c r="N54" s="262"/>
    </row>
    <row r="55" spans="3:14" ht="84.75" customHeight="1">
      <c r="C55" s="262"/>
      <c r="D55" s="262"/>
      <c r="E55" s="263"/>
      <c r="F55" s="263"/>
      <c r="G55" s="263"/>
      <c r="H55" s="263"/>
      <c r="I55" s="263"/>
      <c r="J55" s="263"/>
      <c r="K55" s="263"/>
      <c r="L55" s="263"/>
      <c r="M55" s="262"/>
      <c r="N55" s="262"/>
    </row>
    <row r="56" spans="3:14" ht="84.75" customHeight="1">
      <c r="C56" s="262"/>
      <c r="D56" s="262"/>
      <c r="E56" s="263"/>
      <c r="F56" s="263"/>
      <c r="G56" s="263"/>
      <c r="H56" s="263"/>
      <c r="I56" s="263"/>
      <c r="J56" s="263"/>
      <c r="K56" s="263"/>
      <c r="L56" s="263"/>
      <c r="M56" s="262"/>
      <c r="N56" s="262"/>
    </row>
    <row r="57" spans="3:14" ht="84.75" customHeight="1">
      <c r="C57" s="262"/>
      <c r="D57" s="262"/>
      <c r="E57" s="263"/>
      <c r="F57" s="263"/>
      <c r="G57" s="263"/>
      <c r="H57" s="263"/>
      <c r="I57" s="263"/>
      <c r="J57" s="263"/>
      <c r="K57" s="263"/>
      <c r="L57" s="263"/>
      <c r="M57" s="262"/>
      <c r="N57" s="262"/>
    </row>
    <row r="58" spans="3:14" ht="84.75" customHeight="1">
      <c r="C58" s="262"/>
      <c r="D58" s="262"/>
      <c r="E58" s="263"/>
      <c r="F58" s="263"/>
      <c r="G58" s="263"/>
      <c r="H58" s="263"/>
      <c r="I58" s="263"/>
      <c r="J58" s="263"/>
      <c r="K58" s="263"/>
      <c r="L58" s="263"/>
      <c r="M58" s="262"/>
      <c r="N58" s="262"/>
    </row>
    <row r="59" spans="3:14" ht="84.75" customHeight="1">
      <c r="C59" s="262"/>
      <c r="D59" s="262"/>
      <c r="E59" s="263"/>
      <c r="F59" s="263"/>
      <c r="G59" s="263"/>
      <c r="H59" s="263"/>
      <c r="I59" s="263"/>
      <c r="J59" s="263"/>
      <c r="K59" s="263"/>
      <c r="L59" s="263"/>
      <c r="M59" s="262"/>
      <c r="N59" s="262"/>
    </row>
    <row r="60" spans="3:14" ht="84.75" customHeight="1">
      <c r="C60" s="262"/>
      <c r="D60" s="262"/>
      <c r="E60" s="263"/>
      <c r="F60" s="263"/>
      <c r="G60" s="263"/>
      <c r="H60" s="263"/>
      <c r="I60" s="263"/>
      <c r="J60" s="263"/>
      <c r="K60" s="263"/>
      <c r="L60" s="263"/>
      <c r="M60" s="262"/>
      <c r="N60" s="262"/>
    </row>
    <row r="61" spans="3:14" ht="84.75" customHeight="1">
      <c r="C61" s="262"/>
      <c r="D61" s="262"/>
      <c r="E61" s="263"/>
      <c r="F61" s="263"/>
      <c r="G61" s="263"/>
      <c r="H61" s="263"/>
      <c r="I61" s="263"/>
      <c r="J61" s="263"/>
      <c r="K61" s="263"/>
      <c r="L61" s="263"/>
      <c r="M61" s="262"/>
      <c r="N61" s="262"/>
    </row>
    <row r="62" spans="3:14" ht="84.75" customHeight="1">
      <c r="C62" s="262"/>
      <c r="D62" s="262"/>
      <c r="E62" s="263"/>
      <c r="F62" s="263"/>
      <c r="G62" s="263"/>
      <c r="H62" s="263"/>
      <c r="I62" s="263"/>
      <c r="J62" s="263"/>
      <c r="K62" s="263"/>
      <c r="L62" s="263"/>
      <c r="M62" s="262"/>
      <c r="N62" s="262"/>
    </row>
    <row r="63" spans="3:14" ht="84.75" customHeight="1">
      <c r="C63" s="262"/>
      <c r="D63" s="262"/>
      <c r="E63" s="263"/>
      <c r="F63" s="263"/>
      <c r="G63" s="263"/>
      <c r="H63" s="263"/>
      <c r="I63" s="263"/>
      <c r="J63" s="263"/>
      <c r="K63" s="263"/>
      <c r="L63" s="263"/>
      <c r="M63" s="262"/>
      <c r="N63" s="262"/>
    </row>
    <row r="64" spans="3:14" ht="84.75" customHeight="1">
      <c r="C64" s="262"/>
      <c r="D64" s="262"/>
      <c r="E64" s="263"/>
      <c r="F64" s="263"/>
      <c r="G64" s="263"/>
      <c r="H64" s="263"/>
      <c r="I64" s="263"/>
      <c r="J64" s="263"/>
      <c r="K64" s="263"/>
      <c r="L64" s="263"/>
      <c r="M64" s="262"/>
      <c r="N64" s="262"/>
    </row>
    <row r="65" spans="3:14" ht="84.75" customHeight="1">
      <c r="C65" s="262"/>
      <c r="D65" s="262"/>
      <c r="E65" s="263"/>
      <c r="F65" s="263"/>
      <c r="G65" s="263"/>
      <c r="H65" s="263"/>
      <c r="I65" s="263"/>
      <c r="J65" s="263"/>
      <c r="K65" s="263"/>
      <c r="L65" s="263"/>
      <c r="M65" s="262"/>
      <c r="N65" s="262"/>
    </row>
    <row r="66" spans="3:14" ht="84.75" customHeight="1">
      <c r="C66" s="262"/>
      <c r="D66" s="262"/>
      <c r="E66" s="263"/>
      <c r="F66" s="263"/>
      <c r="G66" s="263"/>
      <c r="H66" s="263"/>
      <c r="I66" s="263"/>
      <c r="J66" s="263"/>
      <c r="K66" s="263"/>
      <c r="L66" s="263"/>
      <c r="M66" s="262"/>
      <c r="N66" s="262"/>
    </row>
    <row r="67" spans="3:14" ht="84.75" customHeight="1">
      <c r="C67" s="262"/>
      <c r="D67" s="262"/>
      <c r="E67" s="263"/>
      <c r="F67" s="263"/>
      <c r="G67" s="263"/>
      <c r="H67" s="263"/>
      <c r="I67" s="263"/>
      <c r="J67" s="263"/>
      <c r="K67" s="263"/>
      <c r="L67" s="263"/>
      <c r="M67" s="262"/>
      <c r="N67" s="262"/>
    </row>
    <row r="68" spans="3:14" ht="84.75" customHeight="1">
      <c r="C68" s="262"/>
      <c r="D68" s="262"/>
      <c r="E68" s="263"/>
      <c r="F68" s="263"/>
      <c r="G68" s="263"/>
      <c r="H68" s="263"/>
      <c r="I68" s="263"/>
      <c r="J68" s="263"/>
      <c r="K68" s="263"/>
      <c r="L68" s="263"/>
      <c r="M68" s="262"/>
      <c r="N68" s="262"/>
    </row>
    <row r="69" spans="3:14" ht="84.75" customHeight="1">
      <c r="C69" s="262"/>
      <c r="D69" s="262"/>
      <c r="E69" s="263"/>
      <c r="F69" s="263"/>
      <c r="G69" s="263"/>
      <c r="H69" s="263"/>
      <c r="I69" s="263"/>
      <c r="J69" s="263"/>
      <c r="K69" s="263"/>
      <c r="L69" s="263"/>
      <c r="M69" s="262"/>
      <c r="N69" s="262"/>
    </row>
    <row r="70" spans="3:14" ht="84.75" customHeight="1">
      <c r="C70" s="262"/>
      <c r="D70" s="262"/>
      <c r="E70" s="263"/>
      <c r="F70" s="263"/>
      <c r="G70" s="263"/>
      <c r="H70" s="263"/>
      <c r="I70" s="263"/>
      <c r="J70" s="263"/>
      <c r="K70" s="263"/>
      <c r="L70" s="263"/>
      <c r="M70" s="262"/>
      <c r="N70" s="262"/>
    </row>
    <row r="71" spans="3:14" ht="84.75" customHeight="1">
      <c r="C71" s="262"/>
      <c r="D71" s="262"/>
      <c r="E71" s="263"/>
      <c r="F71" s="263"/>
      <c r="G71" s="263"/>
      <c r="H71" s="263"/>
      <c r="I71" s="263"/>
      <c r="J71" s="263"/>
      <c r="K71" s="263"/>
      <c r="L71" s="263"/>
      <c r="M71" s="262"/>
      <c r="N71" s="262"/>
    </row>
    <row r="72" spans="3:14" ht="84.75" customHeight="1">
      <c r="C72" s="262"/>
      <c r="D72" s="262"/>
      <c r="E72" s="263"/>
      <c r="F72" s="263"/>
      <c r="G72" s="263"/>
      <c r="H72" s="263"/>
      <c r="I72" s="263"/>
      <c r="J72" s="263"/>
      <c r="K72" s="263"/>
      <c r="L72" s="263"/>
      <c r="M72" s="262"/>
      <c r="N72" s="262"/>
    </row>
    <row r="73" spans="3:14" ht="84.75" customHeight="1">
      <c r="C73" s="262"/>
      <c r="D73" s="262"/>
      <c r="E73" s="263"/>
      <c r="F73" s="263"/>
      <c r="G73" s="263"/>
      <c r="H73" s="263"/>
      <c r="I73" s="263"/>
      <c r="J73" s="263"/>
      <c r="K73" s="263"/>
      <c r="L73" s="263"/>
      <c r="M73" s="262"/>
      <c r="N73" s="262"/>
    </row>
    <row r="74" spans="3:14" ht="84.75" customHeight="1">
      <c r="C74" s="262"/>
      <c r="D74" s="262"/>
      <c r="E74" s="263"/>
      <c r="F74" s="263"/>
      <c r="G74" s="263"/>
      <c r="H74" s="263"/>
      <c r="I74" s="263"/>
      <c r="J74" s="263"/>
      <c r="K74" s="263"/>
      <c r="L74" s="263"/>
      <c r="M74" s="262"/>
      <c r="N74" s="262"/>
    </row>
    <row r="75" spans="3:14" ht="84.75" customHeight="1">
      <c r="C75" s="262"/>
      <c r="D75" s="262"/>
      <c r="E75" s="263"/>
      <c r="F75" s="263"/>
      <c r="G75" s="263"/>
      <c r="H75" s="263"/>
      <c r="I75" s="263"/>
      <c r="J75" s="263"/>
      <c r="K75" s="263"/>
      <c r="L75" s="263"/>
      <c r="M75" s="262"/>
      <c r="N75" s="262"/>
    </row>
    <row r="76" spans="3:14" ht="84.75" customHeight="1">
      <c r="C76" s="262"/>
      <c r="D76" s="262"/>
      <c r="E76" s="263"/>
      <c r="F76" s="263"/>
      <c r="G76" s="263"/>
      <c r="H76" s="263"/>
      <c r="I76" s="263"/>
      <c r="J76" s="263"/>
      <c r="K76" s="263"/>
      <c r="L76" s="263"/>
      <c r="M76" s="262"/>
      <c r="N76" s="262"/>
    </row>
    <row r="77" spans="3:14" ht="84.75" customHeight="1">
      <c r="C77" s="262"/>
      <c r="D77" s="262"/>
      <c r="E77" s="263"/>
      <c r="F77" s="263"/>
      <c r="G77" s="263"/>
      <c r="H77" s="263"/>
      <c r="I77" s="263"/>
      <c r="J77" s="263"/>
      <c r="K77" s="263"/>
      <c r="L77" s="263"/>
      <c r="M77" s="262"/>
      <c r="N77" s="262"/>
    </row>
    <row r="78" spans="3:14" ht="84.75" customHeight="1">
      <c r="C78" s="262"/>
      <c r="D78" s="262"/>
      <c r="E78" s="263"/>
      <c r="F78" s="263"/>
      <c r="G78" s="263"/>
      <c r="H78" s="263"/>
      <c r="I78" s="263"/>
      <c r="J78" s="263"/>
      <c r="K78" s="263"/>
      <c r="L78" s="263"/>
      <c r="M78" s="262"/>
      <c r="N78" s="262"/>
    </row>
    <row r="79" spans="3:14" ht="84.75" customHeight="1">
      <c r="C79" s="262"/>
      <c r="D79" s="262"/>
      <c r="E79" s="263"/>
      <c r="F79" s="263"/>
      <c r="G79" s="263"/>
      <c r="H79" s="263"/>
      <c r="I79" s="263"/>
      <c r="J79" s="263"/>
      <c r="K79" s="263"/>
      <c r="L79" s="263"/>
      <c r="M79" s="262"/>
      <c r="N79" s="262"/>
    </row>
    <row r="80" spans="3:14" ht="84.75" customHeight="1">
      <c r="C80" s="262"/>
      <c r="D80" s="262"/>
      <c r="E80" s="263"/>
      <c r="F80" s="263"/>
      <c r="G80" s="263"/>
      <c r="H80" s="263"/>
      <c r="I80" s="263"/>
      <c r="J80" s="263"/>
      <c r="K80" s="263"/>
      <c r="L80" s="263"/>
      <c r="M80" s="262"/>
      <c r="N80" s="262"/>
    </row>
    <row r="81" spans="3:14" ht="84.75" customHeight="1">
      <c r="C81" s="262"/>
      <c r="D81" s="262"/>
      <c r="E81" s="263"/>
      <c r="F81" s="263"/>
      <c r="G81" s="263"/>
      <c r="H81" s="263"/>
      <c r="I81" s="263"/>
      <c r="J81" s="263"/>
      <c r="K81" s="263"/>
      <c r="L81" s="263"/>
      <c r="M81" s="262"/>
      <c r="N81" s="262"/>
    </row>
    <row r="82" spans="3:14" ht="84.75" customHeight="1">
      <c r="C82" s="262"/>
      <c r="D82" s="262"/>
      <c r="E82" s="263"/>
      <c r="F82" s="263"/>
      <c r="G82" s="263"/>
      <c r="H82" s="263"/>
      <c r="I82" s="263"/>
      <c r="J82" s="263"/>
      <c r="K82" s="263"/>
      <c r="L82" s="263"/>
      <c r="M82" s="262"/>
      <c r="N82" s="262"/>
    </row>
    <row r="83" spans="3:14" ht="84.75" customHeight="1">
      <c r="C83" s="262"/>
      <c r="D83" s="262"/>
      <c r="E83" s="263"/>
      <c r="F83" s="263"/>
      <c r="G83" s="263"/>
      <c r="H83" s="263"/>
      <c r="I83" s="263"/>
      <c r="J83" s="263"/>
      <c r="K83" s="263"/>
      <c r="L83" s="263"/>
      <c r="M83" s="262"/>
      <c r="N83" s="262"/>
    </row>
    <row r="84" spans="3:14" ht="84.75" customHeight="1">
      <c r="C84" s="262"/>
      <c r="D84" s="262"/>
      <c r="E84" s="263"/>
      <c r="F84" s="263"/>
      <c r="G84" s="263"/>
      <c r="H84" s="263"/>
      <c r="I84" s="263"/>
      <c r="J84" s="263"/>
      <c r="K84" s="263"/>
      <c r="L84" s="263"/>
      <c r="M84" s="262"/>
      <c r="N84" s="262"/>
    </row>
    <row r="85" spans="3:14" ht="84.75" customHeight="1">
      <c r="C85" s="262"/>
      <c r="D85" s="262"/>
      <c r="E85" s="263"/>
      <c r="F85" s="263"/>
      <c r="G85" s="263"/>
      <c r="H85" s="263"/>
      <c r="I85" s="263"/>
      <c r="J85" s="263"/>
      <c r="K85" s="263"/>
      <c r="L85" s="263"/>
      <c r="M85" s="262"/>
      <c r="N85" s="262"/>
    </row>
    <row r="86" spans="3:14" ht="84.75" customHeight="1">
      <c r="C86" s="262"/>
      <c r="D86" s="262"/>
      <c r="E86" s="263"/>
      <c r="F86" s="263"/>
      <c r="G86" s="263"/>
      <c r="H86" s="263"/>
      <c r="I86" s="263"/>
      <c r="J86" s="263"/>
      <c r="K86" s="263"/>
      <c r="L86" s="263"/>
      <c r="M86" s="262"/>
      <c r="N86" s="262"/>
    </row>
    <row r="87" spans="3:14" ht="84.75" customHeight="1">
      <c r="C87" s="262"/>
      <c r="D87" s="262"/>
      <c r="E87" s="263"/>
      <c r="F87" s="263"/>
      <c r="G87" s="263"/>
      <c r="H87" s="263"/>
      <c r="I87" s="263"/>
      <c r="J87" s="263"/>
      <c r="K87" s="263"/>
      <c r="L87" s="263"/>
      <c r="M87" s="262"/>
      <c r="N87" s="262"/>
    </row>
    <row r="88" spans="3:14" ht="84.75" customHeight="1">
      <c r="C88" s="262"/>
      <c r="D88" s="262"/>
      <c r="E88" s="263"/>
      <c r="F88" s="263"/>
      <c r="G88" s="263"/>
      <c r="H88" s="263"/>
      <c r="I88" s="263"/>
      <c r="J88" s="263"/>
      <c r="K88" s="263"/>
      <c r="L88" s="263"/>
      <c r="M88" s="262"/>
      <c r="N88" s="262"/>
    </row>
    <row r="89" spans="3:14" ht="84.75" customHeight="1">
      <c r="C89" s="262"/>
      <c r="D89" s="262"/>
      <c r="E89" s="263"/>
      <c r="F89" s="263"/>
      <c r="G89" s="263"/>
      <c r="H89" s="263"/>
      <c r="I89" s="263"/>
      <c r="J89" s="263"/>
      <c r="K89" s="263"/>
      <c r="L89" s="263"/>
      <c r="M89" s="262"/>
      <c r="N89" s="262"/>
    </row>
    <row r="90" spans="3:14" ht="84.75" customHeight="1">
      <c r="C90" s="262"/>
      <c r="D90" s="262"/>
      <c r="E90" s="263"/>
      <c r="F90" s="263"/>
      <c r="G90" s="263"/>
      <c r="H90" s="263"/>
      <c r="I90" s="263"/>
      <c r="J90" s="263"/>
      <c r="K90" s="263"/>
      <c r="L90" s="263"/>
      <c r="M90" s="262"/>
      <c r="N90" s="262"/>
    </row>
    <row r="91" spans="3:14" ht="84.75" customHeight="1">
      <c r="C91" s="262"/>
      <c r="D91" s="262"/>
      <c r="E91" s="263"/>
      <c r="F91" s="263"/>
      <c r="G91" s="263"/>
      <c r="H91" s="263"/>
      <c r="I91" s="263"/>
      <c r="J91" s="263"/>
      <c r="K91" s="263"/>
      <c r="L91" s="263"/>
      <c r="M91" s="262"/>
      <c r="N91" s="262"/>
    </row>
    <row r="92" spans="3:14" ht="84.75" customHeight="1">
      <c r="C92" s="262"/>
      <c r="D92" s="262"/>
      <c r="E92" s="263"/>
      <c r="F92" s="263"/>
      <c r="G92" s="263"/>
      <c r="H92" s="263"/>
      <c r="I92" s="263"/>
      <c r="J92" s="263"/>
      <c r="K92" s="263"/>
      <c r="L92" s="263"/>
      <c r="M92" s="262"/>
      <c r="N92" s="262"/>
    </row>
    <row r="93" spans="3:14" ht="84.75" customHeight="1">
      <c r="C93" s="262"/>
      <c r="D93" s="262"/>
      <c r="E93" s="263"/>
      <c r="F93" s="263"/>
      <c r="G93" s="263"/>
      <c r="H93" s="263"/>
      <c r="I93" s="263"/>
      <c r="J93" s="263"/>
      <c r="K93" s="263"/>
      <c r="L93" s="263"/>
      <c r="M93" s="262"/>
      <c r="N93" s="262"/>
    </row>
    <row r="94" spans="3:14" ht="84.75" customHeight="1">
      <c r="C94" s="262"/>
      <c r="D94" s="262"/>
      <c r="E94" s="263"/>
      <c r="F94" s="263"/>
      <c r="G94" s="263"/>
      <c r="H94" s="263"/>
      <c r="I94" s="263"/>
      <c r="J94" s="263"/>
      <c r="K94" s="263"/>
      <c r="L94" s="263"/>
      <c r="M94" s="262"/>
      <c r="N94" s="262"/>
    </row>
    <row r="95" spans="3:14" ht="84.75" customHeight="1">
      <c r="C95" s="262"/>
      <c r="D95" s="262"/>
      <c r="E95" s="263"/>
      <c r="F95" s="263"/>
      <c r="G95" s="263"/>
      <c r="H95" s="263"/>
      <c r="I95" s="263"/>
      <c r="J95" s="263"/>
      <c r="K95" s="263"/>
      <c r="L95" s="263"/>
      <c r="M95" s="262"/>
      <c r="N95" s="262"/>
    </row>
    <row r="96" spans="3:14" ht="84.75" customHeight="1">
      <c r="C96" s="262"/>
      <c r="D96" s="262"/>
      <c r="E96" s="263"/>
      <c r="F96" s="263"/>
      <c r="G96" s="263"/>
      <c r="H96" s="263"/>
      <c r="I96" s="263"/>
      <c r="J96" s="263"/>
      <c r="K96" s="263"/>
      <c r="L96" s="263"/>
      <c r="M96" s="262"/>
      <c r="N96" s="262"/>
    </row>
    <row r="97" spans="3:14" ht="84.75" customHeight="1">
      <c r="C97" s="262"/>
      <c r="D97" s="262"/>
      <c r="E97" s="263"/>
      <c r="F97" s="263"/>
      <c r="G97" s="263"/>
      <c r="H97" s="263"/>
      <c r="I97" s="263"/>
      <c r="J97" s="263"/>
      <c r="K97" s="263"/>
      <c r="L97" s="263"/>
      <c r="M97" s="262"/>
      <c r="N97" s="262"/>
    </row>
    <row r="98" spans="3:14" ht="84.75" customHeight="1">
      <c r="C98" s="262"/>
      <c r="D98" s="262"/>
      <c r="E98" s="263"/>
      <c r="F98" s="263"/>
      <c r="G98" s="263"/>
      <c r="H98" s="263"/>
      <c r="I98" s="263"/>
      <c r="J98" s="263"/>
      <c r="K98" s="263"/>
      <c r="L98" s="263"/>
      <c r="M98" s="262"/>
      <c r="N98" s="262"/>
    </row>
    <row r="99" spans="3:14" ht="84.75" customHeight="1">
      <c r="C99" s="262"/>
      <c r="D99" s="262"/>
      <c r="E99" s="263"/>
      <c r="F99" s="263"/>
      <c r="G99" s="263"/>
      <c r="H99" s="263"/>
      <c r="I99" s="263"/>
      <c r="J99" s="263"/>
      <c r="K99" s="263"/>
      <c r="L99" s="263"/>
      <c r="M99" s="262"/>
      <c r="N99" s="262"/>
    </row>
    <row r="100" spans="3:14" ht="84.75" customHeight="1">
      <c r="C100" s="262"/>
      <c r="D100" s="262"/>
      <c r="E100" s="263"/>
      <c r="F100" s="263"/>
      <c r="G100" s="263"/>
      <c r="H100" s="263"/>
      <c r="I100" s="263"/>
      <c r="J100" s="263"/>
      <c r="K100" s="263"/>
      <c r="L100" s="263"/>
      <c r="M100" s="262"/>
      <c r="N100" s="262"/>
    </row>
    <row r="101" spans="3:14" ht="84.75" customHeight="1">
      <c r="C101" s="262"/>
      <c r="D101" s="262"/>
      <c r="E101" s="263"/>
      <c r="F101" s="263"/>
      <c r="G101" s="263"/>
      <c r="H101" s="263"/>
      <c r="I101" s="263"/>
      <c r="J101" s="263"/>
      <c r="K101" s="263"/>
      <c r="L101" s="263"/>
      <c r="M101" s="262"/>
      <c r="N101" s="262"/>
    </row>
    <row r="102" spans="3:14" ht="84.75" customHeight="1">
      <c r="C102" s="262"/>
      <c r="D102" s="262"/>
      <c r="E102" s="263"/>
      <c r="F102" s="263"/>
      <c r="G102" s="263"/>
      <c r="H102" s="263"/>
      <c r="I102" s="263"/>
      <c r="J102" s="263"/>
      <c r="K102" s="263"/>
      <c r="L102" s="263"/>
      <c r="M102" s="262"/>
      <c r="N102" s="262"/>
    </row>
    <row r="103" spans="3:14" ht="84.75" customHeight="1">
      <c r="C103" s="262"/>
      <c r="D103" s="262"/>
      <c r="E103" s="263"/>
      <c r="F103" s="263"/>
      <c r="G103" s="263"/>
      <c r="H103" s="263"/>
      <c r="I103" s="263"/>
      <c r="J103" s="263"/>
      <c r="K103" s="263"/>
      <c r="L103" s="263"/>
      <c r="M103" s="262"/>
      <c r="N103" s="262"/>
    </row>
    <row r="104" spans="3:14" ht="84.75" customHeight="1">
      <c r="C104" s="262"/>
      <c r="D104" s="262"/>
      <c r="E104" s="263"/>
      <c r="F104" s="263"/>
      <c r="G104" s="263"/>
      <c r="H104" s="263"/>
      <c r="I104" s="263"/>
      <c r="J104" s="263"/>
      <c r="K104" s="263"/>
      <c r="L104" s="263"/>
      <c r="M104" s="262"/>
      <c r="N104" s="262"/>
    </row>
    <row r="105" spans="3:14" ht="84.75" customHeight="1">
      <c r="C105" s="262"/>
      <c r="D105" s="262"/>
      <c r="E105" s="263"/>
      <c r="F105" s="263"/>
      <c r="G105" s="263"/>
      <c r="H105" s="263"/>
      <c r="I105" s="263"/>
      <c r="J105" s="263"/>
      <c r="K105" s="263"/>
      <c r="L105" s="263"/>
      <c r="M105" s="262"/>
      <c r="N105" s="262"/>
    </row>
    <row r="106" spans="3:14" ht="84.75" customHeight="1">
      <c r="C106" s="262"/>
      <c r="D106" s="262"/>
      <c r="E106" s="263"/>
      <c r="F106" s="263"/>
      <c r="G106" s="263"/>
      <c r="H106" s="263"/>
      <c r="I106" s="263"/>
      <c r="J106" s="263"/>
      <c r="K106" s="263"/>
      <c r="L106" s="263"/>
      <c r="M106" s="262"/>
      <c r="N106" s="262"/>
    </row>
    <row r="107" spans="3:14" ht="84.75" customHeight="1">
      <c r="C107" s="262"/>
      <c r="D107" s="262"/>
      <c r="E107" s="263"/>
      <c r="F107" s="263"/>
      <c r="G107" s="263"/>
      <c r="H107" s="263"/>
      <c r="I107" s="263"/>
      <c r="J107" s="263"/>
      <c r="K107" s="263"/>
      <c r="L107" s="263"/>
      <c r="M107" s="262"/>
      <c r="N107" s="262"/>
    </row>
    <row r="108" spans="3:14" ht="84.75" customHeight="1">
      <c r="C108" s="262"/>
      <c r="D108" s="262"/>
      <c r="E108" s="263"/>
      <c r="F108" s="263"/>
      <c r="G108" s="263"/>
      <c r="H108" s="263"/>
      <c r="I108" s="263"/>
      <c r="J108" s="263"/>
      <c r="K108" s="263"/>
      <c r="L108" s="263"/>
      <c r="M108" s="262"/>
      <c r="N108" s="262"/>
    </row>
    <row r="109" spans="3:14" ht="84.75" customHeight="1">
      <c r="C109" s="262"/>
      <c r="D109" s="262"/>
      <c r="E109" s="263"/>
      <c r="F109" s="263"/>
      <c r="G109" s="263"/>
      <c r="H109" s="263"/>
      <c r="I109" s="263"/>
      <c r="J109" s="263"/>
      <c r="K109" s="263"/>
      <c r="L109" s="263"/>
      <c r="M109" s="262"/>
      <c r="N109" s="262"/>
    </row>
    <row r="110" spans="3:14" ht="84.75" customHeight="1">
      <c r="C110" s="262"/>
      <c r="D110" s="262"/>
      <c r="E110" s="263"/>
      <c r="F110" s="263"/>
      <c r="G110" s="263"/>
      <c r="H110" s="263"/>
      <c r="I110" s="263"/>
      <c r="J110" s="263"/>
      <c r="K110" s="263"/>
      <c r="L110" s="263"/>
      <c r="M110" s="262"/>
      <c r="N110" s="262"/>
    </row>
    <row r="111" spans="3:14" ht="84.75" customHeight="1">
      <c r="C111" s="262"/>
      <c r="D111" s="262"/>
      <c r="E111" s="263"/>
      <c r="F111" s="263"/>
      <c r="G111" s="263"/>
      <c r="H111" s="263"/>
      <c r="I111" s="263"/>
      <c r="J111" s="263"/>
      <c r="K111" s="263"/>
      <c r="L111" s="263"/>
      <c r="M111" s="262"/>
      <c r="N111" s="262"/>
    </row>
    <row r="112" spans="3:14" ht="84.75" customHeight="1">
      <c r="C112" s="262"/>
      <c r="D112" s="262"/>
      <c r="E112" s="263"/>
      <c r="F112" s="263"/>
      <c r="G112" s="263"/>
      <c r="H112" s="263"/>
      <c r="I112" s="263"/>
      <c r="J112" s="263"/>
      <c r="K112" s="263"/>
      <c r="L112" s="263"/>
      <c r="M112" s="262"/>
      <c r="N112" s="262"/>
    </row>
    <row r="113" spans="3:14" ht="84.75" customHeight="1">
      <c r="C113" s="262"/>
      <c r="D113" s="262"/>
      <c r="E113" s="263"/>
      <c r="F113" s="263"/>
      <c r="G113" s="263"/>
      <c r="H113" s="263"/>
      <c r="I113" s="263"/>
      <c r="J113" s="263"/>
      <c r="K113" s="263"/>
      <c r="L113" s="263"/>
      <c r="M113" s="262"/>
      <c r="N113" s="262"/>
    </row>
    <row r="114" spans="3:14" ht="84.75" customHeight="1">
      <c r="C114" s="262"/>
      <c r="D114" s="262"/>
      <c r="M114" s="262"/>
      <c r="N114" s="262"/>
    </row>
    <row r="115" spans="3:14" ht="84.75" customHeight="1">
      <c r="C115" s="262"/>
      <c r="D115" s="262"/>
      <c r="M115" s="262"/>
      <c r="N115" s="262"/>
    </row>
    <row r="116" spans="3:14" ht="84.75" customHeight="1">
      <c r="C116" s="262"/>
      <c r="D116" s="262"/>
      <c r="M116" s="262"/>
      <c r="N116" s="262"/>
    </row>
    <row r="117" spans="3:14" ht="84.75" customHeight="1">
      <c r="C117" s="262"/>
      <c r="D117" s="262"/>
      <c r="M117" s="262"/>
      <c r="N117" s="262"/>
    </row>
    <row r="118" spans="3:14" ht="84.75" customHeight="1">
      <c r="C118" s="262"/>
      <c r="D118" s="262"/>
      <c r="M118" s="262"/>
      <c r="N118" s="262"/>
    </row>
    <row r="119" spans="3:14" ht="84.75" customHeight="1">
      <c r="C119" s="262"/>
      <c r="D119" s="262"/>
      <c r="M119" s="262"/>
      <c r="N119" s="262"/>
    </row>
    <row r="120" spans="3:14" ht="84.75" customHeight="1">
      <c r="C120" s="262"/>
      <c r="D120" s="262"/>
      <c r="M120" s="262"/>
      <c r="N120" s="262"/>
    </row>
    <row r="121" spans="3:14" ht="84.75" customHeight="1">
      <c r="C121" s="262"/>
      <c r="D121" s="262"/>
      <c r="M121" s="262"/>
      <c r="N121" s="262"/>
    </row>
    <row r="122" spans="3:14" ht="84.75" customHeight="1">
      <c r="C122" s="262"/>
      <c r="D122" s="262"/>
      <c r="M122" s="262"/>
      <c r="N122" s="262"/>
    </row>
    <row r="123" spans="3:14" ht="84.75" customHeight="1">
      <c r="C123" s="262"/>
      <c r="D123" s="262"/>
      <c r="M123" s="262"/>
      <c r="N123" s="262"/>
    </row>
    <row r="124" spans="3:14" ht="84.75" customHeight="1">
      <c r="C124" s="262"/>
      <c r="D124" s="262"/>
      <c r="M124" s="262"/>
      <c r="N124" s="262"/>
    </row>
    <row r="125" spans="3:14" ht="84.75" customHeight="1">
      <c r="C125" s="262"/>
      <c r="D125" s="262"/>
      <c r="M125" s="262"/>
      <c r="N125" s="262"/>
    </row>
    <row r="126" spans="3:14" ht="84.75" customHeight="1">
      <c r="C126" s="262"/>
      <c r="D126" s="262"/>
      <c r="M126" s="262"/>
      <c r="N126" s="262"/>
    </row>
    <row r="127" spans="3:14" ht="84.75" customHeight="1">
      <c r="C127" s="262"/>
      <c r="D127" s="262"/>
      <c r="M127" s="262"/>
      <c r="N127" s="262"/>
    </row>
    <row r="128" spans="3:14" ht="84.75" customHeight="1">
      <c r="C128" s="262"/>
      <c r="D128" s="262"/>
      <c r="M128" s="262"/>
      <c r="N128" s="262"/>
    </row>
    <row r="129" spans="3:14" ht="84.75" customHeight="1">
      <c r="C129" s="262"/>
      <c r="D129" s="262"/>
      <c r="M129" s="262"/>
      <c r="N129" s="262"/>
    </row>
    <row r="130" spans="3:14" ht="84.75" customHeight="1">
      <c r="C130" s="262"/>
      <c r="D130" s="262"/>
      <c r="M130" s="262"/>
      <c r="N130" s="262"/>
    </row>
    <row r="131" spans="3:14" ht="84.75" customHeight="1">
      <c r="C131" s="262"/>
      <c r="D131" s="262"/>
      <c r="M131" s="262"/>
      <c r="N131" s="262"/>
    </row>
    <row r="132" spans="3:14" ht="84.75" customHeight="1">
      <c r="C132" s="262"/>
      <c r="D132" s="262"/>
      <c r="M132" s="262"/>
      <c r="N132" s="262"/>
    </row>
    <row r="133" spans="3:14" ht="84.75" customHeight="1">
      <c r="C133" s="262"/>
      <c r="D133" s="262"/>
      <c r="M133" s="262"/>
      <c r="N133" s="262"/>
    </row>
    <row r="134" spans="3:14" ht="84.75" customHeight="1">
      <c r="C134" s="262"/>
      <c r="D134" s="262"/>
      <c r="M134" s="262"/>
      <c r="N134" s="262"/>
    </row>
    <row r="135" spans="3:14" ht="84.75" customHeight="1">
      <c r="C135" s="262"/>
      <c r="D135" s="262"/>
      <c r="M135" s="262"/>
      <c r="N135" s="262"/>
    </row>
    <row r="136" spans="3:14" ht="84.75" customHeight="1">
      <c r="C136" s="262"/>
      <c r="D136" s="262"/>
      <c r="M136" s="262"/>
      <c r="N136" s="262"/>
    </row>
    <row r="137" spans="3:14" ht="84.75" customHeight="1">
      <c r="C137" s="262"/>
      <c r="D137" s="262"/>
      <c r="M137" s="262"/>
      <c r="N137" s="262"/>
    </row>
    <row r="138" spans="3:14" ht="84.75" customHeight="1">
      <c r="C138" s="262"/>
      <c r="D138" s="262"/>
      <c r="M138" s="262"/>
      <c r="N138" s="262"/>
    </row>
    <row r="139" spans="3:14" ht="84.75" customHeight="1">
      <c r="C139" s="262"/>
      <c r="D139" s="262"/>
      <c r="M139" s="262"/>
      <c r="N139" s="262"/>
    </row>
    <row r="140" spans="3:14" ht="84.75" customHeight="1">
      <c r="C140" s="262"/>
      <c r="D140" s="262"/>
      <c r="M140" s="262"/>
      <c r="N140" s="262"/>
    </row>
    <row r="141" spans="3:14" ht="84.75" customHeight="1">
      <c r="C141" s="262"/>
      <c r="D141" s="262"/>
      <c r="M141" s="262"/>
      <c r="N141" s="262"/>
    </row>
    <row r="142" spans="3:14" ht="84.75" customHeight="1">
      <c r="C142" s="262"/>
      <c r="D142" s="262"/>
      <c r="M142" s="262"/>
      <c r="N142" s="262"/>
    </row>
    <row r="143" spans="3:14" ht="84.75" customHeight="1">
      <c r="C143" s="262"/>
      <c r="D143" s="262"/>
      <c r="M143" s="262"/>
      <c r="N143" s="262"/>
    </row>
    <row r="144" spans="3:14" ht="84.75" customHeight="1">
      <c r="C144" s="262"/>
      <c r="D144" s="262"/>
      <c r="M144" s="262"/>
      <c r="N144" s="262"/>
    </row>
    <row r="145" spans="3:14" ht="84.75" customHeight="1">
      <c r="C145" s="262"/>
      <c r="D145" s="262"/>
      <c r="M145" s="262"/>
      <c r="N145" s="262"/>
    </row>
    <row r="146" spans="3:14" ht="84.75" customHeight="1">
      <c r="C146" s="262"/>
      <c r="D146" s="262"/>
      <c r="M146" s="262"/>
      <c r="N146" s="262"/>
    </row>
    <row r="147" spans="3:14" ht="84.75" customHeight="1">
      <c r="C147" s="262"/>
      <c r="D147" s="262"/>
      <c r="M147" s="262"/>
      <c r="N147" s="262"/>
    </row>
    <row r="148" spans="3:14" ht="84.75" customHeight="1">
      <c r="C148" s="262"/>
      <c r="D148" s="262"/>
      <c r="M148" s="262"/>
      <c r="N148" s="262"/>
    </row>
    <row r="149" spans="3:14" ht="84.75" customHeight="1">
      <c r="C149" s="262"/>
      <c r="D149" s="262"/>
      <c r="M149" s="262"/>
      <c r="N149" s="262"/>
    </row>
    <row r="150" spans="3:14" ht="84.75" customHeight="1">
      <c r="C150" s="262"/>
      <c r="D150" s="262"/>
      <c r="M150" s="262"/>
      <c r="N150" s="262"/>
    </row>
    <row r="151" spans="3:14" ht="84.75" customHeight="1">
      <c r="C151" s="262"/>
      <c r="D151" s="262"/>
      <c r="M151" s="262"/>
      <c r="N151" s="262"/>
    </row>
    <row r="152" spans="3:14" ht="84.75" customHeight="1">
      <c r="C152" s="262"/>
      <c r="D152" s="262"/>
      <c r="M152" s="262"/>
      <c r="N152" s="262"/>
    </row>
    <row r="153" spans="3:14" ht="84.75" customHeight="1">
      <c r="C153" s="262"/>
      <c r="D153" s="262"/>
      <c r="M153" s="262"/>
      <c r="N153" s="262"/>
    </row>
    <row r="154" spans="3:14" ht="84.75" customHeight="1">
      <c r="C154" s="262"/>
      <c r="D154" s="262"/>
      <c r="M154" s="262"/>
      <c r="N154" s="262"/>
    </row>
    <row r="155" spans="3:14" ht="84.75" customHeight="1">
      <c r="C155" s="262"/>
      <c r="D155" s="262"/>
      <c r="M155" s="262"/>
      <c r="N155" s="262"/>
    </row>
    <row r="156" spans="3:14" ht="84.75" customHeight="1">
      <c r="C156" s="262"/>
      <c r="D156" s="262"/>
      <c r="M156" s="262"/>
      <c r="N156" s="262"/>
    </row>
    <row r="157" spans="3:14" ht="84.75" customHeight="1">
      <c r="C157" s="262"/>
      <c r="D157" s="262"/>
      <c r="M157" s="262"/>
      <c r="N157" s="262"/>
    </row>
    <row r="158" spans="3:14" ht="84.75" customHeight="1">
      <c r="C158" s="262"/>
      <c r="D158" s="262"/>
      <c r="M158" s="262"/>
      <c r="N158" s="262"/>
    </row>
    <row r="159" spans="3:14" ht="84.75" customHeight="1">
      <c r="C159" s="262"/>
      <c r="D159" s="262"/>
      <c r="M159" s="262"/>
      <c r="N159" s="262"/>
    </row>
    <row r="160" spans="3:14" ht="84.75" customHeight="1">
      <c r="C160" s="262"/>
      <c r="D160" s="262"/>
      <c r="M160" s="262"/>
      <c r="N160" s="262"/>
    </row>
    <row r="161" spans="3:14" ht="84.75" customHeight="1">
      <c r="C161" s="262"/>
      <c r="D161" s="262"/>
      <c r="M161" s="262"/>
      <c r="N161" s="262"/>
    </row>
    <row r="162" spans="3:14" ht="84.75" customHeight="1">
      <c r="C162" s="262"/>
      <c r="D162" s="262"/>
      <c r="M162" s="262"/>
      <c r="N162" s="262"/>
    </row>
    <row r="163" spans="3:14" ht="84.75" customHeight="1">
      <c r="C163" s="262"/>
      <c r="D163" s="262"/>
      <c r="M163" s="262"/>
      <c r="N163" s="262"/>
    </row>
    <row r="164" spans="3:14" ht="84.75" customHeight="1">
      <c r="C164" s="262"/>
      <c r="D164" s="262"/>
      <c r="M164" s="262"/>
      <c r="N164" s="262"/>
    </row>
    <row r="165" spans="3:14" ht="84.75" customHeight="1">
      <c r="C165" s="262"/>
      <c r="D165" s="262"/>
      <c r="M165" s="262"/>
      <c r="N165" s="262"/>
    </row>
    <row r="166" spans="3:14" ht="84.75" customHeight="1">
      <c r="C166" s="262"/>
      <c r="D166" s="262"/>
      <c r="M166" s="262"/>
      <c r="N166" s="262"/>
    </row>
    <row r="167" spans="3:14" ht="84.75" customHeight="1">
      <c r="C167" s="262"/>
      <c r="D167" s="262"/>
      <c r="M167" s="262"/>
      <c r="N167" s="262"/>
    </row>
    <row r="168" spans="3:14" ht="84.75" customHeight="1">
      <c r="C168" s="262"/>
      <c r="D168" s="262"/>
      <c r="M168" s="262"/>
      <c r="N168" s="262"/>
    </row>
    <row r="169" spans="3:14" ht="84.75" customHeight="1">
      <c r="C169" s="262"/>
      <c r="D169" s="262"/>
      <c r="M169" s="262"/>
      <c r="N169" s="262"/>
    </row>
    <row r="170" spans="3:14" ht="84.75" customHeight="1">
      <c r="C170" s="262"/>
      <c r="D170" s="262"/>
      <c r="M170" s="262"/>
      <c r="N170" s="262"/>
    </row>
    <row r="171" spans="3:14" ht="84.75" customHeight="1">
      <c r="C171" s="262"/>
      <c r="D171" s="262"/>
      <c r="M171" s="262"/>
      <c r="N171" s="262"/>
    </row>
    <row r="172" spans="3:14" ht="84.75" customHeight="1">
      <c r="C172" s="262"/>
      <c r="D172" s="262"/>
      <c r="M172" s="262"/>
      <c r="N172" s="262"/>
    </row>
    <row r="173" spans="3:14" ht="84.75" customHeight="1">
      <c r="C173" s="262"/>
      <c r="D173" s="262"/>
      <c r="M173" s="262"/>
      <c r="N173" s="262"/>
    </row>
    <row r="174" spans="3:14" ht="84.75" customHeight="1">
      <c r="C174" s="262"/>
      <c r="D174" s="262"/>
      <c r="M174" s="262"/>
      <c r="N174" s="262"/>
    </row>
    <row r="175" spans="3:14" ht="84.75" customHeight="1">
      <c r="C175" s="262"/>
      <c r="D175" s="262"/>
      <c r="M175" s="262"/>
      <c r="N175" s="262"/>
    </row>
    <row r="176" spans="3:14" ht="84.75" customHeight="1">
      <c r="C176" s="262"/>
      <c r="D176" s="262"/>
      <c r="M176" s="262"/>
      <c r="N176" s="262"/>
    </row>
    <row r="177" spans="3:14" ht="84.75" customHeight="1">
      <c r="C177" s="262"/>
      <c r="D177" s="262"/>
      <c r="M177" s="262"/>
      <c r="N177" s="262"/>
    </row>
    <row r="178" spans="3:14" ht="84.75" customHeight="1">
      <c r="C178" s="262"/>
      <c r="D178" s="262"/>
      <c r="M178" s="262"/>
      <c r="N178" s="262"/>
    </row>
    <row r="179" spans="3:14" ht="84.75" customHeight="1">
      <c r="C179" s="262"/>
      <c r="D179" s="262"/>
      <c r="M179" s="262"/>
      <c r="N179" s="262"/>
    </row>
    <row r="180" spans="3:14" ht="84.75" customHeight="1">
      <c r="C180" s="262"/>
      <c r="D180" s="262"/>
      <c r="M180" s="262"/>
      <c r="N180" s="262"/>
    </row>
    <row r="181" spans="3:14" ht="84.75" customHeight="1">
      <c r="C181" s="262"/>
      <c r="D181" s="262"/>
      <c r="M181" s="262"/>
      <c r="N181" s="262"/>
    </row>
    <row r="182" spans="3:14" ht="84.75" customHeight="1">
      <c r="C182" s="262"/>
      <c r="D182" s="262"/>
      <c r="M182" s="262"/>
      <c r="N182" s="262"/>
    </row>
    <row r="183" spans="3:14" ht="84.75" customHeight="1">
      <c r="C183" s="262"/>
      <c r="D183" s="262"/>
      <c r="M183" s="262"/>
      <c r="N183" s="262"/>
    </row>
    <row r="184" spans="3:14" ht="84.75" customHeight="1">
      <c r="C184" s="262"/>
      <c r="D184" s="262"/>
      <c r="M184" s="262"/>
      <c r="N184" s="262"/>
    </row>
    <row r="185" spans="3:14" ht="84.75" customHeight="1">
      <c r="C185" s="262"/>
      <c r="D185" s="262"/>
      <c r="M185" s="262"/>
      <c r="N185" s="262"/>
    </row>
    <row r="186" spans="3:14" ht="84.75" customHeight="1">
      <c r="C186" s="262"/>
      <c r="D186" s="262"/>
      <c r="M186" s="262"/>
      <c r="N186" s="262"/>
    </row>
    <row r="187" spans="3:14" ht="84.75" customHeight="1">
      <c r="C187" s="262"/>
      <c r="D187" s="262"/>
      <c r="M187" s="262"/>
      <c r="N187" s="262"/>
    </row>
    <row r="188" spans="3:14" ht="84.75" customHeight="1">
      <c r="C188" s="262"/>
      <c r="D188" s="262"/>
      <c r="M188" s="262"/>
      <c r="N188" s="262"/>
    </row>
    <row r="189" spans="3:14" ht="84.75" customHeight="1">
      <c r="C189" s="262"/>
      <c r="D189" s="262"/>
      <c r="M189" s="262"/>
      <c r="N189" s="262"/>
    </row>
    <row r="190" spans="3:14" ht="84.75" customHeight="1">
      <c r="C190" s="262"/>
      <c r="D190" s="262"/>
      <c r="M190" s="262"/>
      <c r="N190" s="262"/>
    </row>
    <row r="191" spans="3:14" ht="84.75" customHeight="1">
      <c r="C191" s="262"/>
      <c r="D191" s="262"/>
      <c r="M191" s="262"/>
      <c r="N191" s="262"/>
    </row>
    <row r="192" spans="3:14" ht="84.75" customHeight="1">
      <c r="C192" s="262"/>
      <c r="D192" s="262"/>
      <c r="M192" s="262"/>
      <c r="N192" s="262"/>
    </row>
    <row r="193" spans="3:14" ht="84.75" customHeight="1">
      <c r="C193" s="262"/>
      <c r="D193" s="262"/>
      <c r="M193" s="262"/>
      <c r="N193" s="262"/>
    </row>
    <row r="194" spans="3:14" ht="84.75" customHeight="1">
      <c r="C194" s="262"/>
      <c r="D194" s="262"/>
      <c r="M194" s="262"/>
      <c r="N194" s="262"/>
    </row>
    <row r="195" spans="3:14" ht="84.75" customHeight="1">
      <c r="C195" s="262"/>
      <c r="D195" s="262"/>
      <c r="M195" s="262"/>
      <c r="N195" s="262"/>
    </row>
    <row r="196" spans="3:14" ht="84.75" customHeight="1">
      <c r="C196" s="262"/>
      <c r="D196" s="262"/>
      <c r="M196" s="262"/>
      <c r="N196" s="262"/>
    </row>
    <row r="197" spans="3:14" ht="84.75" customHeight="1">
      <c r="C197" s="262"/>
      <c r="D197" s="262"/>
      <c r="M197" s="262"/>
      <c r="N197" s="262"/>
    </row>
    <row r="198" spans="3:14" ht="84.75" customHeight="1">
      <c r="C198" s="262"/>
      <c r="D198" s="262"/>
      <c r="M198" s="262"/>
      <c r="N198" s="262"/>
    </row>
    <row r="199" spans="3:14" ht="84.75" customHeight="1">
      <c r="C199" s="262"/>
      <c r="D199" s="262"/>
      <c r="M199" s="262"/>
      <c r="N199" s="262"/>
    </row>
    <row r="200" spans="3:14" ht="84.75" customHeight="1">
      <c r="C200" s="262"/>
      <c r="D200" s="262"/>
      <c r="M200" s="262"/>
      <c r="N200" s="262"/>
    </row>
    <row r="201" spans="3:14" ht="84.75" customHeight="1">
      <c r="C201" s="262"/>
      <c r="D201" s="262"/>
      <c r="M201" s="262"/>
      <c r="N201" s="262"/>
    </row>
    <row r="202" spans="3:14" ht="84.75" customHeight="1">
      <c r="C202" s="262"/>
      <c r="D202" s="262"/>
      <c r="M202" s="262"/>
      <c r="N202" s="262"/>
    </row>
    <row r="203" spans="3:14" ht="84.75" customHeight="1">
      <c r="C203" s="262"/>
      <c r="D203" s="262"/>
      <c r="M203" s="262"/>
      <c r="N203" s="262"/>
    </row>
    <row r="204" spans="3:14" ht="84.75" customHeight="1">
      <c r="C204" s="262"/>
      <c r="D204" s="262"/>
      <c r="M204" s="262"/>
      <c r="N204" s="262"/>
    </row>
    <row r="205" spans="3:14" ht="84.75" customHeight="1">
      <c r="C205" s="262"/>
      <c r="D205" s="262"/>
      <c r="M205" s="262"/>
      <c r="N205" s="262"/>
    </row>
    <row r="206" spans="3:14" ht="84.75" customHeight="1">
      <c r="C206" s="262"/>
      <c r="D206" s="262"/>
      <c r="M206" s="262"/>
      <c r="N206" s="262"/>
    </row>
    <row r="207" spans="3:14" ht="84.75" customHeight="1">
      <c r="C207" s="262"/>
      <c r="D207" s="262"/>
      <c r="M207" s="262"/>
      <c r="N207" s="262"/>
    </row>
    <row r="208" spans="3:14" ht="84.75" customHeight="1">
      <c r="C208" s="262"/>
      <c r="D208" s="262"/>
      <c r="M208" s="262"/>
      <c r="N208" s="262"/>
    </row>
    <row r="209" spans="3:14" ht="84.75" customHeight="1">
      <c r="C209" s="262"/>
      <c r="D209" s="262"/>
      <c r="M209" s="262"/>
      <c r="N209" s="262"/>
    </row>
    <row r="210" spans="3:14" ht="84.75" customHeight="1">
      <c r="C210" s="262"/>
      <c r="D210" s="262"/>
      <c r="M210" s="262"/>
      <c r="N210" s="262"/>
    </row>
    <row r="211" spans="3:14" ht="84.75" customHeight="1">
      <c r="C211" s="262"/>
      <c r="D211" s="262"/>
      <c r="M211" s="262"/>
      <c r="N211" s="262"/>
    </row>
    <row r="212" spans="3:14" ht="84.75" customHeight="1">
      <c r="C212" s="262"/>
      <c r="D212" s="262"/>
      <c r="M212" s="262"/>
      <c r="N212" s="262"/>
    </row>
    <row r="213" spans="3:14" ht="84.75" customHeight="1">
      <c r="C213" s="262"/>
      <c r="D213" s="262"/>
      <c r="M213" s="262"/>
      <c r="N213" s="262"/>
    </row>
    <row r="214" spans="3:14" ht="84.75" customHeight="1">
      <c r="C214" s="262"/>
      <c r="D214" s="262"/>
      <c r="M214" s="262"/>
      <c r="N214" s="262"/>
    </row>
    <row r="215" spans="3:14" ht="84.75" customHeight="1">
      <c r="C215" s="262"/>
      <c r="D215" s="262"/>
      <c r="M215" s="262"/>
      <c r="N215" s="262"/>
    </row>
    <row r="216" spans="3:14" ht="84.75" customHeight="1">
      <c r="C216" s="262"/>
      <c r="D216" s="262"/>
      <c r="M216" s="262"/>
      <c r="N216" s="262"/>
    </row>
    <row r="217" spans="3:14" ht="84.75" customHeight="1">
      <c r="C217" s="262"/>
      <c r="D217" s="262"/>
      <c r="M217" s="262"/>
      <c r="N217" s="262"/>
    </row>
    <row r="218" spans="3:14" ht="84.75" customHeight="1">
      <c r="C218" s="262"/>
      <c r="D218" s="262"/>
      <c r="M218" s="262"/>
      <c r="N218" s="262"/>
    </row>
    <row r="219" spans="3:14" ht="84.75" customHeight="1">
      <c r="C219" s="262"/>
      <c r="D219" s="262"/>
      <c r="M219" s="262"/>
      <c r="N219" s="262"/>
    </row>
    <row r="220" spans="3:14" ht="84.75" customHeight="1">
      <c r="C220" s="262"/>
      <c r="D220" s="262"/>
      <c r="M220" s="262"/>
      <c r="N220" s="262"/>
    </row>
    <row r="221" spans="3:14" ht="84.75" customHeight="1">
      <c r="C221" s="262"/>
      <c r="D221" s="262"/>
      <c r="M221" s="262"/>
      <c r="N221" s="262"/>
    </row>
    <row r="222" spans="3:14" ht="84.75" customHeight="1">
      <c r="C222" s="262"/>
      <c r="D222" s="262"/>
      <c r="M222" s="262"/>
      <c r="N222" s="262"/>
    </row>
    <row r="223" spans="3:14" ht="84.75" customHeight="1">
      <c r="C223" s="262"/>
      <c r="D223" s="262"/>
      <c r="M223" s="262"/>
      <c r="N223" s="262"/>
    </row>
    <row r="224" spans="3:14" ht="84.75" customHeight="1">
      <c r="C224" s="262"/>
      <c r="D224" s="262"/>
      <c r="M224" s="262"/>
      <c r="N224" s="262"/>
    </row>
    <row r="225" spans="3:14" ht="84.75" customHeight="1">
      <c r="C225" s="262"/>
      <c r="D225" s="262"/>
      <c r="M225" s="262"/>
      <c r="N225" s="262"/>
    </row>
    <row r="226" spans="3:14" ht="84.75" customHeight="1">
      <c r="C226" s="262"/>
      <c r="D226" s="262"/>
      <c r="M226" s="262"/>
      <c r="N226" s="262"/>
    </row>
    <row r="227" spans="3:14" ht="84.75" customHeight="1">
      <c r="C227" s="262"/>
      <c r="D227" s="262"/>
      <c r="M227" s="262"/>
      <c r="N227" s="262"/>
    </row>
    <row r="228" spans="3:14" ht="84.75" customHeight="1">
      <c r="C228" s="262"/>
      <c r="D228" s="262"/>
      <c r="M228" s="262"/>
      <c r="N228" s="262"/>
    </row>
    <row r="229" spans="3:14" ht="84.75" customHeight="1">
      <c r="C229" s="262"/>
      <c r="D229" s="262"/>
      <c r="M229" s="262"/>
      <c r="N229" s="262"/>
    </row>
    <row r="230" spans="3:14" ht="84.75" customHeight="1">
      <c r="C230" s="262"/>
      <c r="D230" s="262"/>
      <c r="M230" s="262"/>
      <c r="N230" s="262"/>
    </row>
    <row r="231" spans="3:14" ht="84.75" customHeight="1">
      <c r="C231" s="262"/>
      <c r="D231" s="262"/>
      <c r="M231" s="262"/>
      <c r="N231" s="262"/>
    </row>
    <row r="232" spans="3:14" ht="84.75" customHeight="1">
      <c r="C232" s="262"/>
      <c r="D232" s="262"/>
      <c r="M232" s="262"/>
      <c r="N232" s="262"/>
    </row>
    <row r="233" spans="3:14" ht="84.75" customHeight="1">
      <c r="C233" s="262"/>
      <c r="D233" s="262"/>
      <c r="M233" s="262"/>
      <c r="N233" s="262"/>
    </row>
    <row r="234" spans="3:14" ht="84.75" customHeight="1">
      <c r="C234" s="262"/>
      <c r="D234" s="262"/>
      <c r="M234" s="262"/>
      <c r="N234" s="262"/>
    </row>
    <row r="235" spans="3:14" ht="84.75" customHeight="1">
      <c r="C235" s="262"/>
      <c r="D235" s="262"/>
      <c r="M235" s="262"/>
      <c r="N235" s="262"/>
    </row>
    <row r="236" spans="3:14" ht="84.75" customHeight="1">
      <c r="C236" s="262"/>
      <c r="D236" s="262"/>
      <c r="M236" s="262"/>
      <c r="N236" s="262"/>
    </row>
    <row r="237" spans="3:14" ht="84.75" customHeight="1">
      <c r="C237" s="262"/>
      <c r="D237" s="262"/>
      <c r="M237" s="262"/>
      <c r="N237" s="262"/>
    </row>
    <row r="238" spans="3:14" ht="84.75" customHeight="1">
      <c r="C238" s="262"/>
      <c r="D238" s="262"/>
      <c r="M238" s="262"/>
      <c r="N238" s="262"/>
    </row>
    <row r="239" spans="3:14" ht="84.75" customHeight="1">
      <c r="C239" s="262"/>
      <c r="D239" s="262"/>
      <c r="M239" s="262"/>
      <c r="N239" s="262"/>
    </row>
    <row r="240" spans="3:14" ht="84.75" customHeight="1">
      <c r="C240" s="262"/>
      <c r="D240" s="262"/>
      <c r="M240" s="262"/>
      <c r="N240" s="262"/>
    </row>
    <row r="241" spans="3:14" ht="84.75" customHeight="1">
      <c r="C241" s="262"/>
      <c r="D241" s="262"/>
      <c r="M241" s="262"/>
      <c r="N241" s="262"/>
    </row>
    <row r="242" spans="3:14" ht="84.75" customHeight="1">
      <c r="C242" s="262"/>
      <c r="D242" s="262"/>
      <c r="M242" s="262"/>
      <c r="N242" s="262"/>
    </row>
    <row r="243" spans="3:14" ht="84.75" customHeight="1">
      <c r="C243" s="262"/>
      <c r="D243" s="262"/>
      <c r="M243" s="262"/>
      <c r="N243" s="262"/>
    </row>
    <row r="244" spans="3:14" ht="84.75" customHeight="1">
      <c r="C244" s="262"/>
      <c r="D244" s="262"/>
      <c r="M244" s="262"/>
      <c r="N244" s="262"/>
    </row>
    <row r="245" spans="3:14" ht="84.75" customHeight="1">
      <c r="C245" s="262"/>
      <c r="D245" s="262"/>
      <c r="M245" s="262"/>
      <c r="N245" s="262"/>
    </row>
    <row r="246" spans="3:14" ht="84.75" customHeight="1">
      <c r="C246" s="262"/>
      <c r="D246" s="262"/>
      <c r="M246" s="262"/>
      <c r="N246" s="262"/>
    </row>
    <row r="247" spans="3:14" ht="84.75" customHeight="1">
      <c r="C247" s="262"/>
      <c r="D247" s="262"/>
      <c r="M247" s="262"/>
      <c r="N247" s="262"/>
    </row>
    <row r="248" spans="3:14" ht="84.75" customHeight="1">
      <c r="C248" s="262"/>
      <c r="D248" s="262"/>
      <c r="M248" s="262"/>
      <c r="N248" s="262"/>
    </row>
    <row r="249" spans="3:14" ht="84.75" customHeight="1">
      <c r="C249" s="262"/>
      <c r="D249" s="262"/>
      <c r="M249" s="262"/>
      <c r="N249" s="262"/>
    </row>
    <row r="250" spans="3:14" ht="84.75" customHeight="1">
      <c r="C250" s="262"/>
      <c r="D250" s="262"/>
      <c r="M250" s="262"/>
      <c r="N250" s="262"/>
    </row>
    <row r="251" spans="3:14" ht="84.75" customHeight="1">
      <c r="C251" s="262"/>
      <c r="D251" s="262"/>
      <c r="M251" s="262"/>
      <c r="N251" s="262"/>
    </row>
    <row r="252" spans="3:14" ht="84.75" customHeight="1">
      <c r="C252" s="262"/>
      <c r="D252" s="262"/>
      <c r="M252" s="262"/>
      <c r="N252" s="262"/>
    </row>
    <row r="253" spans="3:14" ht="84.75" customHeight="1">
      <c r="C253" s="262"/>
      <c r="D253" s="262"/>
      <c r="M253" s="262"/>
      <c r="N253" s="262"/>
    </row>
    <row r="254" spans="3:14" ht="84.75" customHeight="1">
      <c r="C254" s="262"/>
      <c r="D254" s="262"/>
      <c r="M254" s="262"/>
      <c r="N254" s="262"/>
    </row>
    <row r="255" spans="3:14" ht="84.75" customHeight="1">
      <c r="C255" s="262"/>
      <c r="D255" s="262"/>
      <c r="M255" s="262"/>
      <c r="N255" s="262"/>
    </row>
    <row r="256" spans="3:14" ht="84.75" customHeight="1">
      <c r="C256" s="262"/>
      <c r="D256" s="262"/>
      <c r="M256" s="262"/>
      <c r="N256" s="262"/>
    </row>
    <row r="257" spans="3:14" ht="84.75" customHeight="1">
      <c r="C257" s="262"/>
      <c r="D257" s="262"/>
      <c r="M257" s="262"/>
      <c r="N257" s="262"/>
    </row>
    <row r="258" spans="3:14" ht="84.75" customHeight="1">
      <c r="C258" s="262"/>
      <c r="D258" s="262"/>
      <c r="M258" s="262"/>
      <c r="N258" s="262"/>
    </row>
    <row r="259" spans="3:14" ht="84.75" customHeight="1">
      <c r="C259" s="262"/>
      <c r="D259" s="262"/>
      <c r="M259" s="262"/>
      <c r="N259" s="262"/>
    </row>
    <row r="260" spans="3:14" ht="84.75" customHeight="1">
      <c r="C260" s="262"/>
      <c r="D260" s="262"/>
      <c r="M260" s="262"/>
      <c r="N260" s="262"/>
    </row>
    <row r="261" spans="3:14" ht="84.75" customHeight="1">
      <c r="C261" s="262"/>
      <c r="D261" s="262"/>
      <c r="M261" s="262"/>
      <c r="N261" s="262"/>
    </row>
    <row r="262" spans="3:14" ht="84.75" customHeight="1">
      <c r="C262" s="262"/>
      <c r="D262" s="262"/>
      <c r="M262" s="262"/>
      <c r="N262" s="262"/>
    </row>
    <row r="263" spans="3:14" ht="84.75" customHeight="1">
      <c r="C263" s="262"/>
      <c r="D263" s="262"/>
      <c r="M263" s="262"/>
      <c r="N263" s="262"/>
    </row>
    <row r="264" spans="3:14" ht="84.75" customHeight="1">
      <c r="C264" s="262"/>
      <c r="D264" s="262"/>
      <c r="M264" s="262"/>
      <c r="N264" s="262"/>
    </row>
    <row r="265" spans="3:14" ht="84.75" customHeight="1">
      <c r="C265" s="262"/>
      <c r="D265" s="262"/>
      <c r="M265" s="262"/>
      <c r="N265" s="262"/>
    </row>
    <row r="266" spans="3:14" ht="84.75" customHeight="1">
      <c r="C266" s="262"/>
      <c r="D266" s="262"/>
      <c r="M266" s="262"/>
      <c r="N266" s="262"/>
    </row>
    <row r="267" spans="3:14" ht="84.75" customHeight="1">
      <c r="C267" s="262"/>
      <c r="D267" s="262"/>
      <c r="M267" s="262"/>
      <c r="N267" s="262"/>
    </row>
    <row r="268" spans="3:14" ht="84.75" customHeight="1">
      <c r="C268" s="262"/>
      <c r="D268" s="262"/>
      <c r="M268" s="262"/>
      <c r="N268" s="262"/>
    </row>
    <row r="269" spans="3:14" ht="84.75" customHeight="1">
      <c r="C269" s="262"/>
      <c r="D269" s="262"/>
      <c r="M269" s="262"/>
      <c r="N269" s="262"/>
    </row>
    <row r="270" spans="3:14" ht="84.75" customHeight="1">
      <c r="C270" s="262"/>
      <c r="D270" s="262"/>
      <c r="M270" s="262"/>
      <c r="N270" s="262"/>
    </row>
    <row r="271" spans="3:14" ht="84.75" customHeight="1">
      <c r="C271" s="262"/>
      <c r="D271" s="262"/>
      <c r="M271" s="262"/>
      <c r="N271" s="262"/>
    </row>
    <row r="272" spans="3:14" ht="84.75" customHeight="1">
      <c r="C272" s="262"/>
      <c r="D272" s="262"/>
      <c r="M272" s="262"/>
      <c r="N272" s="262"/>
    </row>
    <row r="273" spans="3:14" ht="84.75" customHeight="1">
      <c r="C273" s="262"/>
      <c r="D273" s="262"/>
      <c r="M273" s="262"/>
      <c r="N273" s="262"/>
    </row>
    <row r="274" spans="3:14" ht="84.75" customHeight="1">
      <c r="C274" s="262"/>
      <c r="D274" s="262"/>
      <c r="M274" s="262"/>
      <c r="N274" s="262"/>
    </row>
    <row r="275" spans="3:14" ht="84.75" customHeight="1">
      <c r="C275" s="262"/>
      <c r="D275" s="262"/>
      <c r="M275" s="262"/>
      <c r="N275" s="262"/>
    </row>
    <row r="276" spans="3:14" ht="84.75" customHeight="1">
      <c r="C276" s="262"/>
      <c r="D276" s="262"/>
      <c r="M276" s="262"/>
      <c r="N276" s="262"/>
    </row>
    <row r="277" spans="3:14" ht="84.75" customHeight="1">
      <c r="C277" s="262"/>
      <c r="D277" s="262"/>
      <c r="M277" s="262"/>
      <c r="N277" s="262"/>
    </row>
    <row r="278" spans="3:14" ht="84.75" customHeight="1">
      <c r="C278" s="262"/>
      <c r="D278" s="262"/>
      <c r="M278" s="262"/>
      <c r="N278" s="262"/>
    </row>
    <row r="279" spans="3:14" ht="84.75" customHeight="1">
      <c r="C279" s="262"/>
      <c r="D279" s="262"/>
      <c r="M279" s="262"/>
      <c r="N279" s="262"/>
    </row>
    <row r="280" spans="3:14" ht="84.75" customHeight="1">
      <c r="C280" s="262"/>
      <c r="D280" s="262"/>
      <c r="M280" s="262"/>
      <c r="N280" s="262"/>
    </row>
    <row r="281" spans="3:14" ht="84.75" customHeight="1">
      <c r="C281" s="262"/>
      <c r="D281" s="262"/>
      <c r="M281" s="262"/>
      <c r="N281" s="262"/>
    </row>
    <row r="282" spans="3:14" ht="84.75" customHeight="1">
      <c r="C282" s="262"/>
      <c r="D282" s="262"/>
      <c r="M282" s="262"/>
      <c r="N282" s="262"/>
    </row>
    <row r="283" spans="3:14" ht="84.75" customHeight="1">
      <c r="C283" s="262"/>
      <c r="D283" s="262"/>
      <c r="M283" s="262"/>
      <c r="N283" s="262"/>
    </row>
    <row r="284" spans="3:14" ht="84.75" customHeight="1">
      <c r="C284" s="262"/>
      <c r="D284" s="262"/>
      <c r="M284" s="262"/>
      <c r="N284" s="262"/>
    </row>
    <row r="285" spans="3:14" ht="84.75" customHeight="1">
      <c r="C285" s="262"/>
      <c r="D285" s="262"/>
      <c r="M285" s="262"/>
      <c r="N285" s="262"/>
    </row>
    <row r="286" spans="3:14" ht="84.75" customHeight="1">
      <c r="C286" s="262"/>
      <c r="D286" s="262"/>
      <c r="M286" s="262"/>
      <c r="N286" s="262"/>
    </row>
    <row r="287" spans="3:14" ht="84.75" customHeight="1">
      <c r="C287" s="262"/>
      <c r="D287" s="262"/>
      <c r="M287" s="262"/>
      <c r="N287" s="262"/>
    </row>
    <row r="288" spans="3:14" ht="84.75" customHeight="1">
      <c r="C288" s="262"/>
      <c r="D288" s="262"/>
      <c r="M288" s="262"/>
      <c r="N288" s="262"/>
    </row>
    <row r="289" spans="3:14" ht="84.75" customHeight="1">
      <c r="C289" s="262"/>
      <c r="D289" s="262"/>
      <c r="M289" s="262"/>
      <c r="N289" s="262"/>
    </row>
    <row r="290" spans="3:14" ht="84.75" customHeight="1">
      <c r="C290" s="262"/>
      <c r="D290" s="262"/>
      <c r="M290" s="262"/>
      <c r="N290" s="262"/>
    </row>
    <row r="291" spans="3:14" ht="84.75" customHeight="1">
      <c r="C291" s="262"/>
      <c r="D291" s="262"/>
      <c r="M291" s="262"/>
      <c r="N291" s="262"/>
    </row>
    <row r="292" spans="3:14" ht="84.75" customHeight="1">
      <c r="C292" s="262"/>
      <c r="D292" s="262"/>
      <c r="M292" s="262"/>
      <c r="N292" s="262"/>
    </row>
    <row r="293" spans="3:14" ht="84.75" customHeight="1">
      <c r="C293" s="262"/>
      <c r="D293" s="262"/>
      <c r="M293" s="262"/>
      <c r="N293" s="262"/>
    </row>
    <row r="294" spans="3:14" ht="84.75" customHeight="1">
      <c r="C294" s="262"/>
      <c r="D294" s="262"/>
      <c r="M294" s="262"/>
      <c r="N294" s="262"/>
    </row>
    <row r="295" spans="3:14" ht="84.75" customHeight="1">
      <c r="C295" s="262"/>
      <c r="D295" s="262"/>
      <c r="M295" s="262"/>
      <c r="N295" s="262"/>
    </row>
    <row r="296" spans="3:14" ht="84.75" customHeight="1">
      <c r="C296" s="262"/>
      <c r="D296" s="262"/>
      <c r="M296" s="262"/>
      <c r="N296" s="262"/>
    </row>
    <row r="297" spans="3:14" ht="84.75" customHeight="1">
      <c r="C297" s="262"/>
      <c r="D297" s="262"/>
      <c r="M297" s="262"/>
      <c r="N297" s="262"/>
    </row>
    <row r="298" spans="3:14" ht="84.75" customHeight="1">
      <c r="C298" s="262"/>
      <c r="D298" s="262"/>
      <c r="M298" s="262"/>
      <c r="N298" s="262"/>
    </row>
    <row r="299" spans="3:14" ht="84.75" customHeight="1">
      <c r="C299" s="262"/>
      <c r="D299" s="262"/>
      <c r="M299" s="262"/>
      <c r="N299" s="262"/>
    </row>
    <row r="300" spans="3:14" ht="84.75" customHeight="1">
      <c r="C300" s="262"/>
      <c r="D300" s="262"/>
      <c r="M300" s="262"/>
      <c r="N300" s="262"/>
    </row>
    <row r="301" spans="3:14" ht="84.75" customHeight="1">
      <c r="C301" s="262"/>
      <c r="D301" s="262"/>
      <c r="M301" s="262"/>
      <c r="N301" s="262"/>
    </row>
    <row r="302" spans="3:14" ht="84.75" customHeight="1">
      <c r="C302" s="262"/>
      <c r="D302" s="262"/>
      <c r="M302" s="262"/>
      <c r="N302" s="262"/>
    </row>
    <row r="303" spans="3:14" ht="84.75" customHeight="1">
      <c r="C303" s="262"/>
      <c r="D303" s="262"/>
      <c r="M303" s="262"/>
      <c r="N303" s="262"/>
    </row>
    <row r="304" spans="3:14" ht="84.75" customHeight="1">
      <c r="C304" s="262"/>
      <c r="D304" s="262"/>
      <c r="M304" s="262"/>
      <c r="N304" s="262"/>
    </row>
    <row r="305" spans="3:14" ht="84.75" customHeight="1">
      <c r="C305" s="262"/>
      <c r="D305" s="262"/>
      <c r="M305" s="262"/>
      <c r="N305" s="262"/>
    </row>
    <row r="306" spans="3:14" ht="84.75" customHeight="1">
      <c r="C306" s="262"/>
      <c r="D306" s="262"/>
      <c r="M306" s="262"/>
      <c r="N306" s="262"/>
    </row>
    <row r="307" spans="3:14" ht="84.75" customHeight="1">
      <c r="C307" s="262"/>
      <c r="D307" s="262"/>
      <c r="M307" s="262"/>
      <c r="N307" s="262"/>
    </row>
    <row r="308" spans="3:14" ht="84.75" customHeight="1">
      <c r="C308" s="262"/>
      <c r="D308" s="262"/>
      <c r="M308" s="262"/>
      <c r="N308" s="262"/>
    </row>
    <row r="309" spans="3:14" ht="84.75" customHeight="1">
      <c r="C309" s="262"/>
      <c r="D309" s="262"/>
      <c r="M309" s="262"/>
      <c r="N309" s="262"/>
    </row>
    <row r="310" spans="3:14" ht="84.75" customHeight="1">
      <c r="C310" s="262"/>
      <c r="D310" s="262"/>
      <c r="M310" s="262"/>
      <c r="N310" s="262"/>
    </row>
    <row r="311" spans="3:14" ht="84.75" customHeight="1">
      <c r="C311" s="262"/>
      <c r="D311" s="262"/>
      <c r="M311" s="262"/>
      <c r="N311" s="262"/>
    </row>
    <row r="312" spans="3:14" ht="84.75" customHeight="1">
      <c r="C312" s="262"/>
      <c r="D312" s="262"/>
      <c r="M312" s="262"/>
      <c r="N312" s="262"/>
    </row>
    <row r="313" spans="3:14" ht="84.75" customHeight="1">
      <c r="C313" s="262"/>
      <c r="D313" s="262"/>
      <c r="M313" s="262"/>
      <c r="N313" s="262"/>
    </row>
    <row r="314" spans="3:14" ht="84.75" customHeight="1">
      <c r="C314" s="262"/>
      <c r="D314" s="262"/>
      <c r="M314" s="262"/>
      <c r="N314" s="262"/>
    </row>
    <row r="315" spans="3:14" ht="84.75" customHeight="1">
      <c r="C315" s="262"/>
      <c r="D315" s="262"/>
      <c r="M315" s="262"/>
      <c r="N315" s="262"/>
    </row>
    <row r="316" spans="3:14" ht="84.75" customHeight="1">
      <c r="C316" s="262"/>
      <c r="D316" s="262"/>
      <c r="M316" s="262"/>
      <c r="N316" s="262"/>
    </row>
    <row r="317" spans="3:14" ht="84.75" customHeight="1">
      <c r="C317" s="262"/>
      <c r="D317" s="262"/>
      <c r="M317" s="262"/>
      <c r="N317" s="262"/>
    </row>
    <row r="318" spans="3:14" ht="84.75" customHeight="1">
      <c r="C318" s="262"/>
      <c r="D318" s="262"/>
      <c r="M318" s="262"/>
      <c r="N318" s="262"/>
    </row>
    <row r="319" spans="3:14" ht="84.75" customHeight="1">
      <c r="C319" s="262"/>
      <c r="D319" s="262"/>
      <c r="M319" s="262"/>
      <c r="N319" s="262"/>
    </row>
    <row r="320" spans="3:14" ht="84.75" customHeight="1">
      <c r="C320" s="262"/>
      <c r="D320" s="262"/>
      <c r="M320" s="262"/>
      <c r="N320" s="262"/>
    </row>
    <row r="321" spans="3:14" ht="84.75" customHeight="1">
      <c r="C321" s="262"/>
      <c r="D321" s="262"/>
      <c r="M321" s="262"/>
      <c r="N321" s="262"/>
    </row>
    <row r="322" spans="3:14" ht="84.75" customHeight="1">
      <c r="C322" s="262"/>
      <c r="D322" s="262"/>
      <c r="M322" s="262"/>
      <c r="N322" s="262"/>
    </row>
    <row r="323" spans="3:14" ht="84.75" customHeight="1">
      <c r="C323" s="262"/>
      <c r="D323" s="262"/>
      <c r="M323" s="262"/>
      <c r="N323" s="262"/>
    </row>
    <row r="324" spans="3:14" ht="84.75" customHeight="1">
      <c r="C324" s="262"/>
      <c r="D324" s="262"/>
      <c r="M324" s="262"/>
      <c r="N324" s="262"/>
    </row>
    <row r="325" spans="3:14" ht="84.75" customHeight="1">
      <c r="C325" s="262"/>
      <c r="D325" s="262"/>
      <c r="M325" s="262"/>
      <c r="N325" s="262"/>
    </row>
    <row r="326" spans="3:14" ht="84.75" customHeight="1">
      <c r="C326" s="262"/>
      <c r="D326" s="262"/>
      <c r="M326" s="262"/>
      <c r="N326" s="262"/>
    </row>
    <row r="327" spans="3:14" ht="84.75" customHeight="1">
      <c r="C327" s="262"/>
      <c r="D327" s="262"/>
      <c r="M327" s="262"/>
      <c r="N327" s="262"/>
    </row>
    <row r="328" spans="3:14" ht="84.75" customHeight="1">
      <c r="C328" s="262"/>
      <c r="D328" s="262"/>
      <c r="M328" s="262"/>
      <c r="N328" s="262"/>
    </row>
    <row r="329" spans="3:14" ht="84.75" customHeight="1">
      <c r="C329" s="262"/>
      <c r="D329" s="262"/>
      <c r="M329" s="262"/>
      <c r="N329" s="262"/>
    </row>
    <row r="330" spans="3:14" ht="84.75" customHeight="1">
      <c r="C330" s="262"/>
      <c r="D330" s="262"/>
      <c r="M330" s="262"/>
      <c r="N330" s="262"/>
    </row>
    <row r="331" spans="3:14" ht="84.75" customHeight="1">
      <c r="C331" s="262"/>
      <c r="D331" s="262"/>
      <c r="M331" s="262"/>
      <c r="N331" s="262"/>
    </row>
    <row r="332" spans="3:14" ht="84.75" customHeight="1">
      <c r="C332" s="262"/>
      <c r="D332" s="262"/>
      <c r="M332" s="262"/>
      <c r="N332" s="262"/>
    </row>
    <row r="333" spans="3:14" ht="84.75" customHeight="1">
      <c r="C333" s="262"/>
      <c r="D333" s="262"/>
      <c r="M333" s="262"/>
      <c r="N333" s="262"/>
    </row>
    <row r="334" spans="3:14" ht="84.75" customHeight="1">
      <c r="C334" s="262"/>
      <c r="D334" s="262"/>
      <c r="M334" s="262"/>
      <c r="N334" s="262"/>
    </row>
    <row r="335" spans="3:14" ht="84.75" customHeight="1">
      <c r="C335" s="262"/>
      <c r="D335" s="262"/>
      <c r="M335" s="262"/>
      <c r="N335" s="262"/>
    </row>
    <row r="336" spans="3:14" ht="84.75" customHeight="1">
      <c r="C336" s="262"/>
      <c r="D336" s="262"/>
      <c r="M336" s="262"/>
      <c r="N336" s="262"/>
    </row>
    <row r="337" spans="3:14" ht="84.75" customHeight="1">
      <c r="C337" s="262"/>
      <c r="D337" s="262"/>
      <c r="M337" s="262"/>
      <c r="N337" s="262"/>
    </row>
    <row r="338" spans="3:14" ht="84.75" customHeight="1">
      <c r="C338" s="262"/>
      <c r="D338" s="262"/>
      <c r="M338" s="262"/>
      <c r="N338" s="262"/>
    </row>
    <row r="339" spans="3:14" ht="84.75" customHeight="1">
      <c r="C339" s="262"/>
      <c r="D339" s="262"/>
      <c r="M339" s="262"/>
      <c r="N339" s="262"/>
    </row>
    <row r="340" spans="3:14" ht="84.75" customHeight="1">
      <c r="C340" s="262"/>
      <c r="D340" s="262"/>
      <c r="M340" s="262"/>
      <c r="N340" s="262"/>
    </row>
    <row r="341" spans="3:14" ht="84.75" customHeight="1">
      <c r="C341" s="262"/>
      <c r="D341" s="262"/>
      <c r="M341" s="262"/>
      <c r="N341" s="262"/>
    </row>
    <row r="342" spans="3:14" ht="84.75" customHeight="1">
      <c r="C342" s="262"/>
      <c r="D342" s="262"/>
      <c r="M342" s="262"/>
      <c r="N342" s="262"/>
    </row>
    <row r="343" spans="3:14" ht="84.75" customHeight="1">
      <c r="C343" s="262"/>
      <c r="D343" s="262"/>
      <c r="M343" s="262"/>
      <c r="N343" s="262"/>
    </row>
    <row r="344" spans="3:14" ht="84.75" customHeight="1">
      <c r="C344" s="262"/>
      <c r="D344" s="262"/>
      <c r="M344" s="262"/>
      <c r="N344" s="262"/>
    </row>
    <row r="345" spans="3:14" ht="84.75" customHeight="1">
      <c r="C345" s="262"/>
      <c r="D345" s="262"/>
      <c r="M345" s="262"/>
      <c r="N345" s="262"/>
    </row>
    <row r="346" spans="3:14" ht="84.75" customHeight="1">
      <c r="C346" s="262"/>
      <c r="D346" s="262"/>
      <c r="M346" s="262"/>
      <c r="N346" s="262"/>
    </row>
    <row r="347" spans="3:14" ht="84.75" customHeight="1">
      <c r="C347" s="262"/>
      <c r="D347" s="262"/>
      <c r="M347" s="262"/>
      <c r="N347" s="262"/>
    </row>
    <row r="348" spans="3:14" ht="84.75" customHeight="1">
      <c r="C348" s="262"/>
      <c r="D348" s="262"/>
      <c r="M348" s="262"/>
      <c r="N348" s="262"/>
    </row>
    <row r="349" spans="3:14" ht="84.75" customHeight="1">
      <c r="C349" s="262"/>
      <c r="D349" s="262"/>
      <c r="M349" s="262"/>
      <c r="N349" s="262"/>
    </row>
    <row r="350" spans="3:14" ht="84.75" customHeight="1">
      <c r="C350" s="262"/>
      <c r="D350" s="262"/>
      <c r="M350" s="262"/>
      <c r="N350" s="262"/>
    </row>
    <row r="351" spans="3:14" ht="84.75" customHeight="1">
      <c r="C351" s="262"/>
      <c r="D351" s="262"/>
      <c r="M351" s="262"/>
      <c r="N351" s="262"/>
    </row>
    <row r="352" spans="3:14" ht="84.75" customHeight="1">
      <c r="C352" s="262"/>
      <c r="D352" s="262"/>
      <c r="M352" s="262"/>
      <c r="N352" s="262"/>
    </row>
    <row r="353" spans="3:14" ht="84.75" customHeight="1">
      <c r="C353" s="262"/>
      <c r="D353" s="262"/>
      <c r="M353" s="262"/>
      <c r="N353" s="262"/>
    </row>
    <row r="354" spans="3:14" ht="84.75" customHeight="1">
      <c r="C354" s="262"/>
      <c r="D354" s="262"/>
      <c r="M354" s="262"/>
      <c r="N354" s="262"/>
    </row>
    <row r="355" spans="3:14" ht="84.75" customHeight="1">
      <c r="C355" s="262"/>
      <c r="D355" s="262"/>
      <c r="M355" s="262"/>
      <c r="N355" s="262"/>
    </row>
    <row r="356" spans="3:14" ht="84.75" customHeight="1">
      <c r="C356" s="262"/>
      <c r="D356" s="262"/>
      <c r="M356" s="262"/>
      <c r="N356" s="262"/>
    </row>
    <row r="357" spans="3:14" ht="84.75" customHeight="1">
      <c r="C357" s="262"/>
      <c r="D357" s="262"/>
      <c r="M357" s="262"/>
      <c r="N357" s="262"/>
    </row>
    <row r="358" spans="3:14" ht="84.75" customHeight="1">
      <c r="C358" s="262"/>
      <c r="D358" s="262"/>
      <c r="M358" s="262"/>
      <c r="N358" s="262"/>
    </row>
    <row r="359" spans="3:14" ht="84.75" customHeight="1">
      <c r="C359" s="262"/>
      <c r="D359" s="262"/>
      <c r="M359" s="262"/>
      <c r="N359" s="262"/>
    </row>
    <row r="360" spans="3:14" ht="84.75" customHeight="1">
      <c r="C360" s="262"/>
      <c r="D360" s="262"/>
      <c r="M360" s="262"/>
      <c r="N360" s="262"/>
    </row>
    <row r="361" spans="3:14" ht="84.75" customHeight="1">
      <c r="C361" s="262"/>
      <c r="D361" s="262"/>
      <c r="M361" s="262"/>
      <c r="N361" s="262"/>
    </row>
    <row r="362" spans="3:14" ht="84.75" customHeight="1">
      <c r="C362" s="262"/>
      <c r="D362" s="262"/>
      <c r="M362" s="262"/>
      <c r="N362" s="262"/>
    </row>
    <row r="363" spans="3:14" ht="84.75" customHeight="1">
      <c r="C363" s="262"/>
      <c r="D363" s="262"/>
      <c r="M363" s="262"/>
      <c r="N363" s="262"/>
    </row>
    <row r="364" spans="3:14" ht="84.75" customHeight="1">
      <c r="C364" s="262"/>
      <c r="D364" s="262"/>
      <c r="M364" s="262"/>
      <c r="N364" s="262"/>
    </row>
    <row r="365" spans="3:14" ht="84.75" customHeight="1">
      <c r="C365" s="262"/>
      <c r="D365" s="262"/>
      <c r="M365" s="262"/>
      <c r="N365" s="262"/>
    </row>
    <row r="366" spans="3:14" ht="84.75" customHeight="1">
      <c r="C366" s="262"/>
      <c r="D366" s="262"/>
      <c r="M366" s="262"/>
      <c r="N366" s="262"/>
    </row>
    <row r="367" spans="3:14" ht="84.75" customHeight="1">
      <c r="C367" s="262"/>
      <c r="D367" s="262"/>
      <c r="M367" s="262"/>
      <c r="N367" s="262"/>
    </row>
    <row r="368" spans="3:14" ht="84.75" customHeight="1">
      <c r="C368" s="262"/>
      <c r="D368" s="262"/>
      <c r="M368" s="262"/>
      <c r="N368" s="262"/>
    </row>
    <row r="369" spans="3:14" ht="84.75" customHeight="1">
      <c r="C369" s="262"/>
      <c r="D369" s="262"/>
      <c r="M369" s="262"/>
      <c r="N369" s="262"/>
    </row>
    <row r="370" spans="3:14" ht="84.75" customHeight="1">
      <c r="C370" s="262"/>
      <c r="D370" s="262"/>
      <c r="M370" s="262"/>
      <c r="N370" s="262"/>
    </row>
    <row r="371" spans="3:14" ht="84.75" customHeight="1">
      <c r="C371" s="262"/>
      <c r="D371" s="262"/>
      <c r="M371" s="262"/>
      <c r="N371" s="262"/>
    </row>
    <row r="372" spans="3:14" ht="84.75" customHeight="1">
      <c r="C372" s="262"/>
      <c r="D372" s="262"/>
      <c r="M372" s="262"/>
      <c r="N372" s="262"/>
    </row>
    <row r="373" spans="3:14" ht="84.75" customHeight="1">
      <c r="C373" s="262"/>
      <c r="D373" s="262"/>
      <c r="M373" s="262"/>
      <c r="N373" s="262"/>
    </row>
    <row r="374" spans="3:14" ht="84.75" customHeight="1">
      <c r="C374" s="262"/>
      <c r="D374" s="262"/>
      <c r="M374" s="262"/>
      <c r="N374" s="262"/>
    </row>
    <row r="375" spans="3:14" ht="84.75" customHeight="1">
      <c r="C375" s="262"/>
      <c r="D375" s="262"/>
      <c r="M375" s="262"/>
      <c r="N375" s="262"/>
    </row>
    <row r="376" spans="3:14" ht="84.75" customHeight="1">
      <c r="C376" s="262"/>
      <c r="D376" s="262"/>
      <c r="M376" s="262"/>
      <c r="N376" s="262"/>
    </row>
    <row r="377" spans="3:14" ht="84.75" customHeight="1">
      <c r="C377" s="262"/>
      <c r="D377" s="262"/>
      <c r="M377" s="262"/>
      <c r="N377" s="262"/>
    </row>
    <row r="378" spans="3:14" ht="84.75" customHeight="1">
      <c r="C378" s="262"/>
      <c r="D378" s="262"/>
      <c r="M378" s="262"/>
      <c r="N378" s="262"/>
    </row>
    <row r="379" spans="3:14" ht="84.75" customHeight="1">
      <c r="C379" s="262"/>
      <c r="D379" s="262"/>
      <c r="M379" s="262"/>
      <c r="N379" s="262"/>
    </row>
    <row r="380" spans="3:14" ht="84.75" customHeight="1">
      <c r="C380" s="262"/>
      <c r="D380" s="262"/>
      <c r="M380" s="262"/>
      <c r="N380" s="262"/>
    </row>
    <row r="381" spans="3:14" ht="84.75" customHeight="1">
      <c r="C381" s="262"/>
      <c r="D381" s="262"/>
      <c r="M381" s="262"/>
      <c r="N381" s="262"/>
    </row>
    <row r="382" spans="3:14" ht="84.75" customHeight="1">
      <c r="C382" s="262"/>
      <c r="D382" s="262"/>
      <c r="M382" s="262"/>
      <c r="N382" s="262"/>
    </row>
    <row r="383" spans="3:14" ht="84.75" customHeight="1">
      <c r="C383" s="262"/>
      <c r="D383" s="262"/>
      <c r="M383" s="262"/>
      <c r="N383" s="262"/>
    </row>
    <row r="384" spans="3:14" ht="84.75" customHeight="1">
      <c r="C384" s="262"/>
      <c r="D384" s="262"/>
      <c r="M384" s="262"/>
      <c r="N384" s="262"/>
    </row>
    <row r="385" spans="3:14" ht="84.75" customHeight="1">
      <c r="C385" s="262"/>
      <c r="D385" s="262"/>
      <c r="M385" s="262"/>
      <c r="N385" s="262"/>
    </row>
    <row r="386" spans="3:14" ht="84.75" customHeight="1">
      <c r="C386" s="262"/>
      <c r="D386" s="262"/>
      <c r="M386" s="262"/>
      <c r="N386" s="262"/>
    </row>
    <row r="387" spans="3:14" ht="84.75" customHeight="1">
      <c r="C387" s="262"/>
      <c r="D387" s="262"/>
      <c r="M387" s="262"/>
      <c r="N387" s="262"/>
    </row>
    <row r="388" spans="3:14" ht="84.75" customHeight="1">
      <c r="C388" s="262"/>
      <c r="D388" s="262"/>
      <c r="M388" s="262"/>
      <c r="N388" s="262"/>
    </row>
    <row r="389" spans="3:14" ht="84.75" customHeight="1">
      <c r="C389" s="262"/>
      <c r="D389" s="262"/>
      <c r="M389" s="262"/>
      <c r="N389" s="262"/>
    </row>
    <row r="390" spans="3:14" ht="84.75" customHeight="1">
      <c r="C390" s="262"/>
      <c r="D390" s="262"/>
      <c r="M390" s="262"/>
      <c r="N390" s="262"/>
    </row>
    <row r="391" spans="3:14" ht="84.75" customHeight="1">
      <c r="C391" s="262"/>
      <c r="D391" s="262"/>
      <c r="M391" s="262"/>
      <c r="N391" s="262"/>
    </row>
    <row r="392" spans="3:14" ht="84.75" customHeight="1">
      <c r="C392" s="262"/>
      <c r="D392" s="262"/>
      <c r="M392" s="262"/>
      <c r="N392" s="262"/>
    </row>
    <row r="393" spans="3:14" ht="84.75" customHeight="1">
      <c r="C393" s="262"/>
      <c r="D393" s="262"/>
      <c r="M393" s="262"/>
      <c r="N393" s="262"/>
    </row>
    <row r="394" spans="3:14" ht="84.75" customHeight="1">
      <c r="C394" s="262"/>
      <c r="D394" s="262"/>
      <c r="M394" s="262"/>
      <c r="N394" s="262"/>
    </row>
    <row r="395" spans="3:14" ht="84.75" customHeight="1">
      <c r="C395" s="262"/>
      <c r="D395" s="262"/>
      <c r="M395" s="262"/>
      <c r="N395" s="262"/>
    </row>
    <row r="396" spans="3:14" ht="84.75" customHeight="1">
      <c r="C396" s="262"/>
      <c r="D396" s="262"/>
      <c r="M396" s="262"/>
      <c r="N396" s="262"/>
    </row>
    <row r="397" spans="3:14" ht="84.75" customHeight="1">
      <c r="C397" s="262"/>
      <c r="D397" s="262"/>
      <c r="M397" s="262"/>
      <c r="N397" s="262"/>
    </row>
    <row r="398" spans="3:14" ht="84.75" customHeight="1">
      <c r="C398" s="262"/>
      <c r="D398" s="262"/>
      <c r="M398" s="262"/>
      <c r="N398" s="262"/>
    </row>
    <row r="399" spans="3:14" ht="84.75" customHeight="1">
      <c r="C399" s="262"/>
      <c r="D399" s="262"/>
      <c r="M399" s="262"/>
      <c r="N399" s="262"/>
    </row>
    <row r="400" spans="3:14" ht="84.75" customHeight="1">
      <c r="C400" s="262"/>
      <c r="D400" s="262"/>
      <c r="M400" s="262"/>
      <c r="N400" s="262"/>
    </row>
    <row r="401" spans="3:14" ht="84.75" customHeight="1">
      <c r="C401" s="262"/>
      <c r="D401" s="262"/>
      <c r="M401" s="262"/>
      <c r="N401" s="262"/>
    </row>
    <row r="402" spans="3:14" ht="84.75" customHeight="1">
      <c r="C402" s="262"/>
      <c r="D402" s="262"/>
      <c r="M402" s="262"/>
      <c r="N402" s="262"/>
    </row>
    <row r="403" spans="3:14" ht="84.75" customHeight="1">
      <c r="C403" s="262"/>
      <c r="D403" s="262"/>
      <c r="M403" s="262"/>
      <c r="N403" s="262"/>
    </row>
    <row r="404" spans="3:14" ht="84.75" customHeight="1">
      <c r="C404" s="262"/>
      <c r="D404" s="262"/>
      <c r="M404" s="262"/>
      <c r="N404" s="262"/>
    </row>
    <row r="405" spans="3:14" ht="84.75" customHeight="1">
      <c r="C405" s="262"/>
      <c r="D405" s="262"/>
      <c r="M405" s="262"/>
      <c r="N405" s="262"/>
    </row>
    <row r="406" spans="3:14" ht="84.75" customHeight="1">
      <c r="C406" s="262"/>
      <c r="D406" s="262"/>
      <c r="M406" s="262"/>
      <c r="N406" s="262"/>
    </row>
    <row r="407" spans="3:14" ht="84.75" customHeight="1">
      <c r="C407" s="262"/>
      <c r="D407" s="262"/>
      <c r="M407" s="262"/>
      <c r="N407" s="262"/>
    </row>
    <row r="408" spans="3:14" ht="84.75" customHeight="1">
      <c r="C408" s="262"/>
      <c r="D408" s="262"/>
      <c r="M408" s="262"/>
      <c r="N408" s="262"/>
    </row>
    <row r="409" spans="3:14" ht="84.75" customHeight="1">
      <c r="C409" s="262"/>
      <c r="D409" s="262"/>
      <c r="M409" s="262"/>
      <c r="N409" s="262"/>
    </row>
    <row r="410" spans="3:14" ht="84.75" customHeight="1">
      <c r="C410" s="262"/>
      <c r="D410" s="262"/>
      <c r="M410" s="262"/>
      <c r="N410" s="262"/>
    </row>
    <row r="411" spans="3:14" ht="84.75" customHeight="1">
      <c r="C411" s="262"/>
      <c r="D411" s="262"/>
      <c r="M411" s="262"/>
      <c r="N411" s="262"/>
    </row>
    <row r="412" spans="3:14" ht="84.75" customHeight="1">
      <c r="C412" s="262"/>
      <c r="D412" s="262"/>
      <c r="M412" s="262"/>
      <c r="N412" s="262"/>
    </row>
    <row r="413" spans="3:14" ht="84.75" customHeight="1">
      <c r="C413" s="262"/>
      <c r="D413" s="262"/>
      <c r="M413" s="262"/>
      <c r="N413" s="262"/>
    </row>
    <row r="414" spans="3:14" ht="84.75" customHeight="1">
      <c r="C414" s="262"/>
      <c r="D414" s="262"/>
      <c r="M414" s="262"/>
      <c r="N414" s="262"/>
    </row>
    <row r="415" spans="3:14" ht="84.75" customHeight="1">
      <c r="C415" s="262"/>
      <c r="D415" s="262"/>
      <c r="M415" s="262"/>
      <c r="N415" s="262"/>
    </row>
    <row r="416" spans="3:14" ht="84.75" customHeight="1">
      <c r="C416" s="262"/>
      <c r="D416" s="262"/>
      <c r="M416" s="262"/>
      <c r="N416" s="262"/>
    </row>
    <row r="417" spans="3:14" ht="84.75" customHeight="1">
      <c r="C417" s="262"/>
      <c r="D417" s="262"/>
      <c r="M417" s="262"/>
      <c r="N417" s="262"/>
    </row>
    <row r="418" spans="3:14" ht="84.75" customHeight="1">
      <c r="C418" s="262"/>
      <c r="D418" s="262"/>
      <c r="M418" s="262"/>
      <c r="N418" s="262"/>
    </row>
    <row r="419" spans="3:14" ht="84.75" customHeight="1">
      <c r="C419" s="262"/>
      <c r="D419" s="262"/>
      <c r="M419" s="262"/>
      <c r="N419" s="262"/>
    </row>
    <row r="420" spans="3:14" ht="84.75" customHeight="1">
      <c r="C420" s="262"/>
      <c r="D420" s="262"/>
      <c r="M420" s="262"/>
      <c r="N420" s="262"/>
    </row>
    <row r="421" spans="3:14" ht="84.75" customHeight="1">
      <c r="C421" s="262"/>
      <c r="D421" s="262"/>
      <c r="M421" s="262"/>
      <c r="N421" s="262"/>
    </row>
    <row r="422" spans="3:14" ht="84.75" customHeight="1">
      <c r="C422" s="262"/>
      <c r="D422" s="262"/>
      <c r="M422" s="262"/>
      <c r="N422" s="262"/>
    </row>
    <row r="423" spans="3:14" ht="84.75" customHeight="1">
      <c r="C423" s="262"/>
      <c r="D423" s="262"/>
      <c r="M423" s="262"/>
      <c r="N423" s="262"/>
    </row>
    <row r="424" spans="3:14" ht="84.75" customHeight="1">
      <c r="C424" s="262"/>
      <c r="D424" s="262"/>
      <c r="M424" s="262"/>
      <c r="N424" s="262"/>
    </row>
    <row r="425" spans="3:14" ht="84.75" customHeight="1">
      <c r="C425" s="262"/>
      <c r="D425" s="262"/>
      <c r="M425" s="262"/>
      <c r="N425" s="262"/>
    </row>
    <row r="426" spans="3:14" ht="84.75" customHeight="1">
      <c r="C426" s="262"/>
      <c r="D426" s="262"/>
      <c r="M426" s="262"/>
      <c r="N426" s="262"/>
    </row>
    <row r="427" spans="3:14" ht="84.75" customHeight="1">
      <c r="C427" s="262"/>
      <c r="D427" s="262"/>
      <c r="M427" s="262"/>
      <c r="N427" s="262"/>
    </row>
    <row r="428" spans="3:14" ht="84.75" customHeight="1">
      <c r="C428" s="262"/>
      <c r="D428" s="262"/>
      <c r="M428" s="262"/>
      <c r="N428" s="262"/>
    </row>
    <row r="429" spans="3:14" ht="84.75" customHeight="1">
      <c r="C429" s="262"/>
      <c r="D429" s="262"/>
      <c r="M429" s="262"/>
      <c r="N429" s="262"/>
    </row>
    <row r="430" spans="3:14" ht="84.75" customHeight="1">
      <c r="C430" s="262"/>
      <c r="D430" s="262"/>
      <c r="M430" s="262"/>
      <c r="N430" s="262"/>
    </row>
    <row r="431" spans="3:14" ht="84.75" customHeight="1">
      <c r="C431" s="262"/>
      <c r="D431" s="262"/>
      <c r="M431" s="262"/>
      <c r="N431" s="262"/>
    </row>
    <row r="432" spans="3:14" ht="84.75" customHeight="1">
      <c r="C432" s="262"/>
      <c r="D432" s="262"/>
      <c r="M432" s="262"/>
      <c r="N432" s="262"/>
    </row>
    <row r="433" spans="3:14" ht="84.75" customHeight="1">
      <c r="C433" s="262"/>
      <c r="D433" s="262"/>
      <c r="M433" s="262"/>
      <c r="N433" s="262"/>
    </row>
    <row r="434" spans="3:14" ht="84.75" customHeight="1">
      <c r="C434" s="262"/>
      <c r="D434" s="262"/>
      <c r="M434" s="262"/>
      <c r="N434" s="262"/>
    </row>
    <row r="435" spans="3:14" ht="84.75" customHeight="1">
      <c r="C435" s="262"/>
      <c r="D435" s="262"/>
      <c r="M435" s="262"/>
      <c r="N435" s="262"/>
    </row>
    <row r="436" spans="3:14" ht="84.75" customHeight="1">
      <c r="C436" s="262"/>
      <c r="D436" s="262"/>
      <c r="M436" s="262"/>
      <c r="N436" s="262"/>
    </row>
    <row r="437" spans="3:14" ht="84.75" customHeight="1">
      <c r="C437" s="262"/>
      <c r="D437" s="262"/>
      <c r="M437" s="262"/>
      <c r="N437" s="262"/>
    </row>
    <row r="438" spans="3:14" ht="84.75" customHeight="1">
      <c r="C438" s="262"/>
      <c r="D438" s="262"/>
      <c r="M438" s="262"/>
      <c r="N438" s="262"/>
    </row>
    <row r="439" spans="3:14" ht="84.75" customHeight="1">
      <c r="C439" s="262"/>
      <c r="D439" s="262"/>
      <c r="M439" s="262"/>
      <c r="N439" s="262"/>
    </row>
    <row r="440" spans="3:14" ht="84.75" customHeight="1">
      <c r="C440" s="262"/>
      <c r="D440" s="262"/>
      <c r="M440" s="262"/>
      <c r="N440" s="262"/>
    </row>
    <row r="441" spans="3:14" ht="84.75" customHeight="1">
      <c r="C441" s="262"/>
      <c r="D441" s="262"/>
      <c r="M441" s="262"/>
      <c r="N441" s="262"/>
    </row>
    <row r="442" spans="3:14" ht="84.75" customHeight="1">
      <c r="C442" s="262"/>
      <c r="D442" s="262"/>
      <c r="M442" s="262"/>
      <c r="N442" s="262"/>
    </row>
    <row r="443" spans="3:14" ht="84.75" customHeight="1">
      <c r="C443" s="262"/>
      <c r="D443" s="262"/>
      <c r="M443" s="262"/>
      <c r="N443" s="262"/>
    </row>
    <row r="444" spans="3:14" ht="84.75" customHeight="1">
      <c r="C444" s="262"/>
      <c r="D444" s="262"/>
      <c r="M444" s="262"/>
      <c r="N444" s="262"/>
    </row>
    <row r="445" spans="3:14" ht="84.75" customHeight="1">
      <c r="C445" s="262"/>
      <c r="D445" s="262"/>
      <c r="M445" s="262"/>
      <c r="N445" s="262"/>
    </row>
    <row r="446" spans="3:14" ht="84.75" customHeight="1">
      <c r="C446" s="262"/>
      <c r="D446" s="262"/>
      <c r="M446" s="262"/>
      <c r="N446" s="262"/>
    </row>
    <row r="447" spans="3:14" ht="84.75" customHeight="1">
      <c r="C447" s="262"/>
      <c r="D447" s="262"/>
      <c r="M447" s="262"/>
      <c r="N447" s="262"/>
    </row>
    <row r="448" spans="3:14" ht="84.75" customHeight="1">
      <c r="C448" s="262"/>
      <c r="D448" s="262"/>
      <c r="M448" s="262"/>
      <c r="N448" s="262"/>
    </row>
    <row r="449" spans="3:14" ht="84.75" customHeight="1">
      <c r="C449" s="262"/>
      <c r="D449" s="262"/>
      <c r="M449" s="262"/>
      <c r="N449" s="262"/>
    </row>
    <row r="450" spans="3:14" ht="84.75" customHeight="1">
      <c r="C450" s="262"/>
      <c r="D450" s="262"/>
      <c r="M450" s="262"/>
      <c r="N450" s="262"/>
    </row>
    <row r="451" spans="3:14" ht="84.75" customHeight="1">
      <c r="C451" s="262"/>
      <c r="D451" s="262"/>
      <c r="M451" s="262"/>
      <c r="N451" s="262"/>
    </row>
    <row r="452" spans="3:14" ht="84.75" customHeight="1">
      <c r="C452" s="262"/>
      <c r="D452" s="262"/>
      <c r="M452" s="262"/>
      <c r="N452" s="262"/>
    </row>
    <row r="453" spans="3:14" ht="84.75" customHeight="1">
      <c r="C453" s="262"/>
      <c r="D453" s="262"/>
      <c r="M453" s="262"/>
      <c r="N453" s="262"/>
    </row>
    <row r="454" spans="3:14" ht="84.75" customHeight="1">
      <c r="C454" s="262"/>
      <c r="D454" s="262"/>
      <c r="M454" s="262"/>
      <c r="N454" s="262"/>
    </row>
    <row r="455" spans="3:14" ht="84.75" customHeight="1">
      <c r="C455" s="262"/>
      <c r="D455" s="262"/>
      <c r="M455" s="262"/>
      <c r="N455" s="262"/>
    </row>
    <row r="456" spans="3:14" ht="84.75" customHeight="1">
      <c r="C456" s="262"/>
      <c r="D456" s="262"/>
      <c r="M456" s="262"/>
      <c r="N456" s="262"/>
    </row>
    <row r="457" spans="3:14" ht="84.75" customHeight="1">
      <c r="C457" s="262"/>
      <c r="D457" s="262"/>
      <c r="M457" s="262"/>
      <c r="N457" s="262"/>
    </row>
    <row r="458" spans="3:14" ht="84.75" customHeight="1">
      <c r="C458" s="262"/>
      <c r="D458" s="262"/>
      <c r="M458" s="262"/>
      <c r="N458" s="262"/>
    </row>
    <row r="459" spans="3:14" ht="84.75" customHeight="1">
      <c r="C459" s="262"/>
      <c r="D459" s="262"/>
      <c r="M459" s="262"/>
      <c r="N459" s="262"/>
    </row>
    <row r="460" spans="3:14" ht="84.75" customHeight="1">
      <c r="C460" s="262"/>
      <c r="D460" s="262"/>
      <c r="M460" s="262"/>
      <c r="N460" s="262"/>
    </row>
    <row r="461" spans="3:14" ht="84.75" customHeight="1">
      <c r="C461" s="262"/>
      <c r="D461" s="262"/>
      <c r="M461" s="262"/>
      <c r="N461" s="262"/>
    </row>
    <row r="462" spans="3:14" ht="84.75" customHeight="1">
      <c r="C462" s="262"/>
      <c r="D462" s="262"/>
      <c r="M462" s="262"/>
      <c r="N462" s="262"/>
    </row>
    <row r="463" spans="3:14" ht="84.75" customHeight="1">
      <c r="C463" s="262"/>
      <c r="D463" s="262"/>
      <c r="M463" s="262"/>
      <c r="N463" s="262"/>
    </row>
    <row r="464" spans="3:14" ht="84.75" customHeight="1">
      <c r="C464" s="262"/>
      <c r="D464" s="262"/>
      <c r="M464" s="262"/>
      <c r="N464" s="262"/>
    </row>
    <row r="465" spans="3:14" ht="84.75" customHeight="1">
      <c r="C465" s="262"/>
      <c r="D465" s="262"/>
      <c r="M465" s="262"/>
      <c r="N465" s="262"/>
    </row>
    <row r="466" spans="3:14" ht="84.75" customHeight="1">
      <c r="C466" s="262"/>
      <c r="D466" s="262"/>
      <c r="M466" s="262"/>
      <c r="N466" s="262"/>
    </row>
    <row r="467" spans="3:14" ht="84.75" customHeight="1">
      <c r="C467" s="262"/>
      <c r="D467" s="262"/>
      <c r="M467" s="262"/>
      <c r="N467" s="262"/>
    </row>
    <row r="468" spans="3:14" ht="84.75" customHeight="1">
      <c r="C468" s="262"/>
      <c r="D468" s="262"/>
      <c r="M468" s="262"/>
      <c r="N468" s="262"/>
    </row>
    <row r="469" spans="3:14" ht="84.75" customHeight="1">
      <c r="C469" s="262"/>
      <c r="D469" s="262"/>
      <c r="M469" s="262"/>
      <c r="N469" s="262"/>
    </row>
    <row r="470" spans="3:14" ht="84.75" customHeight="1">
      <c r="C470" s="262"/>
      <c r="D470" s="262"/>
      <c r="M470" s="262"/>
      <c r="N470" s="262"/>
    </row>
    <row r="471" spans="3:14" ht="84.75" customHeight="1">
      <c r="C471" s="262"/>
      <c r="D471" s="262"/>
      <c r="M471" s="262"/>
      <c r="N471" s="262"/>
    </row>
    <row r="472" spans="3:14" ht="84.75" customHeight="1">
      <c r="C472" s="262"/>
      <c r="D472" s="262"/>
      <c r="M472" s="262"/>
      <c r="N472" s="262"/>
    </row>
    <row r="473" spans="3:14" ht="84.75" customHeight="1">
      <c r="C473" s="262"/>
      <c r="D473" s="262"/>
      <c r="M473" s="262"/>
      <c r="N473" s="262"/>
    </row>
    <row r="474" spans="3:14" ht="84.75" customHeight="1">
      <c r="C474" s="262"/>
      <c r="D474" s="262"/>
      <c r="M474" s="262"/>
      <c r="N474" s="262"/>
    </row>
    <row r="475" spans="3:14" ht="84.75" customHeight="1">
      <c r="C475" s="262"/>
      <c r="D475" s="262"/>
      <c r="M475" s="262"/>
      <c r="N475" s="262"/>
    </row>
    <row r="476" spans="3:14" ht="84.75" customHeight="1">
      <c r="C476" s="262"/>
      <c r="D476" s="262"/>
      <c r="M476" s="262"/>
      <c r="N476" s="262"/>
    </row>
    <row r="477" spans="3:14" ht="84.75" customHeight="1">
      <c r="C477" s="262"/>
      <c r="D477" s="262"/>
      <c r="M477" s="262"/>
      <c r="N477" s="262"/>
    </row>
    <row r="478" spans="3:14" ht="84.75" customHeight="1">
      <c r="C478" s="262"/>
      <c r="D478" s="262"/>
      <c r="M478" s="262"/>
      <c r="N478" s="262"/>
    </row>
    <row r="479" spans="3:14" ht="84.75" customHeight="1">
      <c r="C479" s="262"/>
      <c r="D479" s="262"/>
      <c r="M479" s="262"/>
      <c r="N479" s="262"/>
    </row>
    <row r="480" spans="3:14" ht="84.75" customHeight="1">
      <c r="C480" s="262"/>
      <c r="D480" s="262"/>
      <c r="M480" s="262"/>
      <c r="N480" s="262"/>
    </row>
    <row r="481" spans="3:14" ht="84.75" customHeight="1">
      <c r="C481" s="262"/>
      <c r="D481" s="262"/>
      <c r="M481" s="262"/>
      <c r="N481" s="262"/>
    </row>
    <row r="482" spans="3:14" ht="84.75" customHeight="1">
      <c r="C482" s="262"/>
      <c r="D482" s="262"/>
      <c r="M482" s="262"/>
      <c r="N482" s="262"/>
    </row>
    <row r="483" spans="3:14" ht="84.75" customHeight="1">
      <c r="C483" s="262"/>
      <c r="D483" s="262"/>
      <c r="M483" s="262"/>
      <c r="N483" s="262"/>
    </row>
    <row r="484" spans="3:14" ht="84.75" customHeight="1">
      <c r="C484" s="262"/>
      <c r="D484" s="262"/>
      <c r="M484" s="262"/>
      <c r="N484" s="262"/>
    </row>
    <row r="485" spans="3:14" ht="84.75" customHeight="1">
      <c r="C485" s="262"/>
      <c r="D485" s="262"/>
      <c r="M485" s="262"/>
      <c r="N485" s="262"/>
    </row>
    <row r="486" spans="3:14" ht="84.75" customHeight="1">
      <c r="C486" s="262"/>
      <c r="D486" s="262"/>
      <c r="M486" s="262"/>
      <c r="N486" s="262"/>
    </row>
    <row r="487" spans="3:14" ht="84.75" customHeight="1">
      <c r="C487" s="262"/>
      <c r="D487" s="262"/>
      <c r="M487" s="262"/>
      <c r="N487" s="262"/>
    </row>
    <row r="488" spans="3:14" ht="84.75" customHeight="1">
      <c r="C488" s="262"/>
      <c r="D488" s="262"/>
      <c r="M488" s="262"/>
      <c r="N488" s="262"/>
    </row>
    <row r="489" spans="3:14" ht="84.75" customHeight="1">
      <c r="C489" s="262"/>
      <c r="D489" s="262"/>
      <c r="M489" s="262"/>
      <c r="N489" s="262"/>
    </row>
    <row r="490" spans="3:14" ht="84.75" customHeight="1">
      <c r="C490" s="262"/>
      <c r="D490" s="262"/>
      <c r="M490" s="262"/>
      <c r="N490" s="262"/>
    </row>
    <row r="491" spans="3:14" ht="84.75" customHeight="1">
      <c r="C491" s="262"/>
      <c r="D491" s="262"/>
      <c r="M491" s="262"/>
      <c r="N491" s="262"/>
    </row>
    <row r="492" spans="3:14" ht="84.75" customHeight="1">
      <c r="C492" s="262"/>
      <c r="D492" s="262"/>
      <c r="M492" s="262"/>
      <c r="N492" s="262"/>
    </row>
    <row r="493" spans="3:14" ht="84.75" customHeight="1">
      <c r="C493" s="262"/>
      <c r="D493" s="262"/>
      <c r="M493" s="262"/>
      <c r="N493" s="262"/>
    </row>
    <row r="494" spans="3:14" ht="84.75" customHeight="1">
      <c r="C494" s="262"/>
      <c r="D494" s="262"/>
      <c r="M494" s="262"/>
      <c r="N494" s="262"/>
    </row>
    <row r="495" spans="3:14" ht="84.75" customHeight="1">
      <c r="C495" s="262"/>
      <c r="D495" s="262"/>
      <c r="M495" s="262"/>
      <c r="N495" s="262"/>
    </row>
    <row r="496" spans="3:14" ht="84.75" customHeight="1">
      <c r="C496" s="262"/>
      <c r="D496" s="262"/>
      <c r="M496" s="262"/>
      <c r="N496" s="262"/>
    </row>
    <row r="497" spans="3:14" ht="84.75" customHeight="1">
      <c r="C497" s="262"/>
      <c r="D497" s="262"/>
      <c r="M497" s="262"/>
      <c r="N497" s="262"/>
    </row>
    <row r="498" spans="3:14" ht="84.75" customHeight="1">
      <c r="C498" s="262"/>
      <c r="D498" s="262"/>
      <c r="M498" s="262"/>
      <c r="N498" s="262"/>
    </row>
    <row r="499" spans="3:14" ht="84.75" customHeight="1">
      <c r="C499" s="262"/>
      <c r="D499" s="262"/>
      <c r="M499" s="262"/>
      <c r="N499" s="262"/>
    </row>
    <row r="500" spans="3:14" ht="84.75" customHeight="1">
      <c r="C500" s="262"/>
      <c r="D500" s="262"/>
      <c r="M500" s="262"/>
      <c r="N500" s="262"/>
    </row>
    <row r="501" spans="3:14" ht="84.75" customHeight="1">
      <c r="C501" s="262"/>
      <c r="D501" s="262"/>
      <c r="M501" s="262"/>
      <c r="N501" s="262"/>
    </row>
    <row r="502" spans="3:14" ht="84.75" customHeight="1">
      <c r="C502" s="262"/>
      <c r="D502" s="262"/>
      <c r="M502" s="262"/>
      <c r="N502" s="262"/>
    </row>
    <row r="503" spans="3:14" ht="84.75" customHeight="1">
      <c r="C503" s="262"/>
      <c r="D503" s="262"/>
      <c r="M503" s="262"/>
      <c r="N503" s="262"/>
    </row>
    <row r="504" spans="3:14" ht="84.75" customHeight="1">
      <c r="C504" s="262"/>
      <c r="D504" s="262"/>
      <c r="M504" s="262"/>
      <c r="N504" s="262"/>
    </row>
    <row r="505" spans="3:14" ht="84.75" customHeight="1">
      <c r="C505" s="262"/>
      <c r="D505" s="262"/>
      <c r="M505" s="262"/>
      <c r="N505" s="262"/>
    </row>
    <row r="506" spans="3:14" ht="84.75" customHeight="1">
      <c r="C506" s="262"/>
      <c r="D506" s="262"/>
      <c r="M506" s="262"/>
      <c r="N506" s="262"/>
    </row>
    <row r="507" spans="3:14" ht="84.75" customHeight="1">
      <c r="C507" s="262"/>
      <c r="D507" s="262"/>
      <c r="M507" s="262"/>
      <c r="N507" s="262"/>
    </row>
    <row r="508" spans="3:14" ht="84.75" customHeight="1">
      <c r="C508" s="262"/>
      <c r="D508" s="262"/>
      <c r="M508" s="262"/>
      <c r="N508" s="262"/>
    </row>
    <row r="509" spans="3:14" ht="84.75" customHeight="1">
      <c r="C509" s="262"/>
      <c r="D509" s="262"/>
      <c r="M509" s="262"/>
      <c r="N509" s="262"/>
    </row>
    <row r="510" spans="3:14" ht="84.75" customHeight="1">
      <c r="C510" s="262"/>
      <c r="D510" s="262"/>
      <c r="M510" s="262"/>
      <c r="N510" s="262"/>
    </row>
    <row r="511" spans="3:14" ht="84.75" customHeight="1">
      <c r="C511" s="262"/>
      <c r="D511" s="262"/>
      <c r="M511" s="262"/>
      <c r="N511" s="262"/>
    </row>
    <row r="512" spans="3:14" ht="84.75" customHeight="1">
      <c r="C512" s="262"/>
      <c r="D512" s="262"/>
      <c r="M512" s="262"/>
      <c r="N512" s="262"/>
    </row>
    <row r="513" spans="3:14" ht="84.75" customHeight="1">
      <c r="C513" s="262"/>
      <c r="D513" s="262"/>
      <c r="M513" s="262"/>
      <c r="N513" s="262"/>
    </row>
    <row r="514" spans="3:14" ht="84.75" customHeight="1">
      <c r="C514" s="262"/>
      <c r="D514" s="262"/>
      <c r="M514" s="262"/>
      <c r="N514" s="262"/>
    </row>
    <row r="515" spans="3:14" ht="84.75" customHeight="1">
      <c r="C515" s="262"/>
      <c r="D515" s="262"/>
      <c r="M515" s="262"/>
      <c r="N515" s="262"/>
    </row>
    <row r="516" spans="3:14" ht="84.75" customHeight="1">
      <c r="C516" s="262"/>
      <c r="D516" s="262"/>
      <c r="M516" s="262"/>
      <c r="N516" s="262"/>
    </row>
    <row r="517" spans="3:14" ht="84.75" customHeight="1">
      <c r="C517" s="262"/>
      <c r="D517" s="262"/>
      <c r="M517" s="262"/>
      <c r="N517" s="262"/>
    </row>
    <row r="518" spans="3:14" ht="84.75" customHeight="1">
      <c r="C518" s="262"/>
      <c r="D518" s="262"/>
      <c r="M518" s="262"/>
      <c r="N518" s="262"/>
    </row>
    <row r="519" spans="3:14" ht="84.75" customHeight="1">
      <c r="C519" s="262"/>
      <c r="D519" s="262"/>
      <c r="M519" s="262"/>
      <c r="N519" s="262"/>
    </row>
    <row r="520" spans="3:14" ht="84.75" customHeight="1">
      <c r="C520" s="262"/>
      <c r="D520" s="262"/>
      <c r="M520" s="262"/>
      <c r="N520" s="262"/>
    </row>
    <row r="521" spans="3:14" ht="84.75" customHeight="1">
      <c r="C521" s="262"/>
      <c r="D521" s="262"/>
      <c r="M521" s="262"/>
      <c r="N521" s="262"/>
    </row>
    <row r="522" spans="3:14" ht="84.75" customHeight="1">
      <c r="C522" s="262"/>
      <c r="D522" s="262"/>
      <c r="M522" s="262"/>
      <c r="N522" s="262"/>
    </row>
    <row r="523" spans="3:14" ht="84.75" customHeight="1">
      <c r="C523" s="262"/>
      <c r="D523" s="262"/>
      <c r="M523" s="262"/>
      <c r="N523" s="262"/>
    </row>
    <row r="524" spans="3:14" ht="84.75" customHeight="1">
      <c r="C524" s="262"/>
      <c r="D524" s="262"/>
      <c r="M524" s="262"/>
      <c r="N524" s="262"/>
    </row>
    <row r="525" spans="3:14" ht="84.75" customHeight="1">
      <c r="C525" s="262"/>
      <c r="D525" s="262"/>
      <c r="M525" s="262"/>
      <c r="N525" s="262"/>
    </row>
    <row r="526" spans="3:14" ht="84.75" customHeight="1">
      <c r="C526" s="262"/>
      <c r="D526" s="262"/>
      <c r="M526" s="262"/>
      <c r="N526" s="262"/>
    </row>
    <row r="527" spans="3:14" ht="84.75" customHeight="1">
      <c r="C527" s="262"/>
      <c r="D527" s="262"/>
      <c r="M527" s="262"/>
      <c r="N527" s="262"/>
    </row>
    <row r="528" spans="3:14" ht="84.75" customHeight="1">
      <c r="C528" s="262"/>
      <c r="D528" s="262"/>
      <c r="M528" s="262"/>
      <c r="N528" s="262"/>
    </row>
    <row r="529" spans="3:14" ht="84.75" customHeight="1">
      <c r="C529" s="262"/>
      <c r="D529" s="262"/>
      <c r="M529" s="262"/>
      <c r="N529" s="262"/>
    </row>
    <row r="530" spans="3:14" ht="84.75" customHeight="1">
      <c r="C530" s="262"/>
      <c r="D530" s="262"/>
      <c r="M530" s="262"/>
      <c r="N530" s="262"/>
    </row>
    <row r="531" spans="3:14" ht="84.75" customHeight="1">
      <c r="C531" s="262"/>
      <c r="D531" s="262"/>
      <c r="M531" s="262"/>
      <c r="N531" s="262"/>
    </row>
    <row r="532" spans="3:14" ht="84.75" customHeight="1">
      <c r="C532" s="262"/>
      <c r="D532" s="262"/>
      <c r="M532" s="262"/>
      <c r="N532" s="262"/>
    </row>
    <row r="533" spans="3:14" ht="84.75" customHeight="1">
      <c r="C533" s="262"/>
      <c r="D533" s="262"/>
      <c r="M533" s="262"/>
      <c r="N533" s="262"/>
    </row>
    <row r="534" spans="3:14" ht="84.75" customHeight="1">
      <c r="C534" s="262"/>
      <c r="D534" s="262"/>
      <c r="M534" s="262"/>
      <c r="N534" s="262"/>
    </row>
    <row r="535" spans="3:14" ht="84.75" customHeight="1">
      <c r="C535" s="262"/>
      <c r="D535" s="262"/>
      <c r="M535" s="262"/>
      <c r="N535" s="262"/>
    </row>
    <row r="536" spans="3:14" ht="84.75" customHeight="1">
      <c r="C536" s="262"/>
      <c r="D536" s="262"/>
      <c r="M536" s="262"/>
      <c r="N536" s="262"/>
    </row>
    <row r="537" spans="3:14" ht="84.75" customHeight="1">
      <c r="C537" s="262"/>
      <c r="D537" s="262"/>
      <c r="M537" s="262"/>
      <c r="N537" s="262"/>
    </row>
    <row r="538" spans="3:14" ht="84.75" customHeight="1">
      <c r="C538" s="262"/>
      <c r="D538" s="262"/>
      <c r="M538" s="262"/>
      <c r="N538" s="262"/>
    </row>
    <row r="539" spans="3:14" ht="84.75" customHeight="1">
      <c r="C539" s="262"/>
      <c r="D539" s="262"/>
      <c r="M539" s="262"/>
      <c r="N539" s="262"/>
    </row>
    <row r="540" spans="3:14" ht="84.75" customHeight="1">
      <c r="C540" s="262"/>
      <c r="D540" s="262"/>
      <c r="M540" s="262"/>
      <c r="N540" s="262"/>
    </row>
    <row r="541" spans="3:14" ht="84.75" customHeight="1">
      <c r="C541" s="262"/>
      <c r="D541" s="262"/>
      <c r="M541" s="262"/>
      <c r="N541" s="262"/>
    </row>
    <row r="542" spans="3:14" ht="84.75" customHeight="1">
      <c r="C542" s="262"/>
      <c r="D542" s="262"/>
      <c r="M542" s="262"/>
      <c r="N542" s="262"/>
    </row>
    <row r="543" spans="3:14" ht="84.75" customHeight="1">
      <c r="C543" s="262"/>
      <c r="D543" s="262"/>
      <c r="M543" s="262"/>
      <c r="N543" s="262"/>
    </row>
    <row r="544" spans="3:14" ht="84.75" customHeight="1">
      <c r="C544" s="262"/>
      <c r="D544" s="262"/>
      <c r="M544" s="262"/>
      <c r="N544" s="262"/>
    </row>
    <row r="545" spans="3:14" ht="84.75" customHeight="1">
      <c r="C545" s="262"/>
      <c r="D545" s="262"/>
      <c r="M545" s="262"/>
      <c r="N545" s="262"/>
    </row>
    <row r="546" spans="3:14" ht="84.75" customHeight="1">
      <c r="C546" s="262"/>
      <c r="D546" s="262"/>
      <c r="M546" s="262"/>
      <c r="N546" s="262"/>
    </row>
    <row r="547" spans="3:14" ht="84.75" customHeight="1">
      <c r="C547" s="262"/>
      <c r="D547" s="262"/>
      <c r="M547" s="262"/>
      <c r="N547" s="262"/>
    </row>
    <row r="548" spans="3:14" ht="84.75" customHeight="1">
      <c r="C548" s="262"/>
      <c r="D548" s="262"/>
      <c r="M548" s="262"/>
      <c r="N548" s="262"/>
    </row>
    <row r="549" spans="3:14" ht="84.75" customHeight="1">
      <c r="C549" s="262"/>
      <c r="D549" s="262"/>
      <c r="M549" s="262"/>
      <c r="N549" s="262"/>
    </row>
    <row r="550" spans="3:14" ht="84.75" customHeight="1">
      <c r="C550" s="262"/>
      <c r="D550" s="262"/>
      <c r="M550" s="262"/>
      <c r="N550" s="262"/>
    </row>
    <row r="551" spans="3:14" ht="84.75" customHeight="1">
      <c r="C551" s="262"/>
      <c r="D551" s="262"/>
      <c r="M551" s="262"/>
      <c r="N551" s="262"/>
    </row>
    <row r="552" spans="3:14" ht="84.75" customHeight="1">
      <c r="C552" s="262"/>
      <c r="D552" s="262"/>
      <c r="M552" s="262"/>
      <c r="N552" s="262"/>
    </row>
    <row r="553" spans="3:14" ht="84.75" customHeight="1">
      <c r="C553" s="262"/>
      <c r="D553" s="262"/>
      <c r="M553" s="262"/>
      <c r="N553" s="262"/>
    </row>
    <row r="554" spans="3:14" ht="84.75" customHeight="1">
      <c r="C554" s="262"/>
      <c r="D554" s="262"/>
      <c r="M554" s="262"/>
      <c r="N554" s="262"/>
    </row>
    <row r="555" spans="3:14" ht="84.75" customHeight="1">
      <c r="C555" s="262"/>
      <c r="D555" s="262"/>
      <c r="M555" s="262"/>
      <c r="N555" s="262"/>
    </row>
    <row r="556" spans="3:14" ht="84.75" customHeight="1">
      <c r="C556" s="262"/>
      <c r="D556" s="262"/>
      <c r="M556" s="262"/>
      <c r="N556" s="262"/>
    </row>
    <row r="557" spans="3:14" ht="84.75" customHeight="1">
      <c r="C557" s="262"/>
      <c r="D557" s="262"/>
      <c r="M557" s="262"/>
      <c r="N557" s="262"/>
    </row>
    <row r="558" spans="3:14" ht="84.75" customHeight="1">
      <c r="C558" s="262"/>
      <c r="D558" s="262"/>
      <c r="M558" s="262"/>
      <c r="N558" s="262"/>
    </row>
    <row r="559" spans="3:14" ht="84.75" customHeight="1">
      <c r="C559" s="262"/>
      <c r="D559" s="262"/>
      <c r="M559" s="262"/>
      <c r="N559" s="262"/>
    </row>
    <row r="560" spans="3:14" ht="84.75" customHeight="1">
      <c r="C560" s="262"/>
      <c r="D560" s="262"/>
      <c r="M560" s="262"/>
      <c r="N560" s="262"/>
    </row>
    <row r="561" spans="3:14" ht="84.75" customHeight="1">
      <c r="C561" s="262"/>
      <c r="D561" s="262"/>
      <c r="M561" s="262"/>
      <c r="N561" s="262"/>
    </row>
    <row r="562" spans="3:14" ht="84.75" customHeight="1">
      <c r="C562" s="262"/>
      <c r="D562" s="262"/>
      <c r="M562" s="262"/>
      <c r="N562" s="262"/>
    </row>
    <row r="563" spans="3:14" ht="84.75" customHeight="1">
      <c r="C563" s="262"/>
      <c r="D563" s="262"/>
      <c r="M563" s="262"/>
      <c r="N563" s="262"/>
    </row>
    <row r="564" spans="3:14" ht="84.75" customHeight="1">
      <c r="C564" s="262"/>
      <c r="D564" s="262"/>
      <c r="M564" s="262"/>
      <c r="N564" s="262"/>
    </row>
    <row r="565" spans="3:14" ht="84.75" customHeight="1">
      <c r="C565" s="262"/>
      <c r="D565" s="262"/>
      <c r="M565" s="262"/>
      <c r="N565" s="262"/>
    </row>
    <row r="566" spans="3:14" ht="84.75" customHeight="1">
      <c r="C566" s="262"/>
      <c r="D566" s="262"/>
      <c r="M566" s="262"/>
      <c r="N566" s="262"/>
    </row>
    <row r="567" spans="3:14" ht="84.75" customHeight="1">
      <c r="C567" s="262"/>
      <c r="D567" s="262"/>
      <c r="M567" s="262"/>
      <c r="N567" s="262"/>
    </row>
    <row r="568" spans="3:14" ht="84.75" customHeight="1">
      <c r="C568" s="262"/>
      <c r="D568" s="262"/>
      <c r="M568" s="262"/>
      <c r="N568" s="262"/>
    </row>
    <row r="569" spans="3:14" ht="84.75" customHeight="1">
      <c r="C569" s="262"/>
      <c r="D569" s="262"/>
      <c r="M569" s="262"/>
      <c r="N569" s="262"/>
    </row>
    <row r="570" spans="3:14" ht="84.75" customHeight="1">
      <c r="C570" s="262"/>
      <c r="D570" s="262"/>
      <c r="M570" s="262"/>
      <c r="N570" s="262"/>
    </row>
    <row r="571" spans="3:14" ht="84.75" customHeight="1">
      <c r="C571" s="262"/>
      <c r="D571" s="262"/>
      <c r="M571" s="262"/>
      <c r="N571" s="262"/>
    </row>
    <row r="572" spans="3:14" ht="84.75" customHeight="1">
      <c r="C572" s="262"/>
      <c r="D572" s="262"/>
      <c r="M572" s="262"/>
      <c r="N572" s="262"/>
    </row>
    <row r="573" spans="3:14" ht="84.75" customHeight="1">
      <c r="C573" s="262"/>
      <c r="D573" s="262"/>
      <c r="M573" s="262"/>
      <c r="N573" s="262"/>
    </row>
    <row r="574" spans="3:14" ht="84.75" customHeight="1">
      <c r="C574" s="262"/>
      <c r="D574" s="262"/>
      <c r="M574" s="262"/>
      <c r="N574" s="262"/>
    </row>
    <row r="575" spans="3:14" ht="84.75" customHeight="1">
      <c r="C575" s="262"/>
      <c r="D575" s="262"/>
      <c r="M575" s="262"/>
      <c r="N575" s="262"/>
    </row>
    <row r="576" spans="3:14" ht="84.75" customHeight="1">
      <c r="C576" s="262"/>
      <c r="D576" s="262"/>
      <c r="M576" s="262"/>
      <c r="N576" s="262"/>
    </row>
    <row r="577" spans="3:14" ht="84.75" customHeight="1">
      <c r="C577" s="262"/>
      <c r="D577" s="262"/>
      <c r="M577" s="262"/>
      <c r="N577" s="262"/>
    </row>
    <row r="578" spans="3:14" ht="84.75" customHeight="1">
      <c r="C578" s="262"/>
      <c r="D578" s="262"/>
      <c r="M578" s="262"/>
      <c r="N578" s="262"/>
    </row>
    <row r="579" spans="3:14" ht="84.75" customHeight="1">
      <c r="C579" s="262"/>
      <c r="D579" s="262"/>
      <c r="M579" s="262"/>
      <c r="N579" s="262"/>
    </row>
    <row r="580" spans="3:14" ht="84.75" customHeight="1">
      <c r="C580" s="262"/>
      <c r="D580" s="262"/>
      <c r="M580" s="262"/>
      <c r="N580" s="262"/>
    </row>
    <row r="581" spans="3:14" ht="84.75" customHeight="1">
      <c r="C581" s="262"/>
      <c r="D581" s="262"/>
      <c r="M581" s="262"/>
      <c r="N581" s="262"/>
    </row>
    <row r="582" spans="3:14" ht="84.75" customHeight="1">
      <c r="C582" s="262"/>
      <c r="D582" s="262"/>
      <c r="M582" s="262"/>
      <c r="N582" s="262"/>
    </row>
    <row r="583" spans="3:14" ht="84.75" customHeight="1">
      <c r="C583" s="262"/>
      <c r="D583" s="262"/>
      <c r="M583" s="262"/>
      <c r="N583" s="262"/>
    </row>
    <row r="584" spans="3:14" ht="84.75" customHeight="1">
      <c r="C584" s="262"/>
      <c r="D584" s="262"/>
      <c r="M584" s="262"/>
      <c r="N584" s="262"/>
    </row>
    <row r="585" spans="3:14" ht="84.75" customHeight="1">
      <c r="C585" s="262"/>
      <c r="D585" s="262"/>
      <c r="M585" s="262"/>
      <c r="N585" s="262"/>
    </row>
    <row r="586" spans="3:14" ht="84.75" customHeight="1">
      <c r="C586" s="262"/>
      <c r="D586" s="262"/>
      <c r="M586" s="262"/>
      <c r="N586" s="262"/>
    </row>
    <row r="587" spans="3:14" ht="84.75" customHeight="1">
      <c r="C587" s="262"/>
      <c r="D587" s="262"/>
      <c r="M587" s="262"/>
      <c r="N587" s="262"/>
    </row>
    <row r="588" spans="3:14" ht="84.75" customHeight="1">
      <c r="C588" s="262"/>
      <c r="D588" s="262"/>
      <c r="M588" s="262"/>
      <c r="N588" s="262"/>
    </row>
    <row r="589" spans="3:14" ht="84.75" customHeight="1">
      <c r="C589" s="262"/>
      <c r="D589" s="262"/>
      <c r="M589" s="262"/>
      <c r="N589" s="262"/>
    </row>
    <row r="590" spans="3:14" ht="84.75" customHeight="1">
      <c r="C590" s="262"/>
      <c r="D590" s="262"/>
      <c r="M590" s="262"/>
      <c r="N590" s="262"/>
    </row>
    <row r="591" spans="3:14" ht="84.75" customHeight="1">
      <c r="C591" s="262"/>
      <c r="D591" s="262"/>
      <c r="M591" s="262"/>
      <c r="N591" s="262"/>
    </row>
    <row r="592" spans="3:14" ht="84.75" customHeight="1">
      <c r="C592" s="262"/>
      <c r="D592" s="262"/>
      <c r="M592" s="262"/>
      <c r="N592" s="262"/>
    </row>
    <row r="593" spans="3:14" ht="84.75" customHeight="1">
      <c r="C593" s="262"/>
      <c r="D593" s="262"/>
      <c r="M593" s="262"/>
      <c r="N593" s="262"/>
    </row>
    <row r="594" spans="3:14" ht="84.75" customHeight="1">
      <c r="C594" s="262"/>
      <c r="D594" s="262"/>
      <c r="M594" s="262"/>
      <c r="N594" s="262"/>
    </row>
    <row r="595" spans="3:14" ht="84.75" customHeight="1">
      <c r="C595" s="262"/>
      <c r="D595" s="262"/>
      <c r="M595" s="262"/>
      <c r="N595" s="262"/>
    </row>
    <row r="596" spans="3:14" ht="84.75" customHeight="1">
      <c r="C596" s="262"/>
      <c r="D596" s="262"/>
      <c r="M596" s="262"/>
      <c r="N596" s="262"/>
    </row>
    <row r="597" spans="3:14" ht="84.75" customHeight="1">
      <c r="C597" s="262"/>
      <c r="D597" s="262"/>
      <c r="M597" s="262"/>
      <c r="N597" s="262"/>
    </row>
    <row r="598" spans="3:14" ht="84.75" customHeight="1">
      <c r="C598" s="262"/>
      <c r="D598" s="262"/>
      <c r="M598" s="262"/>
      <c r="N598" s="262"/>
    </row>
    <row r="599" spans="3:14" ht="84.75" customHeight="1">
      <c r="C599" s="262"/>
      <c r="D599" s="262"/>
      <c r="M599" s="262"/>
      <c r="N599" s="262"/>
    </row>
    <row r="600" spans="3:14" ht="84.75" customHeight="1">
      <c r="C600" s="262"/>
      <c r="D600" s="262"/>
      <c r="M600" s="262"/>
      <c r="N600" s="262"/>
    </row>
    <row r="601" spans="3:14" ht="84.75" customHeight="1">
      <c r="C601" s="262"/>
      <c r="D601" s="262"/>
      <c r="M601" s="262"/>
      <c r="N601" s="262"/>
    </row>
    <row r="602" spans="3:14" ht="84.75" customHeight="1">
      <c r="C602" s="262"/>
      <c r="D602" s="262"/>
      <c r="M602" s="262"/>
      <c r="N602" s="262"/>
    </row>
    <row r="603" spans="3:14" ht="84.75" customHeight="1">
      <c r="C603" s="262"/>
      <c r="D603" s="262"/>
      <c r="M603" s="262"/>
      <c r="N603" s="262"/>
    </row>
    <row r="604" spans="3:14" ht="84.75" customHeight="1">
      <c r="C604" s="262"/>
      <c r="D604" s="262"/>
      <c r="M604" s="262"/>
      <c r="N604" s="262"/>
    </row>
    <row r="605" spans="3:14" ht="84.75" customHeight="1">
      <c r="C605" s="262"/>
      <c r="D605" s="262"/>
      <c r="M605" s="262"/>
      <c r="N605" s="262"/>
    </row>
    <row r="606" spans="3:14" ht="84.75" customHeight="1">
      <c r="C606" s="262"/>
      <c r="D606" s="262"/>
      <c r="M606" s="262"/>
      <c r="N606" s="262"/>
    </row>
    <row r="607" spans="3:14" ht="84.75" customHeight="1">
      <c r="C607" s="262"/>
      <c r="D607" s="262"/>
      <c r="M607" s="262"/>
      <c r="N607" s="262"/>
    </row>
    <row r="608" spans="3:14" ht="84.75" customHeight="1">
      <c r="C608" s="262"/>
      <c r="D608" s="262"/>
      <c r="M608" s="262"/>
      <c r="N608" s="262"/>
    </row>
    <row r="609" spans="3:14" ht="84.75" customHeight="1">
      <c r="C609" s="262"/>
      <c r="D609" s="262"/>
      <c r="M609" s="262"/>
      <c r="N609" s="262"/>
    </row>
    <row r="610" spans="3:14" ht="84.75" customHeight="1">
      <c r="C610" s="262"/>
      <c r="D610" s="262"/>
      <c r="M610" s="262"/>
      <c r="N610" s="262"/>
    </row>
    <row r="611" spans="3:14" ht="84.75" customHeight="1">
      <c r="C611" s="262"/>
      <c r="D611" s="262"/>
      <c r="M611" s="262"/>
      <c r="N611" s="262"/>
    </row>
    <row r="612" spans="3:14" ht="84.75" customHeight="1">
      <c r="C612" s="262"/>
      <c r="D612" s="262"/>
      <c r="M612" s="262"/>
      <c r="N612" s="262"/>
    </row>
    <row r="613" spans="3:14" ht="84.75" customHeight="1">
      <c r="C613" s="262"/>
      <c r="D613" s="262"/>
      <c r="M613" s="262"/>
      <c r="N613" s="262"/>
    </row>
    <row r="614" spans="3:14" ht="84.75" customHeight="1">
      <c r="C614" s="262"/>
      <c r="D614" s="262"/>
      <c r="M614" s="262"/>
      <c r="N614" s="262"/>
    </row>
    <row r="615" spans="3:14" ht="84.75" customHeight="1">
      <c r="C615" s="262"/>
      <c r="D615" s="262"/>
      <c r="M615" s="262"/>
      <c r="N615" s="262"/>
    </row>
    <row r="616" spans="3:14" ht="84.75" customHeight="1">
      <c r="C616" s="262"/>
      <c r="D616" s="262"/>
      <c r="M616" s="262"/>
      <c r="N616" s="262"/>
    </row>
    <row r="617" spans="3:14" ht="84.75" customHeight="1">
      <c r="C617" s="262"/>
      <c r="D617" s="262"/>
      <c r="M617" s="262"/>
      <c r="N617" s="262"/>
    </row>
    <row r="618" spans="3:14" ht="84.75" customHeight="1">
      <c r="C618" s="262"/>
      <c r="D618" s="262"/>
      <c r="M618" s="262"/>
      <c r="N618" s="262"/>
    </row>
    <row r="619" spans="3:14" ht="84.75" customHeight="1">
      <c r="C619" s="262"/>
      <c r="D619" s="262"/>
      <c r="M619" s="262"/>
      <c r="N619" s="262"/>
    </row>
    <row r="620" spans="3:14" ht="84.75" customHeight="1">
      <c r="C620" s="262"/>
      <c r="D620" s="262"/>
      <c r="M620" s="262"/>
      <c r="N620" s="262"/>
    </row>
    <row r="621" spans="3:14" ht="84.75" customHeight="1">
      <c r="C621" s="262"/>
      <c r="D621" s="262"/>
      <c r="M621" s="262"/>
      <c r="N621" s="262"/>
    </row>
    <row r="622" spans="3:14" ht="84.75" customHeight="1">
      <c r="C622" s="262"/>
      <c r="D622" s="262"/>
      <c r="M622" s="262"/>
      <c r="N622" s="262"/>
    </row>
    <row r="623" spans="3:14" ht="84.75" customHeight="1">
      <c r="C623" s="262"/>
      <c r="D623" s="262"/>
      <c r="M623" s="262"/>
      <c r="N623" s="262"/>
    </row>
    <row r="624" spans="3:14" ht="84.75" customHeight="1">
      <c r="C624" s="262"/>
      <c r="D624" s="262"/>
      <c r="M624" s="262"/>
      <c r="N624" s="262"/>
    </row>
    <row r="625" spans="3:14" ht="84.75" customHeight="1">
      <c r="C625" s="262"/>
      <c r="D625" s="262"/>
      <c r="M625" s="262"/>
      <c r="N625" s="262"/>
    </row>
    <row r="626" spans="3:14" ht="84.75" customHeight="1">
      <c r="C626" s="262"/>
      <c r="D626" s="262"/>
      <c r="M626" s="262"/>
      <c r="N626" s="262"/>
    </row>
    <row r="627" spans="3:14" ht="84.75" customHeight="1">
      <c r="C627" s="262"/>
      <c r="D627" s="262"/>
      <c r="M627" s="262"/>
      <c r="N627" s="262"/>
    </row>
    <row r="628" spans="3:14" ht="84.75" customHeight="1">
      <c r="C628" s="262"/>
      <c r="D628" s="262"/>
      <c r="M628" s="262"/>
      <c r="N628" s="262"/>
    </row>
    <row r="629" spans="3:14" ht="84.75" customHeight="1">
      <c r="C629" s="262"/>
      <c r="D629" s="262"/>
      <c r="M629" s="262"/>
      <c r="N629" s="262"/>
    </row>
    <row r="630" spans="3:14" ht="84.75" customHeight="1">
      <c r="C630" s="262"/>
      <c r="D630" s="262"/>
      <c r="M630" s="262"/>
      <c r="N630" s="262"/>
    </row>
    <row r="631" spans="3:14" ht="84.75" customHeight="1">
      <c r="C631" s="262"/>
      <c r="D631" s="262"/>
      <c r="M631" s="262"/>
      <c r="N631" s="262"/>
    </row>
    <row r="632" spans="3:14" ht="84.75" customHeight="1">
      <c r="C632" s="262"/>
      <c r="D632" s="262"/>
      <c r="M632" s="262"/>
      <c r="N632" s="262"/>
    </row>
    <row r="633" spans="3:14" ht="84.75" customHeight="1">
      <c r="C633" s="262"/>
      <c r="D633" s="262"/>
      <c r="M633" s="262"/>
      <c r="N633" s="262"/>
    </row>
    <row r="634" spans="3:14" ht="84.75" customHeight="1">
      <c r="C634" s="262"/>
      <c r="D634" s="262"/>
      <c r="M634" s="262"/>
      <c r="N634" s="262"/>
    </row>
    <row r="635" spans="3:14" ht="84.75" customHeight="1">
      <c r="C635" s="262"/>
      <c r="D635" s="262"/>
      <c r="M635" s="262"/>
      <c r="N635" s="262"/>
    </row>
    <row r="636" spans="3:14" ht="84.75" customHeight="1">
      <c r="C636" s="262"/>
      <c r="D636" s="262"/>
      <c r="M636" s="262"/>
      <c r="N636" s="262"/>
    </row>
    <row r="637" spans="3:14" ht="84.75" customHeight="1">
      <c r="C637" s="262"/>
      <c r="D637" s="262"/>
      <c r="M637" s="262"/>
      <c r="N637" s="262"/>
    </row>
    <row r="638" spans="3:14" ht="84.75" customHeight="1">
      <c r="C638" s="262"/>
      <c r="D638" s="262"/>
      <c r="M638" s="262"/>
      <c r="N638" s="262"/>
    </row>
    <row r="639" spans="3:14" ht="84.75" customHeight="1">
      <c r="C639" s="262"/>
      <c r="D639" s="262"/>
      <c r="M639" s="262"/>
      <c r="N639" s="262"/>
    </row>
    <row r="640" spans="3:14" ht="84.75" customHeight="1">
      <c r="C640" s="262"/>
      <c r="D640" s="262"/>
      <c r="M640" s="262"/>
      <c r="N640" s="262"/>
    </row>
    <row r="641" spans="3:14" ht="84.75" customHeight="1">
      <c r="C641" s="262"/>
      <c r="D641" s="262"/>
      <c r="M641" s="262"/>
      <c r="N641" s="262"/>
    </row>
    <row r="642" spans="3:14" ht="84.75" customHeight="1">
      <c r="C642" s="262"/>
      <c r="D642" s="262"/>
      <c r="M642" s="262"/>
      <c r="N642" s="262"/>
    </row>
    <row r="643" spans="3:14" ht="84.75" customHeight="1">
      <c r="C643" s="262"/>
      <c r="D643" s="262"/>
      <c r="M643" s="262"/>
      <c r="N643" s="262"/>
    </row>
    <row r="644" spans="3:14" ht="84.75" customHeight="1">
      <c r="C644" s="262"/>
      <c r="D644" s="262"/>
      <c r="M644" s="262"/>
      <c r="N644" s="262"/>
    </row>
    <row r="645" spans="3:14" ht="84.75" customHeight="1">
      <c r="C645" s="262"/>
      <c r="D645" s="262"/>
      <c r="M645" s="262"/>
      <c r="N645" s="262"/>
    </row>
    <row r="646" spans="3:14" ht="84.75" customHeight="1">
      <c r="C646" s="262"/>
      <c r="D646" s="262"/>
      <c r="M646" s="262"/>
      <c r="N646" s="262"/>
    </row>
    <row r="647" spans="3:14" ht="84.75" customHeight="1">
      <c r="C647" s="262"/>
      <c r="D647" s="262"/>
      <c r="M647" s="262"/>
      <c r="N647" s="262"/>
    </row>
    <row r="648" spans="3:14" ht="84.75" customHeight="1">
      <c r="C648" s="262"/>
      <c r="D648" s="262"/>
      <c r="M648" s="262"/>
      <c r="N648" s="262"/>
    </row>
    <row r="649" spans="3:14" ht="84.75" customHeight="1">
      <c r="C649" s="262"/>
      <c r="D649" s="262"/>
      <c r="M649" s="262"/>
      <c r="N649" s="262"/>
    </row>
    <row r="650" spans="3:14" ht="84.75" customHeight="1">
      <c r="C650" s="262"/>
      <c r="D650" s="262"/>
      <c r="M650" s="262"/>
      <c r="N650" s="262"/>
    </row>
    <row r="651" spans="3:14" ht="84.75" customHeight="1">
      <c r="C651" s="262"/>
      <c r="D651" s="262"/>
      <c r="M651" s="262"/>
      <c r="N651" s="262"/>
    </row>
    <row r="652" spans="3:14" ht="84.75" customHeight="1">
      <c r="C652" s="262"/>
      <c r="D652" s="262"/>
      <c r="M652" s="262"/>
      <c r="N652" s="262"/>
    </row>
    <row r="653" spans="3:14" ht="84.75" customHeight="1">
      <c r="C653" s="262"/>
      <c r="D653" s="262"/>
      <c r="M653" s="262"/>
      <c r="N653" s="262"/>
    </row>
    <row r="654" spans="3:14" ht="84.75" customHeight="1">
      <c r="C654" s="262"/>
      <c r="D654" s="262"/>
      <c r="M654" s="262"/>
      <c r="N654" s="262"/>
    </row>
    <row r="655" spans="3:14" ht="84.75" customHeight="1">
      <c r="C655" s="262"/>
      <c r="D655" s="262"/>
      <c r="M655" s="262"/>
      <c r="N655" s="262"/>
    </row>
    <row r="656" spans="3:14" ht="84.75" customHeight="1">
      <c r="C656" s="262"/>
      <c r="D656" s="262"/>
      <c r="M656" s="262"/>
      <c r="N656" s="262"/>
    </row>
    <row r="657" spans="3:14" ht="84.75" customHeight="1">
      <c r="C657" s="262"/>
      <c r="D657" s="262"/>
      <c r="M657" s="262"/>
      <c r="N657" s="262"/>
    </row>
    <row r="658" spans="3:14" ht="84.75" customHeight="1">
      <c r="C658" s="262"/>
      <c r="D658" s="262"/>
      <c r="M658" s="262"/>
      <c r="N658" s="262"/>
    </row>
    <row r="659" spans="3:14" ht="84.75" customHeight="1">
      <c r="C659" s="262"/>
      <c r="D659" s="262"/>
      <c r="M659" s="262"/>
      <c r="N659" s="262"/>
    </row>
    <row r="660" spans="3:14" ht="84.75" customHeight="1">
      <c r="C660" s="262"/>
      <c r="D660" s="262"/>
      <c r="M660" s="262"/>
      <c r="N660" s="262"/>
    </row>
    <row r="661" spans="3:14" ht="84.75" customHeight="1">
      <c r="C661" s="262"/>
      <c r="D661" s="262"/>
      <c r="M661" s="262"/>
      <c r="N661" s="262"/>
    </row>
    <row r="662" spans="3:14" ht="84.75" customHeight="1">
      <c r="C662" s="262"/>
      <c r="D662" s="262"/>
      <c r="M662" s="262"/>
      <c r="N662" s="262"/>
    </row>
    <row r="663" spans="3:14" ht="84.75" customHeight="1">
      <c r="C663" s="262"/>
      <c r="D663" s="262"/>
      <c r="M663" s="262"/>
      <c r="N663" s="262"/>
    </row>
    <row r="664" spans="3:14" ht="84.75" customHeight="1">
      <c r="C664" s="262"/>
      <c r="D664" s="262"/>
      <c r="M664" s="262"/>
      <c r="N664" s="262"/>
    </row>
    <row r="665" spans="3:14" ht="84.75" customHeight="1">
      <c r="C665" s="262"/>
      <c r="D665" s="262"/>
      <c r="M665" s="262"/>
      <c r="N665" s="262"/>
    </row>
    <row r="666" spans="3:14" ht="84.75" customHeight="1">
      <c r="C666" s="262"/>
      <c r="D666" s="262"/>
      <c r="M666" s="262"/>
      <c r="N666" s="262"/>
    </row>
    <row r="667" spans="3:14" ht="84.75" customHeight="1">
      <c r="C667" s="262"/>
      <c r="D667" s="262"/>
      <c r="M667" s="262"/>
      <c r="N667" s="262"/>
    </row>
    <row r="668" spans="3:14" ht="84.75" customHeight="1">
      <c r="C668" s="262"/>
      <c r="D668" s="262"/>
      <c r="M668" s="262"/>
      <c r="N668" s="262"/>
    </row>
    <row r="669" spans="3:14" ht="84.75" customHeight="1">
      <c r="C669" s="262"/>
      <c r="D669" s="262"/>
      <c r="M669" s="262"/>
      <c r="N669" s="262"/>
    </row>
    <row r="670" spans="3:14" ht="84.75" customHeight="1">
      <c r="C670" s="262"/>
      <c r="D670" s="262"/>
      <c r="M670" s="262"/>
      <c r="N670" s="262"/>
    </row>
    <row r="671" spans="3:14" ht="84.75" customHeight="1">
      <c r="C671" s="262"/>
      <c r="D671" s="262"/>
      <c r="M671" s="262"/>
      <c r="N671" s="262"/>
    </row>
    <row r="672" spans="3:14" ht="84.75" customHeight="1">
      <c r="C672" s="262"/>
      <c r="D672" s="262"/>
      <c r="M672" s="262"/>
      <c r="N672" s="262"/>
    </row>
    <row r="673" spans="3:14" ht="84.75" customHeight="1">
      <c r="C673" s="262"/>
      <c r="D673" s="262"/>
      <c r="M673" s="262"/>
      <c r="N673" s="262"/>
    </row>
    <row r="674" spans="3:14" ht="84.75" customHeight="1">
      <c r="C674" s="262"/>
      <c r="D674" s="262"/>
      <c r="M674" s="262"/>
      <c r="N674" s="262"/>
    </row>
    <row r="675" spans="3:14" ht="84.75" customHeight="1">
      <c r="C675" s="262"/>
      <c r="D675" s="262"/>
      <c r="M675" s="262"/>
      <c r="N675" s="262"/>
    </row>
    <row r="676" spans="3:14" ht="84.75" customHeight="1">
      <c r="C676" s="262"/>
      <c r="D676" s="262"/>
      <c r="M676" s="262"/>
      <c r="N676" s="262"/>
    </row>
    <row r="677" spans="3:14" ht="84.75" customHeight="1">
      <c r="C677" s="262"/>
      <c r="D677" s="262"/>
      <c r="M677" s="262"/>
      <c r="N677" s="262"/>
    </row>
    <row r="678" spans="3:14" ht="84.75" customHeight="1">
      <c r="C678" s="262"/>
      <c r="D678" s="262"/>
      <c r="M678" s="262"/>
      <c r="N678" s="262"/>
    </row>
    <row r="679" spans="3:14" ht="84.75" customHeight="1">
      <c r="C679" s="262"/>
      <c r="D679" s="262"/>
      <c r="M679" s="262"/>
      <c r="N679" s="262"/>
    </row>
    <row r="680" spans="3:14" ht="84.75" customHeight="1">
      <c r="C680" s="262"/>
      <c r="D680" s="262"/>
      <c r="M680" s="262"/>
      <c r="N680" s="262"/>
    </row>
    <row r="681" spans="3:14" ht="84.75" customHeight="1">
      <c r="C681" s="262"/>
      <c r="D681" s="262"/>
      <c r="M681" s="262"/>
      <c r="N681" s="262"/>
    </row>
    <row r="682" spans="3:14" ht="84.75" customHeight="1">
      <c r="C682" s="262"/>
      <c r="D682" s="262"/>
      <c r="M682" s="262"/>
      <c r="N682" s="262"/>
    </row>
    <row r="683" spans="3:14" ht="84.75" customHeight="1">
      <c r="C683" s="262"/>
      <c r="D683" s="262"/>
      <c r="M683" s="262"/>
      <c r="N683" s="262"/>
    </row>
    <row r="684" spans="3:14" ht="84.75" customHeight="1">
      <c r="C684" s="262"/>
      <c r="D684" s="262"/>
      <c r="M684" s="262"/>
      <c r="N684" s="262"/>
    </row>
    <row r="685" spans="3:14" ht="84.75" customHeight="1">
      <c r="C685" s="262"/>
      <c r="D685" s="262"/>
      <c r="M685" s="262"/>
      <c r="N685" s="262"/>
    </row>
    <row r="686" spans="3:14" ht="84.75" customHeight="1">
      <c r="C686" s="262"/>
      <c r="D686" s="262"/>
      <c r="M686" s="262"/>
      <c r="N686" s="262"/>
    </row>
    <row r="687" spans="3:14" ht="84.75" customHeight="1">
      <c r="C687" s="262"/>
      <c r="D687" s="262"/>
      <c r="M687" s="262"/>
      <c r="N687" s="262"/>
    </row>
    <row r="688" spans="3:14" ht="84.75" customHeight="1">
      <c r="C688" s="262"/>
      <c r="D688" s="262"/>
      <c r="M688" s="262"/>
      <c r="N688" s="262"/>
    </row>
    <row r="689" spans="3:14" ht="84.75" customHeight="1">
      <c r="C689" s="262"/>
      <c r="D689" s="262"/>
      <c r="M689" s="262"/>
      <c r="N689" s="262"/>
    </row>
    <row r="690" spans="3:14" ht="84.75" customHeight="1">
      <c r="C690" s="262"/>
      <c r="D690" s="262"/>
      <c r="M690" s="262"/>
      <c r="N690" s="262"/>
    </row>
    <row r="691" spans="3:14" ht="84.75" customHeight="1">
      <c r="C691" s="262"/>
      <c r="D691" s="262"/>
      <c r="M691" s="262"/>
      <c r="N691" s="262"/>
    </row>
    <row r="692" spans="3:14" ht="84.75" customHeight="1">
      <c r="C692" s="262"/>
      <c r="D692" s="262"/>
      <c r="M692" s="262"/>
      <c r="N692" s="262"/>
    </row>
    <row r="693" spans="3:14" ht="84.75" customHeight="1">
      <c r="C693" s="262"/>
      <c r="D693" s="262"/>
      <c r="M693" s="262"/>
      <c r="N693" s="262"/>
    </row>
    <row r="694" spans="3:14" ht="84.75" customHeight="1">
      <c r="C694" s="262"/>
      <c r="D694" s="262"/>
      <c r="M694" s="262"/>
      <c r="N694" s="262"/>
    </row>
    <row r="695" spans="3:14" ht="84.75" customHeight="1">
      <c r="C695" s="262"/>
      <c r="D695" s="262"/>
      <c r="M695" s="262"/>
      <c r="N695" s="262"/>
    </row>
    <row r="696" spans="3:14" ht="84.75" customHeight="1">
      <c r="C696" s="262"/>
      <c r="D696" s="262"/>
      <c r="M696" s="262"/>
      <c r="N696" s="262"/>
    </row>
    <row r="697" spans="3:14" ht="84.75" customHeight="1">
      <c r="C697" s="262"/>
      <c r="D697" s="262"/>
      <c r="M697" s="262"/>
      <c r="N697" s="262"/>
    </row>
    <row r="698" spans="3:14" ht="84.75" customHeight="1">
      <c r="C698" s="262"/>
      <c r="D698" s="262"/>
      <c r="M698" s="262"/>
      <c r="N698" s="262"/>
    </row>
    <row r="699" spans="3:14" ht="84.75" customHeight="1">
      <c r="C699" s="262"/>
      <c r="D699" s="262"/>
      <c r="M699" s="262"/>
      <c r="N699" s="262"/>
    </row>
    <row r="700" spans="3:14" ht="84.75" customHeight="1">
      <c r="C700" s="262"/>
      <c r="D700" s="262"/>
      <c r="M700" s="262"/>
      <c r="N700" s="262"/>
    </row>
    <row r="701" spans="3:14" ht="84.75" customHeight="1">
      <c r="C701" s="262"/>
      <c r="D701" s="262"/>
      <c r="M701" s="262"/>
      <c r="N701" s="262"/>
    </row>
    <row r="702" spans="3:14" ht="84.75" customHeight="1">
      <c r="C702" s="262"/>
      <c r="D702" s="262"/>
      <c r="M702" s="262"/>
      <c r="N702" s="262"/>
    </row>
    <row r="703" spans="3:14" ht="84.75" customHeight="1">
      <c r="C703" s="262"/>
      <c r="D703" s="262"/>
      <c r="M703" s="262"/>
      <c r="N703" s="262"/>
    </row>
    <row r="704" spans="3:14" ht="84.75" customHeight="1">
      <c r="C704" s="262"/>
      <c r="D704" s="262"/>
      <c r="M704" s="262"/>
      <c r="N704" s="262"/>
    </row>
    <row r="705" spans="3:14" ht="84.75" customHeight="1">
      <c r="C705" s="262"/>
      <c r="D705" s="262"/>
      <c r="M705" s="262"/>
      <c r="N705" s="262"/>
    </row>
    <row r="706" spans="3:14" ht="84.75" customHeight="1">
      <c r="C706" s="262"/>
      <c r="D706" s="262"/>
      <c r="M706" s="262"/>
      <c r="N706" s="262"/>
    </row>
    <row r="707" spans="3:14" ht="84.75" customHeight="1">
      <c r="C707" s="262"/>
      <c r="D707" s="262"/>
      <c r="M707" s="262"/>
      <c r="N707" s="262"/>
    </row>
    <row r="708" spans="3:14" ht="84.75" customHeight="1">
      <c r="C708" s="262"/>
      <c r="D708" s="262"/>
      <c r="M708" s="262"/>
      <c r="N708" s="262"/>
    </row>
    <row r="709" spans="3:14" ht="84.75" customHeight="1">
      <c r="C709" s="262"/>
      <c r="D709" s="262"/>
      <c r="M709" s="262"/>
      <c r="N709" s="262"/>
    </row>
    <row r="710" spans="3:14" ht="84.75" customHeight="1">
      <c r="C710" s="262"/>
      <c r="D710" s="262"/>
      <c r="M710" s="262"/>
      <c r="N710" s="262"/>
    </row>
    <row r="711" spans="3:14" ht="84.75" customHeight="1">
      <c r="C711" s="262"/>
      <c r="D711" s="262"/>
      <c r="M711" s="262"/>
      <c r="N711" s="262"/>
    </row>
    <row r="712" spans="3:14" ht="84.75" customHeight="1">
      <c r="C712" s="262"/>
      <c r="D712" s="262"/>
      <c r="M712" s="262"/>
      <c r="N712" s="262"/>
    </row>
    <row r="713" spans="3:14" ht="84.75" customHeight="1">
      <c r="C713" s="262"/>
      <c r="D713" s="262"/>
      <c r="M713" s="262"/>
      <c r="N713" s="262"/>
    </row>
    <row r="714" spans="3:14" ht="84.75" customHeight="1">
      <c r="C714" s="262"/>
      <c r="D714" s="262"/>
      <c r="M714" s="262"/>
      <c r="N714" s="262"/>
    </row>
    <row r="715" spans="3:14" ht="84.75" customHeight="1">
      <c r="C715" s="262"/>
      <c r="D715" s="262"/>
      <c r="M715" s="262"/>
      <c r="N715" s="262"/>
    </row>
    <row r="716" spans="3:14" ht="84.75" customHeight="1">
      <c r="C716" s="262"/>
      <c r="D716" s="262"/>
      <c r="M716" s="262"/>
      <c r="N716" s="262"/>
    </row>
    <row r="717" spans="3:14" ht="84.75" customHeight="1">
      <c r="C717" s="262"/>
      <c r="D717" s="262"/>
      <c r="M717" s="262"/>
      <c r="N717" s="262"/>
    </row>
    <row r="718" spans="3:14" ht="84.75" customHeight="1">
      <c r="C718" s="262"/>
      <c r="D718" s="262"/>
      <c r="M718" s="262"/>
      <c r="N718" s="262"/>
    </row>
    <row r="719" spans="3:14" ht="84.75" customHeight="1">
      <c r="C719" s="262"/>
      <c r="D719" s="262"/>
      <c r="M719" s="262"/>
      <c r="N719" s="262"/>
    </row>
    <row r="720" spans="3:14" ht="84.75" customHeight="1">
      <c r="C720" s="262"/>
      <c r="D720" s="262"/>
      <c r="M720" s="262"/>
      <c r="N720" s="262"/>
    </row>
    <row r="721" spans="3:14" ht="84.75" customHeight="1">
      <c r="C721" s="262"/>
      <c r="D721" s="262"/>
      <c r="M721" s="262"/>
      <c r="N721" s="262"/>
    </row>
    <row r="722" spans="3:14" ht="84.75" customHeight="1">
      <c r="C722" s="262"/>
      <c r="D722" s="262"/>
      <c r="M722" s="262"/>
      <c r="N722" s="262"/>
    </row>
    <row r="723" spans="3:14" ht="84.75" customHeight="1">
      <c r="C723" s="262"/>
      <c r="D723" s="262"/>
      <c r="M723" s="262"/>
      <c r="N723" s="262"/>
    </row>
    <row r="724" spans="3:14" ht="84.75" customHeight="1">
      <c r="C724" s="262"/>
      <c r="D724" s="262"/>
      <c r="M724" s="262"/>
      <c r="N724" s="262"/>
    </row>
    <row r="725" spans="3:14" ht="84.75" customHeight="1">
      <c r="C725" s="262"/>
      <c r="D725" s="262"/>
      <c r="M725" s="262"/>
      <c r="N725" s="262"/>
    </row>
    <row r="726" spans="3:14" ht="84.75" customHeight="1">
      <c r="C726" s="262"/>
      <c r="D726" s="262"/>
      <c r="M726" s="262"/>
      <c r="N726" s="262"/>
    </row>
    <row r="727" spans="3:14" ht="84.75" customHeight="1">
      <c r="C727" s="262"/>
      <c r="D727" s="262"/>
      <c r="M727" s="262"/>
      <c r="N727" s="262"/>
    </row>
    <row r="728" spans="3:14" ht="84.75" customHeight="1">
      <c r="C728" s="262"/>
      <c r="D728" s="262"/>
      <c r="M728" s="262"/>
      <c r="N728" s="262"/>
    </row>
    <row r="729" spans="3:14" ht="84.75" customHeight="1">
      <c r="C729" s="262"/>
      <c r="D729" s="262"/>
      <c r="M729" s="262"/>
      <c r="N729" s="262"/>
    </row>
    <row r="730" spans="3:14" ht="84.75" customHeight="1">
      <c r="C730" s="262"/>
      <c r="D730" s="262"/>
      <c r="M730" s="262"/>
      <c r="N730" s="262"/>
    </row>
    <row r="731" spans="3:14" ht="84.75" customHeight="1">
      <c r="C731" s="262"/>
      <c r="D731" s="262"/>
      <c r="M731" s="262"/>
      <c r="N731" s="262"/>
    </row>
    <row r="732" spans="3:14" ht="84.75" customHeight="1">
      <c r="C732" s="262"/>
      <c r="D732" s="262"/>
      <c r="M732" s="262"/>
      <c r="N732" s="262"/>
    </row>
    <row r="733" spans="3:14" ht="84.75" customHeight="1">
      <c r="C733" s="262"/>
      <c r="D733" s="262"/>
      <c r="M733" s="262"/>
      <c r="N733" s="262"/>
    </row>
    <row r="734" spans="3:14" ht="84.75" customHeight="1">
      <c r="C734" s="262"/>
      <c r="D734" s="262"/>
      <c r="M734" s="262"/>
      <c r="N734" s="262"/>
    </row>
    <row r="735" spans="3:14" ht="84.75" customHeight="1">
      <c r="C735" s="262"/>
      <c r="D735" s="262"/>
      <c r="M735" s="262"/>
      <c r="N735" s="262"/>
    </row>
    <row r="736" spans="3:14" ht="84.75" customHeight="1">
      <c r="C736" s="262"/>
      <c r="D736" s="262"/>
      <c r="M736" s="262"/>
      <c r="N736" s="262"/>
    </row>
    <row r="737" spans="3:14" ht="84.75" customHeight="1">
      <c r="C737" s="262"/>
      <c r="D737" s="262"/>
      <c r="M737" s="262"/>
      <c r="N737" s="262"/>
    </row>
    <row r="738" spans="3:14" ht="84.75" customHeight="1">
      <c r="C738" s="262"/>
      <c r="D738" s="262"/>
      <c r="M738" s="262"/>
      <c r="N738" s="262"/>
    </row>
    <row r="739" spans="3:14" ht="84.75" customHeight="1">
      <c r="C739" s="262"/>
      <c r="D739" s="262"/>
      <c r="M739" s="262"/>
      <c r="N739" s="262"/>
    </row>
    <row r="740" spans="3:14" ht="84.75" customHeight="1">
      <c r="C740" s="262"/>
      <c r="D740" s="262"/>
      <c r="M740" s="262"/>
      <c r="N740" s="262"/>
    </row>
    <row r="741" spans="3:14" ht="84.75" customHeight="1">
      <c r="C741" s="262"/>
      <c r="D741" s="262"/>
      <c r="M741" s="262"/>
      <c r="N741" s="262"/>
    </row>
    <row r="742" spans="3:14" ht="84.75" customHeight="1">
      <c r="C742" s="262"/>
      <c r="D742" s="262"/>
      <c r="M742" s="262"/>
      <c r="N742" s="262"/>
    </row>
    <row r="743" spans="3:14" ht="84.75" customHeight="1">
      <c r="C743" s="262"/>
      <c r="D743" s="262"/>
      <c r="M743" s="262"/>
      <c r="N743" s="262"/>
    </row>
    <row r="744" spans="3:14" ht="84.75" customHeight="1">
      <c r="C744" s="262"/>
      <c r="D744" s="262"/>
      <c r="M744" s="262"/>
      <c r="N744" s="262"/>
    </row>
    <row r="745" spans="3:14" ht="84.75" customHeight="1">
      <c r="C745" s="262"/>
      <c r="D745" s="262"/>
      <c r="M745" s="262"/>
      <c r="N745" s="262"/>
    </row>
    <row r="746" spans="3:14" ht="84.75" customHeight="1">
      <c r="C746" s="262"/>
      <c r="D746" s="262"/>
      <c r="M746" s="262"/>
      <c r="N746" s="262"/>
    </row>
    <row r="747" spans="3:14" ht="84.75" customHeight="1">
      <c r="C747" s="262"/>
      <c r="D747" s="262"/>
      <c r="M747" s="262"/>
      <c r="N747" s="262"/>
    </row>
    <row r="748" spans="3:14" ht="84.75" customHeight="1">
      <c r="C748" s="262"/>
      <c r="D748" s="262"/>
      <c r="M748" s="262"/>
      <c r="N748" s="262"/>
    </row>
    <row r="749" spans="3:14" ht="84.75" customHeight="1">
      <c r="C749" s="262"/>
      <c r="D749" s="262"/>
      <c r="M749" s="262"/>
      <c r="N749" s="262"/>
    </row>
    <row r="750" spans="3:14" ht="84.75" customHeight="1">
      <c r="C750" s="262"/>
      <c r="D750" s="262"/>
      <c r="M750" s="262"/>
      <c r="N750" s="262"/>
    </row>
    <row r="751" spans="3:14" ht="84.75" customHeight="1">
      <c r="C751" s="262"/>
      <c r="D751" s="262"/>
      <c r="M751" s="262"/>
      <c r="N751" s="262"/>
    </row>
    <row r="752" spans="3:14" ht="84.75" customHeight="1">
      <c r="C752" s="262"/>
      <c r="D752" s="262"/>
      <c r="M752" s="262"/>
      <c r="N752" s="262"/>
    </row>
    <row r="753" spans="3:14" ht="84.75" customHeight="1">
      <c r="C753" s="262"/>
      <c r="D753" s="262"/>
      <c r="M753" s="262"/>
      <c r="N753" s="262"/>
    </row>
    <row r="754" spans="3:14" ht="84.75" customHeight="1">
      <c r="C754" s="262"/>
      <c r="D754" s="262"/>
      <c r="M754" s="262"/>
      <c r="N754" s="262"/>
    </row>
    <row r="755" spans="3:14" ht="84.75" customHeight="1">
      <c r="C755" s="262"/>
      <c r="D755" s="262"/>
      <c r="M755" s="262"/>
      <c r="N755" s="262"/>
    </row>
    <row r="756" spans="3:14" ht="84.75" customHeight="1">
      <c r="C756" s="262"/>
      <c r="D756" s="262"/>
      <c r="M756" s="262"/>
      <c r="N756" s="262"/>
    </row>
    <row r="757" spans="3:14" ht="84.75" customHeight="1">
      <c r="C757" s="262"/>
      <c r="D757" s="262"/>
      <c r="M757" s="262"/>
      <c r="N757" s="262"/>
    </row>
    <row r="758" spans="3:14" ht="84.75" customHeight="1">
      <c r="C758" s="262"/>
      <c r="D758" s="262"/>
      <c r="M758" s="262"/>
      <c r="N758" s="262"/>
    </row>
    <row r="759" spans="3:14" ht="84.75" customHeight="1">
      <c r="C759" s="262"/>
      <c r="D759" s="262"/>
      <c r="M759" s="262"/>
      <c r="N759" s="262"/>
    </row>
    <row r="760" spans="3:14" ht="84.75" customHeight="1">
      <c r="C760" s="262"/>
      <c r="D760" s="262"/>
      <c r="M760" s="262"/>
      <c r="N760" s="262"/>
    </row>
    <row r="761" spans="3:14" ht="84.75" customHeight="1">
      <c r="C761" s="262"/>
      <c r="D761" s="262"/>
      <c r="M761" s="262"/>
      <c r="N761" s="262"/>
    </row>
    <row r="762" spans="3:14" ht="84.75" customHeight="1">
      <c r="C762" s="262"/>
      <c r="D762" s="262"/>
      <c r="M762" s="262"/>
      <c r="N762" s="262"/>
    </row>
    <row r="763" spans="3:14" ht="84.75" customHeight="1">
      <c r="C763" s="262"/>
      <c r="D763" s="262"/>
      <c r="M763" s="262"/>
      <c r="N763" s="262"/>
    </row>
    <row r="764" spans="3:14" ht="84.75" customHeight="1">
      <c r="C764" s="262"/>
      <c r="D764" s="262"/>
      <c r="M764" s="262"/>
      <c r="N764" s="262"/>
    </row>
    <row r="765" spans="3:14" ht="84.75" customHeight="1">
      <c r="C765" s="262"/>
      <c r="D765" s="262"/>
      <c r="M765" s="262"/>
      <c r="N765" s="262"/>
    </row>
    <row r="766" spans="3:14" ht="84.75" customHeight="1">
      <c r="C766" s="262"/>
      <c r="D766" s="262"/>
      <c r="M766" s="262"/>
      <c r="N766" s="262"/>
    </row>
    <row r="767" spans="3:14" ht="84.75" customHeight="1">
      <c r="C767" s="262"/>
      <c r="D767" s="262"/>
      <c r="M767" s="262"/>
      <c r="N767" s="262"/>
    </row>
    <row r="768" spans="3:14" ht="84.75" customHeight="1">
      <c r="C768" s="262"/>
      <c r="D768" s="262"/>
      <c r="M768" s="262"/>
      <c r="N768" s="262"/>
    </row>
    <row r="769" spans="3:14" ht="84.75" customHeight="1">
      <c r="C769" s="262"/>
      <c r="D769" s="262"/>
      <c r="M769" s="262"/>
      <c r="N769" s="262"/>
    </row>
    <row r="770" spans="3:14" ht="84.75" customHeight="1">
      <c r="C770" s="262"/>
      <c r="D770" s="262"/>
      <c r="M770" s="262"/>
      <c r="N770" s="262"/>
    </row>
    <row r="771" spans="3:14" ht="84.75" customHeight="1">
      <c r="C771" s="262"/>
      <c r="D771" s="262"/>
      <c r="M771" s="262"/>
      <c r="N771" s="262"/>
    </row>
    <row r="772" spans="3:14" ht="84.75" customHeight="1">
      <c r="C772" s="262"/>
      <c r="D772" s="262"/>
      <c r="M772" s="262"/>
      <c r="N772" s="262"/>
    </row>
    <row r="773" spans="3:14" ht="84.75" customHeight="1">
      <c r="C773" s="262"/>
      <c r="D773" s="262"/>
      <c r="M773" s="262"/>
      <c r="N773" s="262"/>
    </row>
    <row r="774" spans="3:14" ht="84.75" customHeight="1">
      <c r="C774" s="262"/>
      <c r="D774" s="262"/>
      <c r="M774" s="262"/>
      <c r="N774" s="262"/>
    </row>
    <row r="775" spans="3:14" ht="84.75" customHeight="1">
      <c r="C775" s="262"/>
      <c r="D775" s="262"/>
      <c r="M775" s="262"/>
      <c r="N775" s="262"/>
    </row>
    <row r="776" spans="3:14" ht="84.75" customHeight="1">
      <c r="C776" s="262"/>
      <c r="D776" s="262"/>
      <c r="M776" s="262"/>
      <c r="N776" s="262"/>
    </row>
    <row r="777" spans="3:14" ht="84.75" customHeight="1">
      <c r="C777" s="262"/>
      <c r="D777" s="262"/>
      <c r="M777" s="262"/>
      <c r="N777" s="262"/>
    </row>
    <row r="778" spans="3:14" ht="84.75" customHeight="1">
      <c r="C778" s="262"/>
      <c r="D778" s="262"/>
      <c r="M778" s="262"/>
      <c r="N778" s="262"/>
    </row>
    <row r="779" spans="3:14" ht="84.75" customHeight="1">
      <c r="C779" s="262"/>
      <c r="D779" s="262"/>
      <c r="M779" s="262"/>
      <c r="N779" s="262"/>
    </row>
    <row r="780" spans="3:14" ht="84.75" customHeight="1">
      <c r="C780" s="262"/>
      <c r="D780" s="262"/>
      <c r="M780" s="262"/>
      <c r="N780" s="262"/>
    </row>
    <row r="781" spans="3:14" ht="84.75" customHeight="1">
      <c r="C781" s="262"/>
      <c r="D781" s="262"/>
      <c r="M781" s="262"/>
      <c r="N781" s="262"/>
    </row>
    <row r="782" spans="3:14" ht="84.75" customHeight="1">
      <c r="C782" s="262"/>
      <c r="D782" s="262"/>
      <c r="M782" s="262"/>
      <c r="N782" s="262"/>
    </row>
    <row r="783" spans="3:14" ht="84.75" customHeight="1">
      <c r="C783" s="262"/>
      <c r="D783" s="262"/>
      <c r="M783" s="262"/>
      <c r="N783" s="262"/>
    </row>
    <row r="784" spans="3:14" ht="84.75" customHeight="1">
      <c r="C784" s="262"/>
      <c r="D784" s="262"/>
      <c r="M784" s="262"/>
      <c r="N784" s="262"/>
    </row>
    <row r="785" spans="3:14" ht="84.75" customHeight="1">
      <c r="C785" s="262"/>
      <c r="D785" s="262"/>
      <c r="M785" s="262"/>
      <c r="N785" s="262"/>
    </row>
    <row r="786" spans="3:14" ht="84.75" customHeight="1">
      <c r="C786" s="262"/>
      <c r="D786" s="262"/>
      <c r="M786" s="262"/>
      <c r="N786" s="262"/>
    </row>
    <row r="787" spans="3:14" ht="84.75" customHeight="1">
      <c r="C787" s="262"/>
      <c r="D787" s="262"/>
      <c r="M787" s="262"/>
      <c r="N787" s="262"/>
    </row>
    <row r="788" spans="3:14" ht="84.75" customHeight="1">
      <c r="C788" s="262"/>
      <c r="D788" s="262"/>
      <c r="M788" s="262"/>
      <c r="N788" s="262"/>
    </row>
    <row r="789" spans="3:14" ht="84.75" customHeight="1">
      <c r="C789" s="262"/>
      <c r="D789" s="262"/>
      <c r="M789" s="262"/>
      <c r="N789" s="262"/>
    </row>
    <row r="790" spans="3:14" ht="84.75" customHeight="1">
      <c r="C790" s="262"/>
      <c r="D790" s="262"/>
      <c r="M790" s="262"/>
      <c r="N790" s="262"/>
    </row>
    <row r="791" spans="3:14" ht="84.75" customHeight="1">
      <c r="C791" s="262"/>
      <c r="D791" s="262"/>
      <c r="M791" s="262"/>
      <c r="N791" s="262"/>
    </row>
    <row r="792" spans="3:14" ht="84.75" customHeight="1">
      <c r="C792" s="262"/>
      <c r="D792" s="262"/>
      <c r="M792" s="262"/>
      <c r="N792" s="262"/>
    </row>
    <row r="793" spans="3:14" ht="84.75" customHeight="1">
      <c r="C793" s="262"/>
      <c r="D793" s="262"/>
      <c r="M793" s="262"/>
      <c r="N793" s="262"/>
    </row>
    <row r="794" spans="3:14" ht="84.75" customHeight="1">
      <c r="C794" s="262"/>
      <c r="D794" s="262"/>
      <c r="M794" s="262"/>
      <c r="N794" s="262"/>
    </row>
    <row r="795" spans="3:14" ht="84.75" customHeight="1">
      <c r="C795" s="262"/>
      <c r="D795" s="262"/>
      <c r="M795" s="262"/>
      <c r="N795" s="262"/>
    </row>
    <row r="796" spans="3:14" ht="84.75" customHeight="1">
      <c r="C796" s="262"/>
      <c r="D796" s="262"/>
      <c r="M796" s="262"/>
      <c r="N796" s="262"/>
    </row>
    <row r="797" spans="3:14" ht="84.75" customHeight="1">
      <c r="C797" s="262"/>
      <c r="D797" s="262"/>
      <c r="M797" s="262"/>
      <c r="N797" s="262"/>
    </row>
    <row r="798" spans="3:14" ht="84.75" customHeight="1">
      <c r="C798" s="262"/>
      <c r="D798" s="262"/>
      <c r="M798" s="262"/>
      <c r="N798" s="262"/>
    </row>
    <row r="799" spans="3:14" ht="84.75" customHeight="1">
      <c r="C799" s="262"/>
      <c r="D799" s="262"/>
      <c r="M799" s="262"/>
      <c r="N799" s="262"/>
    </row>
    <row r="800" spans="3:14" ht="84.75" customHeight="1">
      <c r="C800" s="262"/>
      <c r="D800" s="262"/>
      <c r="M800" s="262"/>
      <c r="N800" s="262"/>
    </row>
    <row r="801" spans="3:14" ht="84.75" customHeight="1">
      <c r="C801" s="262"/>
      <c r="D801" s="262"/>
      <c r="M801" s="262"/>
      <c r="N801" s="262"/>
    </row>
    <row r="802" spans="3:14" ht="84.75" customHeight="1">
      <c r="C802" s="262"/>
      <c r="D802" s="262"/>
      <c r="M802" s="262"/>
      <c r="N802" s="262"/>
    </row>
    <row r="803" spans="3:14" ht="84.75" customHeight="1">
      <c r="C803" s="262"/>
      <c r="D803" s="262"/>
      <c r="M803" s="262"/>
      <c r="N803" s="262"/>
    </row>
    <row r="804" spans="3:14" ht="84.75" customHeight="1">
      <c r="C804" s="262"/>
      <c r="D804" s="262"/>
      <c r="M804" s="262"/>
      <c r="N804" s="262"/>
    </row>
    <row r="805" spans="3:14" ht="84.75" customHeight="1">
      <c r="C805" s="262"/>
      <c r="D805" s="262"/>
      <c r="M805" s="262"/>
      <c r="N805" s="262"/>
    </row>
    <row r="806" spans="3:14" ht="84.75" customHeight="1">
      <c r="C806" s="262"/>
      <c r="D806" s="262"/>
      <c r="M806" s="262"/>
      <c r="N806" s="262"/>
    </row>
    <row r="807" spans="3:14" ht="84.75" customHeight="1">
      <c r="C807" s="262"/>
      <c r="D807" s="262"/>
      <c r="M807" s="262"/>
      <c r="N807" s="262"/>
    </row>
    <row r="808" spans="3:14" ht="84.75" customHeight="1">
      <c r="C808" s="262"/>
      <c r="D808" s="262"/>
      <c r="M808" s="262"/>
      <c r="N808" s="262"/>
    </row>
    <row r="809" spans="3:14" ht="84.75" customHeight="1">
      <c r="C809" s="262"/>
      <c r="D809" s="262"/>
      <c r="M809" s="262"/>
      <c r="N809" s="262"/>
    </row>
    <row r="810" spans="3:14" ht="84.75" customHeight="1">
      <c r="C810" s="262"/>
      <c r="D810" s="262"/>
      <c r="M810" s="262"/>
      <c r="N810" s="262"/>
    </row>
    <row r="811" spans="3:14" ht="84.75" customHeight="1">
      <c r="C811" s="262"/>
      <c r="D811" s="262"/>
      <c r="M811" s="262"/>
      <c r="N811" s="262"/>
    </row>
    <row r="812" spans="3:14" ht="84.75" customHeight="1">
      <c r="C812" s="262"/>
      <c r="D812" s="262"/>
      <c r="M812" s="262"/>
      <c r="N812" s="262"/>
    </row>
    <row r="813" spans="3:14" ht="84.75" customHeight="1">
      <c r="C813" s="262"/>
      <c r="D813" s="262"/>
      <c r="M813" s="262"/>
      <c r="N813" s="262"/>
    </row>
    <row r="814" spans="3:14" ht="84.75" customHeight="1">
      <c r="C814" s="262"/>
      <c r="D814" s="262"/>
      <c r="M814" s="262"/>
      <c r="N814" s="262"/>
    </row>
    <row r="815" spans="3:14" ht="84.75" customHeight="1">
      <c r="C815" s="262"/>
      <c r="D815" s="262"/>
      <c r="M815" s="262"/>
      <c r="N815" s="262"/>
    </row>
    <row r="816" spans="3:14" ht="84.75" customHeight="1">
      <c r="C816" s="262"/>
      <c r="D816" s="262"/>
      <c r="M816" s="262"/>
      <c r="N816" s="262"/>
    </row>
    <row r="817" spans="3:14" ht="84.75" customHeight="1">
      <c r="C817" s="262"/>
      <c r="D817" s="262"/>
      <c r="M817" s="262"/>
      <c r="N817" s="262"/>
    </row>
    <row r="818" spans="3:14" ht="84.75" customHeight="1">
      <c r="C818" s="262"/>
      <c r="D818" s="262"/>
      <c r="M818" s="262"/>
      <c r="N818" s="262"/>
    </row>
    <row r="819" spans="3:14" ht="84.75" customHeight="1">
      <c r="C819" s="262"/>
      <c r="D819" s="262"/>
      <c r="M819" s="262"/>
      <c r="N819" s="262"/>
    </row>
    <row r="820" spans="3:14" ht="84.75" customHeight="1">
      <c r="C820" s="262"/>
      <c r="D820" s="262"/>
      <c r="M820" s="262"/>
      <c r="N820" s="262"/>
    </row>
    <row r="821" spans="3:14" ht="84.75" customHeight="1">
      <c r="C821" s="262"/>
      <c r="D821" s="262"/>
      <c r="M821" s="262"/>
      <c r="N821" s="262"/>
    </row>
    <row r="822" spans="3:14" ht="84.75" customHeight="1">
      <c r="C822" s="262"/>
      <c r="D822" s="262"/>
      <c r="M822" s="262"/>
      <c r="N822" s="262"/>
    </row>
    <row r="823" spans="3:14" ht="84.75" customHeight="1">
      <c r="C823" s="262"/>
      <c r="D823" s="262"/>
      <c r="M823" s="262"/>
      <c r="N823" s="262"/>
    </row>
    <row r="824" spans="3:14" ht="84.75" customHeight="1">
      <c r="C824" s="262"/>
      <c r="D824" s="262"/>
      <c r="M824" s="262"/>
      <c r="N824" s="262"/>
    </row>
    <row r="825" spans="3:14" ht="84.75" customHeight="1">
      <c r="C825" s="262"/>
      <c r="D825" s="262"/>
      <c r="M825" s="262"/>
      <c r="N825" s="262"/>
    </row>
    <row r="826" spans="3:14" ht="84.75" customHeight="1">
      <c r="C826" s="262"/>
      <c r="D826" s="262"/>
      <c r="M826" s="262"/>
      <c r="N826" s="262"/>
    </row>
    <row r="827" spans="3:14" ht="84.75" customHeight="1">
      <c r="C827" s="262"/>
      <c r="D827" s="262"/>
      <c r="M827" s="262"/>
      <c r="N827" s="262"/>
    </row>
    <row r="828" spans="3:14" ht="84.75" customHeight="1">
      <c r="C828" s="262"/>
      <c r="D828" s="262"/>
      <c r="M828" s="262"/>
      <c r="N828" s="262"/>
    </row>
    <row r="829" spans="3:14" ht="84.75" customHeight="1">
      <c r="C829" s="262"/>
      <c r="D829" s="262"/>
      <c r="M829" s="262"/>
      <c r="N829" s="262"/>
    </row>
    <row r="830" spans="3:14" ht="84.75" customHeight="1">
      <c r="C830" s="262"/>
      <c r="D830" s="262"/>
      <c r="M830" s="262"/>
      <c r="N830" s="262"/>
    </row>
    <row r="831" spans="3:14" ht="84.75" customHeight="1">
      <c r="C831" s="262"/>
      <c r="D831" s="262"/>
      <c r="M831" s="262"/>
      <c r="N831" s="262"/>
    </row>
    <row r="832" spans="3:14" ht="84.75" customHeight="1">
      <c r="C832" s="262"/>
      <c r="D832" s="262"/>
      <c r="M832" s="262"/>
      <c r="N832" s="262"/>
    </row>
    <row r="833" spans="3:14" ht="84.75" customHeight="1">
      <c r="C833" s="262"/>
      <c r="D833" s="262"/>
      <c r="M833" s="262"/>
      <c r="N833" s="262"/>
    </row>
    <row r="834" spans="3:14" ht="84.75" customHeight="1">
      <c r="C834" s="262"/>
      <c r="D834" s="262"/>
      <c r="M834" s="262"/>
      <c r="N834" s="262"/>
    </row>
    <row r="835" spans="3:14" ht="84.75" customHeight="1">
      <c r="C835" s="262"/>
      <c r="D835" s="262"/>
      <c r="M835" s="262"/>
      <c r="N835" s="262"/>
    </row>
    <row r="836" spans="3:14" ht="84.75" customHeight="1">
      <c r="C836" s="262"/>
      <c r="D836" s="262"/>
      <c r="M836" s="262"/>
      <c r="N836" s="262"/>
    </row>
    <row r="837" spans="3:14" ht="84.75" customHeight="1">
      <c r="C837" s="262"/>
      <c r="D837" s="262"/>
      <c r="M837" s="262"/>
      <c r="N837" s="262"/>
    </row>
    <row r="838" spans="3:14" ht="84.75" customHeight="1">
      <c r="C838" s="262"/>
      <c r="D838" s="262"/>
      <c r="M838" s="262"/>
      <c r="N838" s="262"/>
    </row>
    <row r="839" spans="3:14" ht="84.75" customHeight="1">
      <c r="C839" s="262"/>
      <c r="D839" s="262"/>
      <c r="M839" s="262"/>
      <c r="N839" s="262"/>
    </row>
    <row r="840" spans="3:14" ht="84.75" customHeight="1">
      <c r="C840" s="262"/>
      <c r="D840" s="262"/>
      <c r="M840" s="262"/>
      <c r="N840" s="262"/>
    </row>
    <row r="841" spans="3:14" ht="84.75" customHeight="1">
      <c r="C841" s="262"/>
      <c r="D841" s="262"/>
      <c r="M841" s="262"/>
      <c r="N841" s="262"/>
    </row>
    <row r="842" spans="3:14" ht="84.75" customHeight="1">
      <c r="C842" s="262"/>
      <c r="D842" s="262"/>
      <c r="M842" s="262"/>
      <c r="N842" s="262"/>
    </row>
    <row r="843" spans="3:14" ht="84.75" customHeight="1">
      <c r="C843" s="262"/>
      <c r="D843" s="262"/>
      <c r="M843" s="262"/>
      <c r="N843" s="262"/>
    </row>
    <row r="844" spans="3:14" ht="84.75" customHeight="1">
      <c r="C844" s="262"/>
      <c r="D844" s="262"/>
      <c r="M844" s="262"/>
      <c r="N844" s="262"/>
    </row>
    <row r="845" spans="3:14" ht="84.75" customHeight="1">
      <c r="C845" s="262"/>
      <c r="D845" s="262"/>
      <c r="M845" s="262"/>
      <c r="N845" s="262"/>
    </row>
    <row r="846" spans="3:14" ht="84.75" customHeight="1">
      <c r="C846" s="262"/>
      <c r="D846" s="262"/>
      <c r="M846" s="262"/>
      <c r="N846" s="262"/>
    </row>
    <row r="847" spans="3:14" ht="84.75" customHeight="1">
      <c r="C847" s="262"/>
      <c r="D847" s="262"/>
      <c r="M847" s="262"/>
      <c r="N847" s="262"/>
    </row>
    <row r="848" spans="3:14" ht="84.75" customHeight="1">
      <c r="C848" s="262"/>
      <c r="D848" s="262"/>
      <c r="M848" s="262"/>
      <c r="N848" s="262"/>
    </row>
    <row r="849" spans="3:14" ht="84.75" customHeight="1">
      <c r="C849" s="262"/>
      <c r="D849" s="262"/>
      <c r="M849" s="262"/>
      <c r="N849" s="262"/>
    </row>
    <row r="850" spans="3:14" ht="84.75" customHeight="1">
      <c r="C850" s="262"/>
      <c r="D850" s="262"/>
      <c r="M850" s="262"/>
      <c r="N850" s="262"/>
    </row>
    <row r="851" spans="3:14" ht="84.75" customHeight="1">
      <c r="C851" s="262"/>
      <c r="D851" s="262"/>
      <c r="M851" s="262"/>
      <c r="N851" s="262"/>
    </row>
    <row r="852" spans="3:14" ht="84.75" customHeight="1">
      <c r="C852" s="262"/>
      <c r="D852" s="262"/>
      <c r="M852" s="262"/>
      <c r="N852" s="262"/>
    </row>
    <row r="853" spans="3:14" ht="84.75" customHeight="1">
      <c r="C853" s="262"/>
      <c r="D853" s="262"/>
      <c r="M853" s="262"/>
      <c r="N853" s="262"/>
    </row>
    <row r="854" spans="3:14" ht="84.75" customHeight="1">
      <c r="C854" s="262"/>
      <c r="D854" s="262"/>
      <c r="M854" s="262"/>
      <c r="N854" s="262"/>
    </row>
    <row r="855" spans="3:14" ht="84.75" customHeight="1">
      <c r="C855" s="262"/>
      <c r="D855" s="262"/>
      <c r="M855" s="262"/>
      <c r="N855" s="262"/>
    </row>
    <row r="856" spans="3:14" ht="84.75" customHeight="1">
      <c r="C856" s="262"/>
      <c r="D856" s="262"/>
      <c r="M856" s="262"/>
      <c r="N856" s="262"/>
    </row>
    <row r="857" spans="3:14" ht="84.75" customHeight="1">
      <c r="C857" s="262"/>
      <c r="D857" s="262"/>
      <c r="M857" s="262"/>
      <c r="N857" s="262"/>
    </row>
    <row r="858" spans="3:14" ht="84.75" customHeight="1">
      <c r="C858" s="262"/>
      <c r="D858" s="262"/>
      <c r="M858" s="262"/>
      <c r="N858" s="262"/>
    </row>
    <row r="859" spans="3:14" ht="84.75" customHeight="1">
      <c r="C859" s="262"/>
      <c r="D859" s="262"/>
      <c r="M859" s="262"/>
      <c r="N859" s="262"/>
    </row>
    <row r="860" spans="3:14" ht="84.75" customHeight="1">
      <c r="C860" s="262"/>
      <c r="D860" s="262"/>
      <c r="M860" s="262"/>
      <c r="N860" s="262"/>
    </row>
    <row r="861" spans="3:14" ht="84.75" customHeight="1">
      <c r="C861" s="262"/>
      <c r="D861" s="262"/>
      <c r="M861" s="262"/>
      <c r="N861" s="262"/>
    </row>
    <row r="862" spans="3:14" ht="84.75" customHeight="1">
      <c r="C862" s="262"/>
      <c r="D862" s="262"/>
      <c r="M862" s="262"/>
      <c r="N862" s="262"/>
    </row>
    <row r="863" spans="3:14" ht="84.75" customHeight="1">
      <c r="C863" s="262"/>
      <c r="D863" s="262"/>
      <c r="M863" s="262"/>
      <c r="N863" s="262"/>
    </row>
    <row r="864" spans="3:14" ht="84.75" customHeight="1">
      <c r="C864" s="262"/>
      <c r="D864" s="262"/>
      <c r="M864" s="262"/>
      <c r="N864" s="262"/>
    </row>
    <row r="865" spans="3:14" ht="84.75" customHeight="1">
      <c r="C865" s="262"/>
      <c r="D865" s="262"/>
      <c r="M865" s="262"/>
      <c r="N865" s="262"/>
    </row>
    <row r="866" spans="3:14" ht="84.75" customHeight="1">
      <c r="C866" s="262"/>
      <c r="D866" s="262"/>
      <c r="M866" s="262"/>
      <c r="N866" s="262"/>
    </row>
    <row r="867" spans="3:14" ht="84.75" customHeight="1">
      <c r="C867" s="262"/>
      <c r="D867" s="262"/>
      <c r="M867" s="262"/>
      <c r="N867" s="262"/>
    </row>
    <row r="868" spans="3:14" ht="84.75" customHeight="1">
      <c r="C868" s="262"/>
      <c r="D868" s="262"/>
      <c r="M868" s="262"/>
      <c r="N868" s="262"/>
    </row>
    <row r="869" spans="3:14" ht="84.75" customHeight="1">
      <c r="C869" s="262"/>
      <c r="D869" s="262"/>
      <c r="M869" s="262"/>
      <c r="N869" s="262"/>
    </row>
    <row r="870" spans="3:14" ht="84.75" customHeight="1">
      <c r="C870" s="262"/>
      <c r="D870" s="262"/>
      <c r="M870" s="262"/>
      <c r="N870" s="262"/>
    </row>
    <row r="871" spans="3:14" ht="84.75" customHeight="1">
      <c r="C871" s="262"/>
      <c r="D871" s="262"/>
      <c r="M871" s="262"/>
      <c r="N871" s="262"/>
    </row>
    <row r="872" spans="3:14" ht="84.75" customHeight="1">
      <c r="C872" s="262"/>
      <c r="D872" s="262"/>
      <c r="M872" s="262"/>
      <c r="N872" s="262"/>
    </row>
    <row r="873" spans="3:14" ht="84.75" customHeight="1">
      <c r="C873" s="262"/>
      <c r="D873" s="262"/>
      <c r="M873" s="262"/>
      <c r="N873" s="262"/>
    </row>
    <row r="874" spans="3:14" ht="84.75" customHeight="1">
      <c r="C874" s="262"/>
      <c r="D874" s="262"/>
      <c r="M874" s="262"/>
      <c r="N874" s="262"/>
    </row>
    <row r="875" spans="3:14" ht="84.75" customHeight="1">
      <c r="C875" s="262"/>
      <c r="D875" s="262"/>
      <c r="M875" s="262"/>
      <c r="N875" s="262"/>
    </row>
    <row r="876" spans="3:14" ht="84.75" customHeight="1">
      <c r="C876" s="262"/>
      <c r="D876" s="262"/>
      <c r="M876" s="262"/>
      <c r="N876" s="262"/>
    </row>
    <row r="877" spans="3:14" ht="84.75" customHeight="1">
      <c r="C877" s="262"/>
      <c r="D877" s="262"/>
      <c r="M877" s="262"/>
      <c r="N877" s="262"/>
    </row>
    <row r="878" spans="3:14" ht="84.75" customHeight="1">
      <c r="C878" s="262"/>
      <c r="D878" s="262"/>
      <c r="M878" s="262"/>
      <c r="N878" s="262"/>
    </row>
    <row r="879" spans="3:14" ht="84.75" customHeight="1">
      <c r="C879" s="262"/>
      <c r="D879" s="262"/>
      <c r="M879" s="262"/>
      <c r="N879" s="262"/>
    </row>
    <row r="880" spans="3:14" ht="84.75" customHeight="1">
      <c r="C880" s="262"/>
      <c r="D880" s="262"/>
      <c r="M880" s="262"/>
      <c r="N880" s="262"/>
    </row>
    <row r="881" spans="3:14" ht="84.75" customHeight="1">
      <c r="C881" s="262"/>
      <c r="D881" s="262"/>
      <c r="M881" s="262"/>
      <c r="N881" s="262"/>
    </row>
    <row r="882" spans="3:14" ht="84.75" customHeight="1">
      <c r="C882" s="262"/>
      <c r="D882" s="262"/>
      <c r="M882" s="262"/>
      <c r="N882" s="262"/>
    </row>
    <row r="883" spans="3:14" ht="84.75" customHeight="1">
      <c r="C883" s="262"/>
      <c r="D883" s="262"/>
      <c r="M883" s="262"/>
      <c r="N883" s="262"/>
    </row>
    <row r="884" spans="3:14" ht="84.75" customHeight="1">
      <c r="C884" s="262"/>
      <c r="D884" s="262"/>
      <c r="M884" s="262"/>
      <c r="N884" s="262"/>
    </row>
    <row r="885" spans="3:14" ht="84.75" customHeight="1">
      <c r="C885" s="262"/>
      <c r="D885" s="262"/>
      <c r="M885" s="262"/>
      <c r="N885" s="262"/>
    </row>
    <row r="886" spans="3:14" ht="84.75" customHeight="1">
      <c r="C886" s="262"/>
      <c r="D886" s="262"/>
      <c r="M886" s="262"/>
      <c r="N886" s="262"/>
    </row>
    <row r="887" spans="3:14" ht="84.75" customHeight="1">
      <c r="C887" s="262"/>
      <c r="D887" s="262"/>
      <c r="M887" s="262"/>
      <c r="N887" s="262"/>
    </row>
    <row r="888" spans="3:14" ht="84.75" customHeight="1">
      <c r="C888" s="262"/>
      <c r="D888" s="262"/>
      <c r="M888" s="262"/>
      <c r="N888" s="262"/>
    </row>
    <row r="889" spans="3:14" ht="84.75" customHeight="1">
      <c r="C889" s="262"/>
      <c r="D889" s="262"/>
      <c r="M889" s="262"/>
      <c r="N889" s="262"/>
    </row>
    <row r="890" spans="3:14" ht="84.75" customHeight="1">
      <c r="C890" s="262"/>
      <c r="D890" s="262"/>
      <c r="M890" s="262"/>
      <c r="N890" s="262"/>
    </row>
    <row r="891" spans="3:14" ht="84.75" customHeight="1">
      <c r="C891" s="262"/>
      <c r="D891" s="262"/>
      <c r="M891" s="262"/>
      <c r="N891" s="262"/>
    </row>
    <row r="892" spans="3:14" ht="84.75" customHeight="1">
      <c r="C892" s="262"/>
      <c r="D892" s="262"/>
      <c r="M892" s="262"/>
      <c r="N892" s="262"/>
    </row>
    <row r="893" spans="3:14" ht="84.75" customHeight="1">
      <c r="C893" s="262"/>
      <c r="D893" s="262"/>
      <c r="M893" s="262"/>
      <c r="N893" s="262"/>
    </row>
    <row r="894" spans="3:14" ht="84.75" customHeight="1">
      <c r="C894" s="262"/>
      <c r="D894" s="262"/>
      <c r="M894" s="262"/>
      <c r="N894" s="262"/>
    </row>
    <row r="895" spans="3:14" ht="84.75" customHeight="1">
      <c r="C895" s="262"/>
      <c r="D895" s="262"/>
      <c r="M895" s="262"/>
      <c r="N895" s="262"/>
    </row>
    <row r="896" spans="3:14" ht="84.75" customHeight="1">
      <c r="C896" s="262"/>
      <c r="D896" s="262"/>
      <c r="M896" s="262"/>
      <c r="N896" s="262"/>
    </row>
    <row r="897" spans="3:14" ht="84.75" customHeight="1">
      <c r="C897" s="262"/>
      <c r="D897" s="262"/>
      <c r="M897" s="262"/>
      <c r="N897" s="262"/>
    </row>
    <row r="898" spans="3:14" ht="84.75" customHeight="1">
      <c r="C898" s="262"/>
      <c r="D898" s="262"/>
      <c r="M898" s="262"/>
      <c r="N898" s="262"/>
    </row>
    <row r="899" spans="3:14" ht="84.75" customHeight="1">
      <c r="C899" s="262"/>
      <c r="D899" s="262"/>
      <c r="M899" s="262"/>
      <c r="N899" s="262"/>
    </row>
    <row r="900" spans="3:14" ht="84.75" customHeight="1">
      <c r="C900" s="262"/>
      <c r="D900" s="262"/>
      <c r="M900" s="262"/>
      <c r="N900" s="262"/>
    </row>
    <row r="901" spans="3:14" ht="84.75" customHeight="1">
      <c r="C901" s="262"/>
      <c r="D901" s="262"/>
      <c r="M901" s="262"/>
      <c r="N901" s="262"/>
    </row>
    <row r="902" spans="3:14" ht="84.75" customHeight="1">
      <c r="C902" s="262"/>
      <c r="D902" s="262"/>
      <c r="M902" s="262"/>
      <c r="N902" s="262"/>
    </row>
    <row r="903" spans="3:14" ht="84.75" customHeight="1">
      <c r="C903" s="262"/>
      <c r="D903" s="262"/>
      <c r="M903" s="262"/>
      <c r="N903" s="262"/>
    </row>
    <row r="904" spans="3:14" ht="84.75" customHeight="1">
      <c r="C904" s="262"/>
      <c r="D904" s="262"/>
      <c r="M904" s="262"/>
      <c r="N904" s="262"/>
    </row>
    <row r="905" spans="3:14" ht="84.75" customHeight="1">
      <c r="C905" s="262"/>
      <c r="D905" s="262"/>
      <c r="M905" s="262"/>
      <c r="N905" s="262"/>
    </row>
    <row r="906" spans="3:14" ht="84.75" customHeight="1">
      <c r="C906" s="262"/>
      <c r="D906" s="262"/>
      <c r="M906" s="262"/>
      <c r="N906" s="262"/>
    </row>
    <row r="907" spans="3:14" ht="84.75" customHeight="1">
      <c r="C907" s="262"/>
      <c r="D907" s="262"/>
      <c r="M907" s="262"/>
      <c r="N907" s="262"/>
    </row>
    <row r="908" spans="3:14" ht="84.75" customHeight="1">
      <c r="C908" s="262"/>
      <c r="D908" s="262"/>
      <c r="M908" s="262"/>
      <c r="N908" s="262"/>
    </row>
    <row r="909" spans="3:14" ht="84.75" customHeight="1">
      <c r="C909" s="262"/>
      <c r="D909" s="262"/>
      <c r="M909" s="262"/>
      <c r="N909" s="262"/>
    </row>
    <row r="910" spans="3:14" ht="84.75" customHeight="1">
      <c r="C910" s="262"/>
      <c r="D910" s="262"/>
      <c r="M910" s="262"/>
      <c r="N910" s="262"/>
    </row>
    <row r="911" spans="3:14" ht="84.75" customHeight="1">
      <c r="C911" s="262"/>
      <c r="D911" s="262"/>
      <c r="M911" s="262"/>
      <c r="N911" s="262"/>
    </row>
    <row r="912" spans="3:14" ht="84.75" customHeight="1">
      <c r="C912" s="262"/>
      <c r="D912" s="262"/>
      <c r="M912" s="262"/>
      <c r="N912" s="262"/>
    </row>
    <row r="913" spans="3:14" ht="84.75" customHeight="1">
      <c r="C913" s="262"/>
      <c r="D913" s="262"/>
      <c r="M913" s="262"/>
      <c r="N913" s="262"/>
    </row>
    <row r="914" spans="3:14" ht="84.75" customHeight="1">
      <c r="C914" s="262"/>
      <c r="D914" s="262"/>
      <c r="M914" s="262"/>
      <c r="N914" s="262"/>
    </row>
    <row r="915" spans="3:14" ht="84.75" customHeight="1">
      <c r="C915" s="262"/>
      <c r="D915" s="262"/>
      <c r="M915" s="262"/>
      <c r="N915" s="262"/>
    </row>
    <row r="916" spans="3:14" ht="84.75" customHeight="1">
      <c r="C916" s="262"/>
      <c r="D916" s="262"/>
      <c r="M916" s="262"/>
      <c r="N916" s="262"/>
    </row>
    <row r="917" spans="3:14" ht="84.75" customHeight="1">
      <c r="C917" s="262"/>
      <c r="D917" s="262"/>
      <c r="M917" s="262"/>
      <c r="N917" s="262"/>
    </row>
    <row r="918" spans="3:14" ht="84.75" customHeight="1">
      <c r="C918" s="262"/>
      <c r="D918" s="262"/>
      <c r="M918" s="262"/>
      <c r="N918" s="262"/>
    </row>
    <row r="919" spans="3:14" ht="84.75" customHeight="1">
      <c r="C919" s="262"/>
      <c r="D919" s="262"/>
      <c r="M919" s="262"/>
      <c r="N919" s="262"/>
    </row>
    <row r="920" spans="3:14" ht="84.75" customHeight="1">
      <c r="C920" s="262"/>
      <c r="D920" s="262"/>
      <c r="M920" s="262"/>
      <c r="N920" s="262"/>
    </row>
    <row r="921" spans="3:14" ht="84.75" customHeight="1">
      <c r="C921" s="262"/>
      <c r="D921" s="262"/>
      <c r="M921" s="262"/>
      <c r="N921" s="262"/>
    </row>
    <row r="922" spans="3:14" ht="84.75" customHeight="1">
      <c r="C922" s="262"/>
      <c r="D922" s="262"/>
      <c r="M922" s="262"/>
      <c r="N922" s="262"/>
    </row>
    <row r="923" spans="3:14" ht="84.75" customHeight="1">
      <c r="C923" s="262"/>
      <c r="D923" s="262"/>
      <c r="M923" s="262"/>
      <c r="N923" s="262"/>
    </row>
    <row r="924" spans="3:14" ht="84.75" customHeight="1">
      <c r="C924" s="262"/>
      <c r="D924" s="262"/>
      <c r="M924" s="262"/>
      <c r="N924" s="262"/>
    </row>
    <row r="925" spans="3:14" ht="84.75" customHeight="1">
      <c r="C925" s="262"/>
      <c r="D925" s="262"/>
      <c r="M925" s="262"/>
      <c r="N925" s="262"/>
    </row>
    <row r="926" spans="3:14" ht="84.75" customHeight="1">
      <c r="C926" s="262"/>
      <c r="D926" s="262"/>
      <c r="M926" s="262"/>
      <c r="N926" s="262"/>
    </row>
    <row r="927" spans="3:14" ht="84.75" customHeight="1">
      <c r="C927" s="262"/>
      <c r="D927" s="262"/>
      <c r="M927" s="262"/>
      <c r="N927" s="262"/>
    </row>
    <row r="928" spans="3:14" ht="84.75" customHeight="1">
      <c r="C928" s="262"/>
      <c r="D928" s="262"/>
      <c r="M928" s="262"/>
      <c r="N928" s="262"/>
    </row>
    <row r="929" spans="3:14" ht="84.75" customHeight="1">
      <c r="C929" s="262"/>
      <c r="D929" s="262"/>
      <c r="M929" s="262"/>
      <c r="N929" s="262"/>
    </row>
    <row r="930" spans="3:14" ht="84.75" customHeight="1">
      <c r="C930" s="262"/>
      <c r="D930" s="262"/>
      <c r="M930" s="262"/>
      <c r="N930" s="262"/>
    </row>
    <row r="931" spans="3:14" ht="84.75" customHeight="1">
      <c r="C931" s="262"/>
      <c r="D931" s="262"/>
      <c r="M931" s="262"/>
      <c r="N931" s="262"/>
    </row>
    <row r="932" spans="3:14" ht="84.75" customHeight="1">
      <c r="C932" s="262"/>
      <c r="D932" s="262"/>
      <c r="M932" s="262"/>
      <c r="N932" s="262"/>
    </row>
    <row r="933" spans="3:14" ht="84.75" customHeight="1">
      <c r="C933" s="262"/>
      <c r="D933" s="262"/>
      <c r="M933" s="262"/>
      <c r="N933" s="262"/>
    </row>
    <row r="934" spans="3:14" ht="84.75" customHeight="1">
      <c r="C934" s="262"/>
      <c r="D934" s="262"/>
      <c r="M934" s="262"/>
      <c r="N934" s="262"/>
    </row>
    <row r="935" spans="3:14" ht="84.75" customHeight="1">
      <c r="C935" s="262"/>
      <c r="D935" s="262"/>
      <c r="M935" s="262"/>
      <c r="N935" s="262"/>
    </row>
    <row r="936" spans="3:14" ht="84.75" customHeight="1">
      <c r="C936" s="262"/>
      <c r="D936" s="262"/>
      <c r="M936" s="262"/>
      <c r="N936" s="262"/>
    </row>
    <row r="937" spans="3:14" ht="84.75" customHeight="1">
      <c r="C937" s="262"/>
      <c r="D937" s="262"/>
      <c r="M937" s="262"/>
      <c r="N937" s="262"/>
    </row>
    <row r="938" spans="3:14" ht="84.75" customHeight="1">
      <c r="C938" s="262"/>
      <c r="D938" s="262"/>
      <c r="M938" s="262"/>
      <c r="N938" s="262"/>
    </row>
    <row r="939" spans="3:14" ht="84.75" customHeight="1">
      <c r="C939" s="262"/>
      <c r="D939" s="262"/>
      <c r="M939" s="262"/>
      <c r="N939" s="262"/>
    </row>
    <row r="940" spans="3:14" ht="84.75" customHeight="1">
      <c r="C940" s="262"/>
      <c r="D940" s="262"/>
      <c r="M940" s="262"/>
      <c r="N940" s="262"/>
    </row>
    <row r="941" spans="3:14" ht="84.75" customHeight="1">
      <c r="C941" s="262"/>
      <c r="D941" s="262"/>
      <c r="M941" s="262"/>
      <c r="N941" s="262"/>
    </row>
    <row r="942" spans="3:14" ht="84.75" customHeight="1">
      <c r="C942" s="262"/>
      <c r="D942" s="262"/>
      <c r="M942" s="262"/>
      <c r="N942" s="262"/>
    </row>
    <row r="943" spans="3:14" ht="84.75" customHeight="1">
      <c r="C943" s="262"/>
      <c r="D943" s="262"/>
      <c r="M943" s="262"/>
      <c r="N943" s="262"/>
    </row>
    <row r="944" spans="3:14" ht="84.75" customHeight="1">
      <c r="C944" s="262"/>
      <c r="D944" s="262"/>
      <c r="M944" s="262"/>
      <c r="N944" s="262"/>
    </row>
    <row r="945" spans="3:14" ht="84.75" customHeight="1">
      <c r="C945" s="262"/>
      <c r="D945" s="262"/>
      <c r="M945" s="262"/>
      <c r="N945" s="262"/>
    </row>
    <row r="946" spans="3:14" ht="84.75" customHeight="1">
      <c r="C946" s="262"/>
      <c r="D946" s="262"/>
      <c r="M946" s="262"/>
      <c r="N946" s="262"/>
    </row>
    <row r="947" spans="3:14" ht="84.75" customHeight="1">
      <c r="C947" s="262"/>
      <c r="D947" s="262"/>
      <c r="M947" s="262"/>
      <c r="N947" s="262"/>
    </row>
    <row r="948" spans="3:14" ht="84.75" customHeight="1">
      <c r="C948" s="262"/>
      <c r="D948" s="262"/>
      <c r="M948" s="262"/>
      <c r="N948" s="262"/>
    </row>
  </sheetData>
  <printOptions horizontalCentered="1"/>
  <pageMargins left="0.2" right="0" top="0.25" bottom="0" header="0.3" footer="0.3"/>
  <pageSetup paperSize="9" scale="34" orientation="landscape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1E3FA-0469-431D-819B-0488407532A3}">
  <sheetPr>
    <pageSetUpPr fitToPage="1"/>
  </sheetPr>
  <dimension ref="A1:H66"/>
  <sheetViews>
    <sheetView view="pageBreakPreview" topLeftCell="A17" zoomScaleNormal="100" zoomScaleSheetLayoutView="100" zoomScalePageLayoutView="70" workbookViewId="0">
      <selection activeCell="C20" sqref="C20:F20"/>
    </sheetView>
  </sheetViews>
  <sheetFormatPr defaultColWidth="9.90625" defaultRowHeight="15.5"/>
  <cols>
    <col min="1" max="1" width="5.453125" style="312" bestFit="1" customWidth="1"/>
    <col min="2" max="2" width="17.6328125" style="312" customWidth="1"/>
    <col min="3" max="3" width="10.54296875" style="312" customWidth="1"/>
    <col min="4" max="4" width="20" style="312" customWidth="1"/>
    <col min="5" max="5" width="2.36328125" style="312" customWidth="1"/>
    <col min="6" max="6" width="15.90625" style="312" customWidth="1"/>
    <col min="7" max="7" width="19.36328125" style="312" customWidth="1"/>
    <col min="8" max="8" width="45.54296875" style="312" customWidth="1"/>
    <col min="9" max="254" width="9.90625" style="312"/>
    <col min="255" max="255" width="3.90625" style="312" customWidth="1"/>
    <col min="256" max="257" width="9.54296875" style="312" customWidth="1"/>
    <col min="258" max="259" width="14.6328125" style="312" customWidth="1"/>
    <col min="260" max="260" width="0" style="312" hidden="1" customWidth="1"/>
    <col min="261" max="267" width="9.54296875" style="312" customWidth="1"/>
    <col min="268" max="510" width="9.90625" style="312"/>
    <col min="511" max="511" width="3.90625" style="312" customWidth="1"/>
    <col min="512" max="513" width="9.54296875" style="312" customWidth="1"/>
    <col min="514" max="515" width="14.6328125" style="312" customWidth="1"/>
    <col min="516" max="516" width="0" style="312" hidden="1" customWidth="1"/>
    <col min="517" max="523" width="9.54296875" style="312" customWidth="1"/>
    <col min="524" max="766" width="9.90625" style="312"/>
    <col min="767" max="767" width="3.90625" style="312" customWidth="1"/>
    <col min="768" max="769" width="9.54296875" style="312" customWidth="1"/>
    <col min="770" max="771" width="14.6328125" style="312" customWidth="1"/>
    <col min="772" max="772" width="0" style="312" hidden="1" customWidth="1"/>
    <col min="773" max="779" width="9.54296875" style="312" customWidth="1"/>
    <col min="780" max="1022" width="9.90625" style="312"/>
    <col min="1023" max="1023" width="3.90625" style="312" customWidth="1"/>
    <col min="1024" max="1025" width="9.54296875" style="312" customWidth="1"/>
    <col min="1026" max="1027" width="14.6328125" style="312" customWidth="1"/>
    <col min="1028" max="1028" width="0" style="312" hidden="1" customWidth="1"/>
    <col min="1029" max="1035" width="9.54296875" style="312" customWidth="1"/>
    <col min="1036" max="1278" width="9.90625" style="312"/>
    <col min="1279" max="1279" width="3.90625" style="312" customWidth="1"/>
    <col min="1280" max="1281" width="9.54296875" style="312" customWidth="1"/>
    <col min="1282" max="1283" width="14.6328125" style="312" customWidth="1"/>
    <col min="1284" max="1284" width="0" style="312" hidden="1" customWidth="1"/>
    <col min="1285" max="1291" width="9.54296875" style="312" customWidth="1"/>
    <col min="1292" max="1534" width="9.90625" style="312"/>
    <col min="1535" max="1535" width="3.90625" style="312" customWidth="1"/>
    <col min="1536" max="1537" width="9.54296875" style="312" customWidth="1"/>
    <col min="1538" max="1539" width="14.6328125" style="312" customWidth="1"/>
    <col min="1540" max="1540" width="0" style="312" hidden="1" customWidth="1"/>
    <col min="1541" max="1547" width="9.54296875" style="312" customWidth="1"/>
    <col min="1548" max="1790" width="9.90625" style="312"/>
    <col min="1791" max="1791" width="3.90625" style="312" customWidth="1"/>
    <col min="1792" max="1793" width="9.54296875" style="312" customWidth="1"/>
    <col min="1794" max="1795" width="14.6328125" style="312" customWidth="1"/>
    <col min="1796" max="1796" width="0" style="312" hidden="1" customWidth="1"/>
    <col min="1797" max="1803" width="9.54296875" style="312" customWidth="1"/>
    <col min="1804" max="2046" width="9.90625" style="312"/>
    <col min="2047" max="2047" width="3.90625" style="312" customWidth="1"/>
    <col min="2048" max="2049" width="9.54296875" style="312" customWidth="1"/>
    <col min="2050" max="2051" width="14.6328125" style="312" customWidth="1"/>
    <col min="2052" max="2052" width="0" style="312" hidden="1" customWidth="1"/>
    <col min="2053" max="2059" width="9.54296875" style="312" customWidth="1"/>
    <col min="2060" max="2302" width="9.90625" style="312"/>
    <col min="2303" max="2303" width="3.90625" style="312" customWidth="1"/>
    <col min="2304" max="2305" width="9.54296875" style="312" customWidth="1"/>
    <col min="2306" max="2307" width="14.6328125" style="312" customWidth="1"/>
    <col min="2308" max="2308" width="0" style="312" hidden="1" customWidth="1"/>
    <col min="2309" max="2315" width="9.54296875" style="312" customWidth="1"/>
    <col min="2316" max="2558" width="9.90625" style="312"/>
    <col min="2559" max="2559" width="3.90625" style="312" customWidth="1"/>
    <col min="2560" max="2561" width="9.54296875" style="312" customWidth="1"/>
    <col min="2562" max="2563" width="14.6328125" style="312" customWidth="1"/>
    <col min="2564" max="2564" width="0" style="312" hidden="1" customWidth="1"/>
    <col min="2565" max="2571" width="9.54296875" style="312" customWidth="1"/>
    <col min="2572" max="2814" width="9.90625" style="312"/>
    <col min="2815" max="2815" width="3.90625" style="312" customWidth="1"/>
    <col min="2816" max="2817" width="9.54296875" style="312" customWidth="1"/>
    <col min="2818" max="2819" width="14.6328125" style="312" customWidth="1"/>
    <col min="2820" max="2820" width="0" style="312" hidden="1" customWidth="1"/>
    <col min="2821" max="2827" width="9.54296875" style="312" customWidth="1"/>
    <col min="2828" max="3070" width="9.90625" style="312"/>
    <col min="3071" max="3071" width="3.90625" style="312" customWidth="1"/>
    <col min="3072" max="3073" width="9.54296875" style="312" customWidth="1"/>
    <col min="3074" max="3075" width="14.6328125" style="312" customWidth="1"/>
    <col min="3076" max="3076" width="0" style="312" hidden="1" customWidth="1"/>
    <col min="3077" max="3083" width="9.54296875" style="312" customWidth="1"/>
    <col min="3084" max="3326" width="9.90625" style="312"/>
    <col min="3327" max="3327" width="3.90625" style="312" customWidth="1"/>
    <col min="3328" max="3329" width="9.54296875" style="312" customWidth="1"/>
    <col min="3330" max="3331" width="14.6328125" style="312" customWidth="1"/>
    <col min="3332" max="3332" width="0" style="312" hidden="1" customWidth="1"/>
    <col min="3333" max="3339" width="9.54296875" style="312" customWidth="1"/>
    <col min="3340" max="3582" width="9.90625" style="312"/>
    <col min="3583" max="3583" width="3.90625" style="312" customWidth="1"/>
    <col min="3584" max="3585" width="9.54296875" style="312" customWidth="1"/>
    <col min="3586" max="3587" width="14.6328125" style="312" customWidth="1"/>
    <col min="3588" max="3588" width="0" style="312" hidden="1" customWidth="1"/>
    <col min="3589" max="3595" width="9.54296875" style="312" customWidth="1"/>
    <col min="3596" max="3838" width="9.90625" style="312"/>
    <col min="3839" max="3839" width="3.90625" style="312" customWidth="1"/>
    <col min="3840" max="3841" width="9.54296875" style="312" customWidth="1"/>
    <col min="3842" max="3843" width="14.6328125" style="312" customWidth="1"/>
    <col min="3844" max="3844" width="0" style="312" hidden="1" customWidth="1"/>
    <col min="3845" max="3851" width="9.54296875" style="312" customWidth="1"/>
    <col min="3852" max="4094" width="9.90625" style="312"/>
    <col min="4095" max="4095" width="3.90625" style="312" customWidth="1"/>
    <col min="4096" max="4097" width="9.54296875" style="312" customWidth="1"/>
    <col min="4098" max="4099" width="14.6328125" style="312" customWidth="1"/>
    <col min="4100" max="4100" width="0" style="312" hidden="1" customWidth="1"/>
    <col min="4101" max="4107" width="9.54296875" style="312" customWidth="1"/>
    <col min="4108" max="4350" width="9.90625" style="312"/>
    <col min="4351" max="4351" width="3.90625" style="312" customWidth="1"/>
    <col min="4352" max="4353" width="9.54296875" style="312" customWidth="1"/>
    <col min="4354" max="4355" width="14.6328125" style="312" customWidth="1"/>
    <col min="4356" max="4356" width="0" style="312" hidden="1" customWidth="1"/>
    <col min="4357" max="4363" width="9.54296875" style="312" customWidth="1"/>
    <col min="4364" max="4606" width="9.90625" style="312"/>
    <col min="4607" max="4607" width="3.90625" style="312" customWidth="1"/>
    <col min="4608" max="4609" width="9.54296875" style="312" customWidth="1"/>
    <col min="4610" max="4611" width="14.6328125" style="312" customWidth="1"/>
    <col min="4612" max="4612" width="0" style="312" hidden="1" customWidth="1"/>
    <col min="4613" max="4619" width="9.54296875" style="312" customWidth="1"/>
    <col min="4620" max="4862" width="9.90625" style="312"/>
    <col min="4863" max="4863" width="3.90625" style="312" customWidth="1"/>
    <col min="4864" max="4865" width="9.54296875" style="312" customWidth="1"/>
    <col min="4866" max="4867" width="14.6328125" style="312" customWidth="1"/>
    <col min="4868" max="4868" width="0" style="312" hidden="1" customWidth="1"/>
    <col min="4869" max="4875" width="9.54296875" style="312" customWidth="1"/>
    <col min="4876" max="5118" width="9.90625" style="312"/>
    <col min="5119" max="5119" width="3.90625" style="312" customWidth="1"/>
    <col min="5120" max="5121" width="9.54296875" style="312" customWidth="1"/>
    <col min="5122" max="5123" width="14.6328125" style="312" customWidth="1"/>
    <col min="5124" max="5124" width="0" style="312" hidden="1" customWidth="1"/>
    <col min="5125" max="5131" width="9.54296875" style="312" customWidth="1"/>
    <col min="5132" max="5374" width="9.90625" style="312"/>
    <col min="5375" max="5375" width="3.90625" style="312" customWidth="1"/>
    <col min="5376" max="5377" width="9.54296875" style="312" customWidth="1"/>
    <col min="5378" max="5379" width="14.6328125" style="312" customWidth="1"/>
    <col min="5380" max="5380" width="0" style="312" hidden="1" customWidth="1"/>
    <col min="5381" max="5387" width="9.54296875" style="312" customWidth="1"/>
    <col min="5388" max="5630" width="9.90625" style="312"/>
    <col min="5631" max="5631" width="3.90625" style="312" customWidth="1"/>
    <col min="5632" max="5633" width="9.54296875" style="312" customWidth="1"/>
    <col min="5634" max="5635" width="14.6328125" style="312" customWidth="1"/>
    <col min="5636" max="5636" width="0" style="312" hidden="1" customWidth="1"/>
    <col min="5637" max="5643" width="9.54296875" style="312" customWidth="1"/>
    <col min="5644" max="5886" width="9.90625" style="312"/>
    <col min="5887" max="5887" width="3.90625" style="312" customWidth="1"/>
    <col min="5888" max="5889" width="9.54296875" style="312" customWidth="1"/>
    <col min="5890" max="5891" width="14.6328125" style="312" customWidth="1"/>
    <col min="5892" max="5892" width="0" style="312" hidden="1" customWidth="1"/>
    <col min="5893" max="5899" width="9.54296875" style="312" customWidth="1"/>
    <col min="5900" max="6142" width="9.90625" style="312"/>
    <col min="6143" max="6143" width="3.90625" style="312" customWidth="1"/>
    <col min="6144" max="6145" width="9.54296875" style="312" customWidth="1"/>
    <col min="6146" max="6147" width="14.6328125" style="312" customWidth="1"/>
    <col min="6148" max="6148" width="0" style="312" hidden="1" customWidth="1"/>
    <col min="6149" max="6155" width="9.54296875" style="312" customWidth="1"/>
    <col min="6156" max="6398" width="9.90625" style="312"/>
    <col min="6399" max="6399" width="3.90625" style="312" customWidth="1"/>
    <col min="6400" max="6401" width="9.54296875" style="312" customWidth="1"/>
    <col min="6402" max="6403" width="14.6328125" style="312" customWidth="1"/>
    <col min="6404" max="6404" width="0" style="312" hidden="1" customWidth="1"/>
    <col min="6405" max="6411" width="9.54296875" style="312" customWidth="1"/>
    <col min="6412" max="6654" width="9.90625" style="312"/>
    <col min="6655" max="6655" width="3.90625" style="312" customWidth="1"/>
    <col min="6656" max="6657" width="9.54296875" style="312" customWidth="1"/>
    <col min="6658" max="6659" width="14.6328125" style="312" customWidth="1"/>
    <col min="6660" max="6660" width="0" style="312" hidden="1" customWidth="1"/>
    <col min="6661" max="6667" width="9.54296875" style="312" customWidth="1"/>
    <col min="6668" max="6910" width="9.90625" style="312"/>
    <col min="6911" max="6911" width="3.90625" style="312" customWidth="1"/>
    <col min="6912" max="6913" width="9.54296875" style="312" customWidth="1"/>
    <col min="6914" max="6915" width="14.6328125" style="312" customWidth="1"/>
    <col min="6916" max="6916" width="0" style="312" hidden="1" customWidth="1"/>
    <col min="6917" max="6923" width="9.54296875" style="312" customWidth="1"/>
    <col min="6924" max="7166" width="9.90625" style="312"/>
    <col min="7167" max="7167" width="3.90625" style="312" customWidth="1"/>
    <col min="7168" max="7169" width="9.54296875" style="312" customWidth="1"/>
    <col min="7170" max="7171" width="14.6328125" style="312" customWidth="1"/>
    <col min="7172" max="7172" width="0" style="312" hidden="1" customWidth="1"/>
    <col min="7173" max="7179" width="9.54296875" style="312" customWidth="1"/>
    <col min="7180" max="7422" width="9.90625" style="312"/>
    <col min="7423" max="7423" width="3.90625" style="312" customWidth="1"/>
    <col min="7424" max="7425" width="9.54296875" style="312" customWidth="1"/>
    <col min="7426" max="7427" width="14.6328125" style="312" customWidth="1"/>
    <col min="7428" max="7428" width="0" style="312" hidden="1" customWidth="1"/>
    <col min="7429" max="7435" width="9.54296875" style="312" customWidth="1"/>
    <col min="7436" max="7678" width="9.90625" style="312"/>
    <col min="7679" max="7679" width="3.90625" style="312" customWidth="1"/>
    <col min="7680" max="7681" width="9.54296875" style="312" customWidth="1"/>
    <col min="7682" max="7683" width="14.6328125" style="312" customWidth="1"/>
    <col min="7684" max="7684" width="0" style="312" hidden="1" customWidth="1"/>
    <col min="7685" max="7691" width="9.54296875" style="312" customWidth="1"/>
    <col min="7692" max="7934" width="9.90625" style="312"/>
    <col min="7935" max="7935" width="3.90625" style="312" customWidth="1"/>
    <col min="7936" max="7937" width="9.54296875" style="312" customWidth="1"/>
    <col min="7938" max="7939" width="14.6328125" style="312" customWidth="1"/>
    <col min="7940" max="7940" width="0" style="312" hidden="1" customWidth="1"/>
    <col min="7941" max="7947" width="9.54296875" style="312" customWidth="1"/>
    <col min="7948" max="8190" width="9.90625" style="312"/>
    <col min="8191" max="8191" width="3.90625" style="312" customWidth="1"/>
    <col min="8192" max="8193" width="9.54296875" style="312" customWidth="1"/>
    <col min="8194" max="8195" width="14.6328125" style="312" customWidth="1"/>
    <col min="8196" max="8196" width="0" style="312" hidden="1" customWidth="1"/>
    <col min="8197" max="8203" width="9.54296875" style="312" customWidth="1"/>
    <col min="8204" max="8446" width="9.90625" style="312"/>
    <col min="8447" max="8447" width="3.90625" style="312" customWidth="1"/>
    <col min="8448" max="8449" width="9.54296875" style="312" customWidth="1"/>
    <col min="8450" max="8451" width="14.6328125" style="312" customWidth="1"/>
    <col min="8452" max="8452" width="0" style="312" hidden="1" customWidth="1"/>
    <col min="8453" max="8459" width="9.54296875" style="312" customWidth="1"/>
    <col min="8460" max="8702" width="9.90625" style="312"/>
    <col min="8703" max="8703" width="3.90625" style="312" customWidth="1"/>
    <col min="8704" max="8705" width="9.54296875" style="312" customWidth="1"/>
    <col min="8706" max="8707" width="14.6328125" style="312" customWidth="1"/>
    <col min="8708" max="8708" width="0" style="312" hidden="1" customWidth="1"/>
    <col min="8709" max="8715" width="9.54296875" style="312" customWidth="1"/>
    <col min="8716" max="8958" width="9.90625" style="312"/>
    <col min="8959" max="8959" width="3.90625" style="312" customWidth="1"/>
    <col min="8960" max="8961" width="9.54296875" style="312" customWidth="1"/>
    <col min="8962" max="8963" width="14.6328125" style="312" customWidth="1"/>
    <col min="8964" max="8964" width="0" style="312" hidden="1" customWidth="1"/>
    <col min="8965" max="8971" width="9.54296875" style="312" customWidth="1"/>
    <col min="8972" max="9214" width="9.90625" style="312"/>
    <col min="9215" max="9215" width="3.90625" style="312" customWidth="1"/>
    <col min="9216" max="9217" width="9.54296875" style="312" customWidth="1"/>
    <col min="9218" max="9219" width="14.6328125" style="312" customWidth="1"/>
    <col min="9220" max="9220" width="0" style="312" hidden="1" customWidth="1"/>
    <col min="9221" max="9227" width="9.54296875" style="312" customWidth="1"/>
    <col min="9228" max="9470" width="9.90625" style="312"/>
    <col min="9471" max="9471" width="3.90625" style="312" customWidth="1"/>
    <col min="9472" max="9473" width="9.54296875" style="312" customWidth="1"/>
    <col min="9474" max="9475" width="14.6328125" style="312" customWidth="1"/>
    <col min="9476" max="9476" width="0" style="312" hidden="1" customWidth="1"/>
    <col min="9477" max="9483" width="9.54296875" style="312" customWidth="1"/>
    <col min="9484" max="9726" width="9.90625" style="312"/>
    <col min="9727" max="9727" width="3.90625" style="312" customWidth="1"/>
    <col min="9728" max="9729" width="9.54296875" style="312" customWidth="1"/>
    <col min="9730" max="9731" width="14.6328125" style="312" customWidth="1"/>
    <col min="9732" max="9732" width="0" style="312" hidden="1" customWidth="1"/>
    <col min="9733" max="9739" width="9.54296875" style="312" customWidth="1"/>
    <col min="9740" max="9982" width="9.90625" style="312"/>
    <col min="9983" max="9983" width="3.90625" style="312" customWidth="1"/>
    <col min="9984" max="9985" width="9.54296875" style="312" customWidth="1"/>
    <col min="9986" max="9987" width="14.6328125" style="312" customWidth="1"/>
    <col min="9988" max="9988" width="0" style="312" hidden="1" customWidth="1"/>
    <col min="9989" max="9995" width="9.54296875" style="312" customWidth="1"/>
    <col min="9996" max="10238" width="9.90625" style="312"/>
    <col min="10239" max="10239" width="3.90625" style="312" customWidth="1"/>
    <col min="10240" max="10241" width="9.54296875" style="312" customWidth="1"/>
    <col min="10242" max="10243" width="14.6328125" style="312" customWidth="1"/>
    <col min="10244" max="10244" width="0" style="312" hidden="1" customWidth="1"/>
    <col min="10245" max="10251" width="9.54296875" style="312" customWidth="1"/>
    <col min="10252" max="10494" width="9.90625" style="312"/>
    <col min="10495" max="10495" width="3.90625" style="312" customWidth="1"/>
    <col min="10496" max="10497" width="9.54296875" style="312" customWidth="1"/>
    <col min="10498" max="10499" width="14.6328125" style="312" customWidth="1"/>
    <col min="10500" max="10500" width="0" style="312" hidden="1" customWidth="1"/>
    <col min="10501" max="10507" width="9.54296875" style="312" customWidth="1"/>
    <col min="10508" max="10750" width="9.90625" style="312"/>
    <col min="10751" max="10751" width="3.90625" style="312" customWidth="1"/>
    <col min="10752" max="10753" width="9.54296875" style="312" customWidth="1"/>
    <col min="10754" max="10755" width="14.6328125" style="312" customWidth="1"/>
    <col min="10756" max="10756" width="0" style="312" hidden="1" customWidth="1"/>
    <col min="10757" max="10763" width="9.54296875" style="312" customWidth="1"/>
    <col min="10764" max="11006" width="9.90625" style="312"/>
    <col min="11007" max="11007" width="3.90625" style="312" customWidth="1"/>
    <col min="11008" max="11009" width="9.54296875" style="312" customWidth="1"/>
    <col min="11010" max="11011" width="14.6328125" style="312" customWidth="1"/>
    <col min="11012" max="11012" width="0" style="312" hidden="1" customWidth="1"/>
    <col min="11013" max="11019" width="9.54296875" style="312" customWidth="1"/>
    <col min="11020" max="11262" width="9.90625" style="312"/>
    <col min="11263" max="11263" width="3.90625" style="312" customWidth="1"/>
    <col min="11264" max="11265" width="9.54296875" style="312" customWidth="1"/>
    <col min="11266" max="11267" width="14.6328125" style="312" customWidth="1"/>
    <col min="11268" max="11268" width="0" style="312" hidden="1" customWidth="1"/>
    <col min="11269" max="11275" width="9.54296875" style="312" customWidth="1"/>
    <col min="11276" max="11518" width="9.90625" style="312"/>
    <col min="11519" max="11519" width="3.90625" style="312" customWidth="1"/>
    <col min="11520" max="11521" width="9.54296875" style="312" customWidth="1"/>
    <col min="11522" max="11523" width="14.6328125" style="312" customWidth="1"/>
    <col min="11524" max="11524" width="0" style="312" hidden="1" customWidth="1"/>
    <col min="11525" max="11531" width="9.54296875" style="312" customWidth="1"/>
    <col min="11532" max="11774" width="9.90625" style="312"/>
    <col min="11775" max="11775" width="3.90625" style="312" customWidth="1"/>
    <col min="11776" max="11777" width="9.54296875" style="312" customWidth="1"/>
    <col min="11778" max="11779" width="14.6328125" style="312" customWidth="1"/>
    <col min="11780" max="11780" width="0" style="312" hidden="1" customWidth="1"/>
    <col min="11781" max="11787" width="9.54296875" style="312" customWidth="1"/>
    <col min="11788" max="12030" width="9.90625" style="312"/>
    <col min="12031" max="12031" width="3.90625" style="312" customWidth="1"/>
    <col min="12032" max="12033" width="9.54296875" style="312" customWidth="1"/>
    <col min="12034" max="12035" width="14.6328125" style="312" customWidth="1"/>
    <col min="12036" max="12036" width="0" style="312" hidden="1" customWidth="1"/>
    <col min="12037" max="12043" width="9.54296875" style="312" customWidth="1"/>
    <col min="12044" max="12286" width="9.90625" style="312"/>
    <col min="12287" max="12287" width="3.90625" style="312" customWidth="1"/>
    <col min="12288" max="12289" width="9.54296875" style="312" customWidth="1"/>
    <col min="12290" max="12291" width="14.6328125" style="312" customWidth="1"/>
    <col min="12292" max="12292" width="0" style="312" hidden="1" customWidth="1"/>
    <col min="12293" max="12299" width="9.54296875" style="312" customWidth="1"/>
    <col min="12300" max="12542" width="9.90625" style="312"/>
    <col min="12543" max="12543" width="3.90625" style="312" customWidth="1"/>
    <col min="12544" max="12545" width="9.54296875" style="312" customWidth="1"/>
    <col min="12546" max="12547" width="14.6328125" style="312" customWidth="1"/>
    <col min="12548" max="12548" width="0" style="312" hidden="1" customWidth="1"/>
    <col min="12549" max="12555" width="9.54296875" style="312" customWidth="1"/>
    <col min="12556" max="12798" width="9.90625" style="312"/>
    <col min="12799" max="12799" width="3.90625" style="312" customWidth="1"/>
    <col min="12800" max="12801" width="9.54296875" style="312" customWidth="1"/>
    <col min="12802" max="12803" width="14.6328125" style="312" customWidth="1"/>
    <col min="12804" max="12804" width="0" style="312" hidden="1" customWidth="1"/>
    <col min="12805" max="12811" width="9.54296875" style="312" customWidth="1"/>
    <col min="12812" max="13054" width="9.90625" style="312"/>
    <col min="13055" max="13055" width="3.90625" style="312" customWidth="1"/>
    <col min="13056" max="13057" width="9.54296875" style="312" customWidth="1"/>
    <col min="13058" max="13059" width="14.6328125" style="312" customWidth="1"/>
    <col min="13060" max="13060" width="0" style="312" hidden="1" customWidth="1"/>
    <col min="13061" max="13067" width="9.54296875" style="312" customWidth="1"/>
    <col min="13068" max="13310" width="9.90625" style="312"/>
    <col min="13311" max="13311" width="3.90625" style="312" customWidth="1"/>
    <col min="13312" max="13313" width="9.54296875" style="312" customWidth="1"/>
    <col min="13314" max="13315" width="14.6328125" style="312" customWidth="1"/>
    <col min="13316" max="13316" width="0" style="312" hidden="1" customWidth="1"/>
    <col min="13317" max="13323" width="9.54296875" style="312" customWidth="1"/>
    <col min="13324" max="13566" width="9.90625" style="312"/>
    <col min="13567" max="13567" width="3.90625" style="312" customWidth="1"/>
    <col min="13568" max="13569" width="9.54296875" style="312" customWidth="1"/>
    <col min="13570" max="13571" width="14.6328125" style="312" customWidth="1"/>
    <col min="13572" max="13572" width="0" style="312" hidden="1" customWidth="1"/>
    <col min="13573" max="13579" width="9.54296875" style="312" customWidth="1"/>
    <col min="13580" max="13822" width="9.90625" style="312"/>
    <col min="13823" max="13823" width="3.90625" style="312" customWidth="1"/>
    <col min="13824" max="13825" width="9.54296875" style="312" customWidth="1"/>
    <col min="13826" max="13827" width="14.6328125" style="312" customWidth="1"/>
    <col min="13828" max="13828" width="0" style="312" hidden="1" customWidth="1"/>
    <col min="13829" max="13835" width="9.54296875" style="312" customWidth="1"/>
    <col min="13836" max="14078" width="9.90625" style="312"/>
    <col min="14079" max="14079" width="3.90625" style="312" customWidth="1"/>
    <col min="14080" max="14081" width="9.54296875" style="312" customWidth="1"/>
    <col min="14082" max="14083" width="14.6328125" style="312" customWidth="1"/>
    <col min="14084" max="14084" width="0" style="312" hidden="1" customWidth="1"/>
    <col min="14085" max="14091" width="9.54296875" style="312" customWidth="1"/>
    <col min="14092" max="14334" width="9.90625" style="312"/>
    <col min="14335" max="14335" width="3.90625" style="312" customWidth="1"/>
    <col min="14336" max="14337" width="9.54296875" style="312" customWidth="1"/>
    <col min="14338" max="14339" width="14.6328125" style="312" customWidth="1"/>
    <col min="14340" max="14340" width="0" style="312" hidden="1" customWidth="1"/>
    <col min="14341" max="14347" width="9.54296875" style="312" customWidth="1"/>
    <col min="14348" max="14590" width="9.90625" style="312"/>
    <col min="14591" max="14591" width="3.90625" style="312" customWidth="1"/>
    <col min="14592" max="14593" width="9.54296875" style="312" customWidth="1"/>
    <col min="14594" max="14595" width="14.6328125" style="312" customWidth="1"/>
    <col min="14596" max="14596" width="0" style="312" hidden="1" customWidth="1"/>
    <col min="14597" max="14603" width="9.54296875" style="312" customWidth="1"/>
    <col min="14604" max="14846" width="9.90625" style="312"/>
    <col min="14847" max="14847" width="3.90625" style="312" customWidth="1"/>
    <col min="14848" max="14849" width="9.54296875" style="312" customWidth="1"/>
    <col min="14850" max="14851" width="14.6328125" style="312" customWidth="1"/>
    <col min="14852" max="14852" width="0" style="312" hidden="1" customWidth="1"/>
    <col min="14853" max="14859" width="9.54296875" style="312" customWidth="1"/>
    <col min="14860" max="15102" width="9.90625" style="312"/>
    <col min="15103" max="15103" width="3.90625" style="312" customWidth="1"/>
    <col min="15104" max="15105" width="9.54296875" style="312" customWidth="1"/>
    <col min="15106" max="15107" width="14.6328125" style="312" customWidth="1"/>
    <col min="15108" max="15108" width="0" style="312" hidden="1" customWidth="1"/>
    <col min="15109" max="15115" width="9.54296875" style="312" customWidth="1"/>
    <col min="15116" max="15358" width="9.90625" style="312"/>
    <col min="15359" max="15359" width="3.90625" style="312" customWidth="1"/>
    <col min="15360" max="15361" width="9.54296875" style="312" customWidth="1"/>
    <col min="15362" max="15363" width="14.6328125" style="312" customWidth="1"/>
    <col min="15364" max="15364" width="0" style="312" hidden="1" customWidth="1"/>
    <col min="15365" max="15371" width="9.54296875" style="312" customWidth="1"/>
    <col min="15372" max="15614" width="9.90625" style="312"/>
    <col min="15615" max="15615" width="3.90625" style="312" customWidth="1"/>
    <col min="15616" max="15617" width="9.54296875" style="312" customWidth="1"/>
    <col min="15618" max="15619" width="14.6328125" style="312" customWidth="1"/>
    <col min="15620" max="15620" width="0" style="312" hidden="1" customWidth="1"/>
    <col min="15621" max="15627" width="9.54296875" style="312" customWidth="1"/>
    <col min="15628" max="15870" width="9.90625" style="312"/>
    <col min="15871" max="15871" width="3.90625" style="312" customWidth="1"/>
    <col min="15872" max="15873" width="9.54296875" style="312" customWidth="1"/>
    <col min="15874" max="15875" width="14.6328125" style="312" customWidth="1"/>
    <col min="15876" max="15876" width="0" style="312" hidden="1" customWidth="1"/>
    <col min="15877" max="15883" width="9.54296875" style="312" customWidth="1"/>
    <col min="15884" max="16126" width="9.90625" style="312"/>
    <col min="16127" max="16127" width="3.90625" style="312" customWidth="1"/>
    <col min="16128" max="16129" width="9.54296875" style="312" customWidth="1"/>
    <col min="16130" max="16131" width="14.6328125" style="312" customWidth="1"/>
    <col min="16132" max="16132" width="0" style="312" hidden="1" customWidth="1"/>
    <col min="16133" max="16139" width="9.54296875" style="312" customWidth="1"/>
    <col min="16140" max="16384" width="9.90625" style="312"/>
  </cols>
  <sheetData>
    <row r="1" spans="1:8" s="284" customFormat="1" ht="18" customHeight="1">
      <c r="B1"/>
      <c r="C1"/>
      <c r="D1"/>
      <c r="E1"/>
      <c r="F1" s="285" t="s">
        <v>106</v>
      </c>
      <c r="G1" s="286" t="s">
        <v>294</v>
      </c>
      <c r="H1"/>
    </row>
    <row r="2" spans="1:8" s="284" customFormat="1" ht="14.4" customHeight="1">
      <c r="B2"/>
      <c r="C2"/>
      <c r="D2"/>
      <c r="E2"/>
      <c r="F2" s="285" t="s">
        <v>108</v>
      </c>
      <c r="G2" s="287" t="s">
        <v>295</v>
      </c>
      <c r="H2"/>
    </row>
    <row r="3" spans="1:8" s="284" customFormat="1" ht="14.4" customHeight="1" thickBot="1">
      <c r="B3"/>
      <c r="C3"/>
      <c r="D3"/>
      <c r="E3"/>
      <c r="F3" s="285" t="s">
        <v>110</v>
      </c>
      <c r="G3" s="288" t="s">
        <v>296</v>
      </c>
      <c r="H3"/>
    </row>
    <row r="4" spans="1:8" s="284" customFormat="1" ht="17.25" customHeight="1" thickBot="1">
      <c r="A4" s="289"/>
      <c r="B4" s="401" t="s">
        <v>297</v>
      </c>
      <c r="C4" s="401"/>
      <c r="D4" s="291">
        <v>45187</v>
      </c>
      <c r="E4"/>
      <c r="F4"/>
      <c r="G4"/>
      <c r="H4"/>
    </row>
    <row r="5" spans="1:8" s="284" customFormat="1" ht="3.9" customHeight="1" thickBot="1">
      <c r="A5" s="289"/>
      <c r="B5" s="402"/>
      <c r="C5" s="402"/>
      <c r="D5" s="292"/>
      <c r="E5"/>
      <c r="F5" s="289"/>
      <c r="G5" s="289"/>
      <c r="H5"/>
    </row>
    <row r="6" spans="1:8" s="284" customFormat="1" ht="17.25" customHeight="1" thickBot="1">
      <c r="A6" s="289"/>
      <c r="B6" s="401" t="s">
        <v>298</v>
      </c>
      <c r="C6" s="401"/>
      <c r="D6" s="293" t="s">
        <v>190</v>
      </c>
      <c r="E6"/>
      <c r="F6" s="290" t="s">
        <v>299</v>
      </c>
      <c r="G6" s="293" t="s">
        <v>320</v>
      </c>
      <c r="H6"/>
    </row>
    <row r="7" spans="1:8" s="284" customFormat="1" ht="3.9" customHeight="1" thickBot="1">
      <c r="A7" s="289"/>
      <c r="B7" s="403"/>
      <c r="C7" s="403"/>
      <c r="D7" s="292"/>
      <c r="E7"/>
      <c r="F7" s="294"/>
      <c r="G7" s="295"/>
      <c r="H7"/>
    </row>
    <row r="8" spans="1:8" s="284" customFormat="1" ht="17.25" customHeight="1" thickBot="1">
      <c r="A8" s="289"/>
      <c r="B8" s="401" t="s">
        <v>300</v>
      </c>
      <c r="C8" s="401"/>
      <c r="D8" s="293" t="s">
        <v>236</v>
      </c>
      <c r="E8" s="296"/>
      <c r="F8" s="290" t="s">
        <v>301</v>
      </c>
      <c r="G8" s="293" t="s">
        <v>198</v>
      </c>
      <c r="H8"/>
    </row>
    <row r="9" spans="1:8" s="284" customFormat="1" ht="9" customHeight="1" thickBot="1">
      <c r="A9" s="297"/>
      <c r="B9" s="298"/>
      <c r="C9" s="298"/>
      <c r="D9" s="298"/>
      <c r="F9" s="298"/>
      <c r="G9" s="298"/>
    </row>
    <row r="10" spans="1:8" s="295" customFormat="1" ht="33.75" customHeight="1" thickBot="1">
      <c r="A10" s="299" t="s">
        <v>302</v>
      </c>
      <c r="B10" s="300" t="s">
        <v>303</v>
      </c>
      <c r="C10" s="404" t="s">
        <v>304</v>
      </c>
      <c r="D10" s="405"/>
      <c r="E10" s="405"/>
      <c r="F10" s="405"/>
      <c r="G10" s="301" t="s">
        <v>305</v>
      </c>
      <c r="H10" s="302" t="s">
        <v>306</v>
      </c>
    </row>
    <row r="11" spans="1:8" s="284" customFormat="1" ht="76.5" customHeight="1">
      <c r="A11" s="303">
        <v>1</v>
      </c>
      <c r="B11" s="304" t="s">
        <v>307</v>
      </c>
      <c r="C11" s="392"/>
      <c r="D11" s="393"/>
      <c r="E11" s="393"/>
      <c r="F11" s="394"/>
      <c r="G11" s="303"/>
      <c r="H11" s="303"/>
    </row>
    <row r="12" spans="1:8" s="284" customFormat="1" ht="76.5" customHeight="1">
      <c r="A12" s="305">
        <v>2</v>
      </c>
      <c r="B12" s="306" t="s">
        <v>308</v>
      </c>
      <c r="C12" s="395"/>
      <c r="D12" s="396"/>
      <c r="E12" s="396"/>
      <c r="F12" s="397"/>
      <c r="G12" s="307"/>
      <c r="H12" s="307"/>
    </row>
    <row r="13" spans="1:8" s="284" customFormat="1" ht="76.5" customHeight="1">
      <c r="A13" s="305">
        <v>3</v>
      </c>
      <c r="B13" s="306" t="s">
        <v>309</v>
      </c>
      <c r="C13" s="398" t="s">
        <v>321</v>
      </c>
      <c r="D13" s="399"/>
      <c r="E13" s="399"/>
      <c r="F13" s="400"/>
      <c r="G13" s="307"/>
      <c r="H13" s="307"/>
    </row>
    <row r="14" spans="1:8" s="284" customFormat="1" ht="76.5" customHeight="1">
      <c r="A14" s="305">
        <v>4</v>
      </c>
      <c r="B14" s="306" t="s">
        <v>310</v>
      </c>
      <c r="C14" s="382" t="s">
        <v>311</v>
      </c>
      <c r="D14" s="383"/>
      <c r="E14" s="383"/>
      <c r="F14" s="384"/>
      <c r="G14" s="307"/>
      <c r="H14" s="307"/>
    </row>
    <row r="15" spans="1:8" s="284" customFormat="1" ht="76.5" customHeight="1">
      <c r="A15" s="305">
        <v>5</v>
      </c>
      <c r="B15" s="306" t="s">
        <v>312</v>
      </c>
      <c r="C15" s="382" t="s">
        <v>322</v>
      </c>
      <c r="D15" s="383"/>
      <c r="E15" s="383"/>
      <c r="F15" s="384"/>
      <c r="G15" s="307"/>
      <c r="H15" s="307"/>
    </row>
    <row r="16" spans="1:8" s="284" customFormat="1" ht="76.5" customHeight="1">
      <c r="A16" s="305">
        <v>6</v>
      </c>
      <c r="B16" s="306" t="s">
        <v>313</v>
      </c>
      <c r="C16" s="395"/>
      <c r="D16" s="396"/>
      <c r="E16" s="396"/>
      <c r="F16" s="397"/>
      <c r="G16" s="307"/>
      <c r="H16" s="307"/>
    </row>
    <row r="17" spans="1:8" s="284" customFormat="1" ht="76.5" customHeight="1">
      <c r="A17" s="305">
        <v>7</v>
      </c>
      <c r="B17" s="306" t="s">
        <v>314</v>
      </c>
      <c r="C17" s="382" t="s">
        <v>323</v>
      </c>
      <c r="D17" s="383"/>
      <c r="E17" s="383"/>
      <c r="F17" s="384"/>
      <c r="G17" s="307"/>
      <c r="H17" s="307"/>
    </row>
    <row r="18" spans="1:8" s="284" customFormat="1" ht="76.5" customHeight="1">
      <c r="A18" s="305">
        <v>8</v>
      </c>
      <c r="B18" s="306" t="s">
        <v>315</v>
      </c>
      <c r="C18" s="385" t="s">
        <v>324</v>
      </c>
      <c r="D18" s="386"/>
      <c r="E18" s="386"/>
      <c r="F18" s="387"/>
      <c r="G18" s="307"/>
      <c r="H18" s="307"/>
    </row>
    <row r="19" spans="1:8" s="284" customFormat="1" ht="76.5" customHeight="1">
      <c r="A19" s="305">
        <v>9</v>
      </c>
      <c r="B19" s="306" t="s">
        <v>316</v>
      </c>
      <c r="C19" s="382" t="s">
        <v>325</v>
      </c>
      <c r="D19" s="383"/>
      <c r="E19" s="383"/>
      <c r="F19" s="384"/>
      <c r="G19" s="307"/>
      <c r="H19" s="307"/>
    </row>
    <row r="20" spans="1:8" s="284" customFormat="1" ht="76.5" customHeight="1" thickBot="1">
      <c r="A20" s="308">
        <v>10</v>
      </c>
      <c r="B20" s="309" t="s">
        <v>317</v>
      </c>
      <c r="C20" s="388"/>
      <c r="D20" s="389"/>
      <c r="E20" s="389"/>
      <c r="F20" s="390"/>
      <c r="G20" s="310"/>
      <c r="H20" s="310"/>
    </row>
    <row r="21" spans="1:8" ht="12" customHeight="1">
      <c r="A21" s="295"/>
      <c r="B21" s="295"/>
      <c r="C21" s="311"/>
      <c r="D21" s="311"/>
      <c r="E21" s="311"/>
      <c r="F21" s="311"/>
      <c r="G21" s="295"/>
      <c r="H21" s="295"/>
    </row>
    <row r="22" spans="1:8" ht="34.5" customHeight="1">
      <c r="A22" s="295"/>
      <c r="B22" s="391" t="s">
        <v>318</v>
      </c>
      <c r="C22" s="391"/>
      <c r="D22" s="391"/>
      <c r="E22" s="311"/>
      <c r="F22" s="311"/>
      <c r="G22" s="391" t="s">
        <v>319</v>
      </c>
      <c r="H22" s="391"/>
    </row>
    <row r="23" spans="1:8" ht="39.9" customHeight="1">
      <c r="A23" s="295"/>
      <c r="B23" s="313"/>
      <c r="C23" s="313"/>
      <c r="D23" s="313"/>
      <c r="E23" s="313"/>
      <c r="F23" s="284"/>
      <c r="G23" s="313"/>
      <c r="H23" s="313"/>
    </row>
    <row r="24" spans="1:8" ht="39.9" customHeight="1">
      <c r="A24" s="289"/>
      <c r="B24" s="314"/>
      <c r="C24" s="314"/>
      <c r="D24" s="314"/>
      <c r="E24" s="314"/>
      <c r="F24" s="314"/>
      <c r="G24" s="314"/>
      <c r="H24" s="314"/>
    </row>
    <row r="25" spans="1:8" ht="39.9" customHeight="1">
      <c r="A25" s="289"/>
      <c r="B25" s="314"/>
      <c r="C25" s="314"/>
      <c r="D25" s="314"/>
      <c r="E25" s="314"/>
      <c r="F25" s="314"/>
      <c r="G25" s="314"/>
      <c r="H25" s="314"/>
    </row>
    <row r="26" spans="1:8" ht="39.9" customHeight="1">
      <c r="A26" s="289"/>
      <c r="B26" s="314"/>
      <c r="C26" s="314"/>
      <c r="D26" s="314"/>
      <c r="E26" s="314"/>
      <c r="F26" s="314"/>
      <c r="G26" s="314"/>
      <c r="H26" s="314"/>
    </row>
    <row r="27" spans="1:8" ht="39.9" customHeight="1">
      <c r="A27" s="289"/>
      <c r="B27" s="314"/>
      <c r="C27" s="314"/>
      <c r="D27" s="314"/>
      <c r="E27" s="314"/>
      <c r="F27" s="314"/>
      <c r="G27" s="314"/>
      <c r="H27" s="314"/>
    </row>
    <row r="28" spans="1:8" ht="39.9" customHeight="1">
      <c r="A28" s="289"/>
      <c r="B28" s="314"/>
      <c r="C28" s="314"/>
      <c r="D28" s="314"/>
      <c r="E28" s="314"/>
      <c r="F28" s="314"/>
      <c r="G28" s="314"/>
      <c r="H28" s="314"/>
    </row>
    <row r="29" spans="1:8" ht="39.9" customHeight="1">
      <c r="A29" s="289"/>
      <c r="B29" s="314"/>
      <c r="C29" s="314"/>
      <c r="D29" s="314"/>
      <c r="E29" s="314"/>
      <c r="F29" s="314"/>
      <c r="G29" s="314"/>
      <c r="H29" s="314"/>
    </row>
    <row r="30" spans="1:8" ht="39.9" customHeight="1">
      <c r="A30" s="289"/>
      <c r="B30" s="314"/>
      <c r="C30" s="314"/>
      <c r="D30" s="314"/>
      <c r="E30" s="314"/>
      <c r="F30" s="314"/>
      <c r="G30" s="314"/>
      <c r="H30" s="314"/>
    </row>
    <row r="31" spans="1:8" ht="39.9" customHeight="1">
      <c r="A31" s="289"/>
      <c r="B31" s="314"/>
      <c r="C31" s="314"/>
      <c r="D31" s="314"/>
      <c r="E31" s="314"/>
      <c r="F31" s="314"/>
      <c r="G31" s="314"/>
      <c r="H31" s="314"/>
    </row>
    <row r="32" spans="1:8" ht="39.9" customHeight="1">
      <c r="A32" s="289"/>
      <c r="B32" s="314"/>
      <c r="C32" s="314"/>
      <c r="D32" s="314"/>
      <c r="E32" s="314"/>
      <c r="F32" s="314"/>
      <c r="G32" s="314"/>
      <c r="H32" s="314"/>
    </row>
    <row r="33" spans="1:8" ht="39.9" customHeight="1">
      <c r="A33" s="289"/>
      <c r="B33" s="314"/>
      <c r="C33" s="314"/>
      <c r="D33" s="314"/>
      <c r="E33" s="314"/>
      <c r="F33" s="314"/>
      <c r="G33" s="314"/>
      <c r="H33" s="314"/>
    </row>
    <row r="34" spans="1:8" ht="39.9" customHeight="1">
      <c r="A34" s="289"/>
      <c r="B34" s="314"/>
      <c r="C34" s="314"/>
      <c r="D34" s="314"/>
      <c r="E34" s="314"/>
      <c r="F34" s="314"/>
      <c r="G34" s="314"/>
      <c r="H34" s="314"/>
    </row>
    <row r="35" spans="1:8" ht="39.9" customHeight="1">
      <c r="A35" s="289"/>
      <c r="B35" s="314"/>
      <c r="C35" s="314"/>
      <c r="D35" s="314"/>
      <c r="E35" s="314"/>
      <c r="F35" s="314"/>
      <c r="G35" s="314"/>
      <c r="H35" s="314"/>
    </row>
    <row r="36" spans="1:8" ht="39.9" customHeight="1">
      <c r="A36" s="289"/>
      <c r="B36" s="314"/>
      <c r="C36" s="314"/>
      <c r="D36" s="314"/>
      <c r="E36" s="314"/>
      <c r="F36" s="314"/>
      <c r="G36" s="314"/>
      <c r="H36" s="314"/>
    </row>
    <row r="37" spans="1:8" ht="39.9" customHeight="1">
      <c r="A37" s="289"/>
      <c r="B37" s="314"/>
      <c r="C37" s="314"/>
      <c r="D37" s="314"/>
      <c r="E37" s="314"/>
      <c r="F37" s="314"/>
      <c r="G37" s="314"/>
      <c r="H37" s="314"/>
    </row>
    <row r="38" spans="1:8" ht="39.9" customHeight="1">
      <c r="A38" s="289"/>
      <c r="B38" s="314"/>
      <c r="C38" s="314"/>
      <c r="D38" s="314"/>
      <c r="E38" s="314"/>
      <c r="F38" s="314"/>
      <c r="G38" s="314"/>
      <c r="H38" s="314"/>
    </row>
    <row r="39" spans="1:8" ht="39.9" customHeight="1">
      <c r="A39" s="289"/>
      <c r="B39" s="314"/>
      <c r="C39" s="314"/>
      <c r="D39" s="314"/>
      <c r="E39" s="314"/>
      <c r="F39" s="314"/>
      <c r="G39" s="314"/>
      <c r="H39" s="314"/>
    </row>
    <row r="40" spans="1:8" ht="39.9" customHeight="1">
      <c r="A40" s="289"/>
      <c r="B40" s="314"/>
      <c r="C40" s="314"/>
      <c r="D40" s="314"/>
      <c r="E40" s="314"/>
      <c r="F40" s="314"/>
      <c r="G40" s="314"/>
      <c r="H40" s="314"/>
    </row>
    <row r="41" spans="1:8" ht="39.9" customHeight="1">
      <c r="A41" s="289"/>
      <c r="B41" s="314"/>
      <c r="C41" s="314"/>
      <c r="D41" s="314"/>
      <c r="E41" s="314"/>
      <c r="F41" s="314"/>
      <c r="G41" s="314"/>
      <c r="H41" s="314"/>
    </row>
    <row r="42" spans="1:8" ht="39.9" customHeight="1">
      <c r="A42" s="289"/>
      <c r="B42" s="314"/>
      <c r="C42" s="314"/>
      <c r="D42" s="314"/>
      <c r="E42" s="314"/>
      <c r="F42" s="314"/>
      <c r="G42" s="314"/>
      <c r="H42" s="314"/>
    </row>
    <row r="43" spans="1:8" ht="39.9" customHeight="1">
      <c r="A43" s="289"/>
      <c r="B43" s="314"/>
      <c r="C43" s="314"/>
      <c r="D43" s="314"/>
      <c r="E43" s="314"/>
      <c r="F43" s="314"/>
      <c r="G43" s="314"/>
      <c r="H43" s="314"/>
    </row>
    <row r="44" spans="1:8" ht="39.9" customHeight="1">
      <c r="A44" s="289"/>
      <c r="B44" s="314"/>
      <c r="C44" s="314"/>
      <c r="D44" s="314"/>
      <c r="E44" s="314"/>
      <c r="F44" s="314"/>
      <c r="G44" s="314"/>
      <c r="H44" s="314"/>
    </row>
    <row r="45" spans="1:8" ht="39.9" customHeight="1">
      <c r="A45" s="289"/>
      <c r="B45" s="314"/>
      <c r="C45" s="314"/>
      <c r="D45" s="314"/>
      <c r="E45" s="314"/>
      <c r="F45" s="314"/>
      <c r="G45" s="314"/>
      <c r="H45" s="314"/>
    </row>
    <row r="46" spans="1:8" ht="39.9" customHeight="1">
      <c r="A46" s="289"/>
      <c r="B46" s="314"/>
      <c r="C46" s="314"/>
      <c r="D46" s="314"/>
      <c r="E46" s="314"/>
      <c r="F46" s="314"/>
      <c r="G46" s="314"/>
      <c r="H46" s="314"/>
    </row>
    <row r="47" spans="1:8" ht="39.9" customHeight="1">
      <c r="A47" s="289"/>
      <c r="B47" s="314"/>
      <c r="C47" s="314"/>
      <c r="D47" s="314"/>
      <c r="E47" s="314"/>
      <c r="F47" s="314"/>
      <c r="G47" s="314"/>
      <c r="H47" s="314"/>
    </row>
    <row r="48" spans="1:8" ht="39.9" customHeight="1">
      <c r="A48" s="289"/>
      <c r="B48" s="314"/>
      <c r="C48" s="314"/>
      <c r="D48" s="314"/>
      <c r="E48" s="314"/>
      <c r="F48" s="314"/>
      <c r="G48" s="314"/>
      <c r="H48" s="314"/>
    </row>
    <row r="49" spans="1:8" ht="39.9" customHeight="1">
      <c r="A49" s="289"/>
      <c r="B49" s="314"/>
      <c r="C49" s="314"/>
      <c r="D49" s="314"/>
      <c r="E49" s="314"/>
      <c r="F49" s="314"/>
      <c r="G49" s="314"/>
      <c r="H49" s="314"/>
    </row>
    <row r="50" spans="1:8" ht="39.9" customHeight="1">
      <c r="A50" s="289"/>
      <c r="B50" s="314"/>
      <c r="C50" s="314"/>
      <c r="D50" s="314"/>
      <c r="E50" s="314"/>
      <c r="F50" s="314"/>
      <c r="G50" s="314"/>
      <c r="H50" s="314"/>
    </row>
    <row r="51" spans="1:8" ht="39.9" customHeight="1">
      <c r="A51" s="289"/>
      <c r="B51" s="314"/>
      <c r="C51" s="314"/>
      <c r="D51" s="314"/>
      <c r="E51" s="314"/>
      <c r="F51" s="314"/>
      <c r="G51" s="314"/>
      <c r="H51" s="314"/>
    </row>
    <row r="52" spans="1:8" ht="39.9" customHeight="1">
      <c r="A52" s="289"/>
      <c r="B52" s="314"/>
      <c r="C52" s="314"/>
      <c r="D52" s="314"/>
      <c r="E52" s="314"/>
      <c r="F52" s="314"/>
      <c r="G52" s="314"/>
      <c r="H52" s="314"/>
    </row>
    <row r="53" spans="1:8" ht="39.9" customHeight="1">
      <c r="A53" s="289"/>
      <c r="B53" s="314"/>
      <c r="C53" s="314"/>
      <c r="D53" s="314"/>
      <c r="E53" s="314"/>
      <c r="F53" s="314"/>
      <c r="G53" s="314"/>
      <c r="H53" s="314"/>
    </row>
    <row r="54" spans="1:8" ht="39.9" customHeight="1">
      <c r="A54" s="289"/>
      <c r="B54" s="314"/>
      <c r="C54" s="314"/>
      <c r="D54" s="314"/>
      <c r="E54" s="314"/>
      <c r="F54" s="314"/>
      <c r="G54" s="314"/>
      <c r="H54" s="314"/>
    </row>
    <row r="55" spans="1:8" ht="39.9" customHeight="1">
      <c r="A55" s="289"/>
      <c r="B55" s="314"/>
      <c r="C55" s="314"/>
      <c r="D55" s="314"/>
      <c r="E55" s="314"/>
      <c r="F55" s="314"/>
      <c r="G55" s="314"/>
      <c r="H55" s="314"/>
    </row>
    <row r="56" spans="1:8" ht="39.9" customHeight="1">
      <c r="A56" s="289"/>
      <c r="B56" s="314"/>
      <c r="C56" s="314"/>
      <c r="D56" s="314"/>
      <c r="E56" s="314"/>
      <c r="F56" s="314"/>
      <c r="G56" s="314"/>
      <c r="H56" s="314"/>
    </row>
    <row r="57" spans="1:8" ht="39.9" customHeight="1">
      <c r="A57" s="289"/>
      <c r="B57" s="314"/>
      <c r="C57" s="314"/>
      <c r="D57" s="314"/>
      <c r="E57" s="314"/>
      <c r="F57" s="314"/>
      <c r="G57" s="314"/>
      <c r="H57" s="314"/>
    </row>
    <row r="58" spans="1:8" ht="39.9" customHeight="1">
      <c r="A58" s="289"/>
      <c r="B58" s="314"/>
      <c r="C58" s="314"/>
      <c r="D58" s="314"/>
      <c r="E58" s="314"/>
      <c r="F58" s="314"/>
      <c r="G58" s="314"/>
      <c r="H58" s="314"/>
    </row>
    <row r="59" spans="1:8" ht="39.9" customHeight="1">
      <c r="A59" s="289"/>
      <c r="B59" s="314"/>
      <c r="C59" s="314"/>
      <c r="D59" s="314"/>
      <c r="E59" s="314"/>
      <c r="F59" s="314"/>
      <c r="G59" s="314"/>
      <c r="H59" s="314"/>
    </row>
    <row r="60" spans="1:8" ht="39.9" customHeight="1">
      <c r="A60" s="289"/>
      <c r="B60" s="314"/>
      <c r="C60" s="314"/>
      <c r="D60" s="314"/>
      <c r="E60" s="314"/>
      <c r="F60" s="314"/>
      <c r="G60" s="314"/>
      <c r="H60" s="314"/>
    </row>
    <row r="61" spans="1:8" ht="39.9" customHeight="1">
      <c r="A61" s="289"/>
      <c r="B61" s="314"/>
      <c r="C61" s="314"/>
      <c r="D61" s="314"/>
      <c r="E61" s="314"/>
      <c r="F61" s="314"/>
      <c r="G61" s="314"/>
      <c r="H61" s="314"/>
    </row>
    <row r="62" spans="1:8" ht="39.9" customHeight="1">
      <c r="A62" s="289"/>
      <c r="B62" s="314"/>
      <c r="C62" s="314"/>
      <c r="D62" s="314"/>
      <c r="E62" s="314"/>
      <c r="F62" s="314"/>
      <c r="G62" s="314"/>
      <c r="H62" s="314"/>
    </row>
    <row r="63" spans="1:8" ht="39.9" customHeight="1">
      <c r="A63" s="289"/>
      <c r="B63" s="314"/>
      <c r="C63" s="314"/>
      <c r="D63" s="314"/>
      <c r="E63" s="314"/>
      <c r="F63" s="314"/>
      <c r="G63" s="314"/>
      <c r="H63" s="314"/>
    </row>
    <row r="64" spans="1:8" ht="39.9" customHeight="1">
      <c r="A64" s="289"/>
      <c r="B64" s="314"/>
      <c r="C64" s="314"/>
      <c r="D64" s="314"/>
      <c r="E64" s="314"/>
      <c r="F64" s="314"/>
      <c r="G64" s="314"/>
      <c r="H64" s="314"/>
    </row>
    <row r="65" spans="1:8" ht="39.9" customHeight="1">
      <c r="A65" s="289"/>
      <c r="B65" s="314"/>
      <c r="C65" s="314"/>
      <c r="D65" s="314"/>
      <c r="E65" s="314"/>
      <c r="F65" s="314"/>
      <c r="G65" s="314"/>
      <c r="H65" s="314"/>
    </row>
    <row r="66" spans="1:8" ht="39.9" customHeight="1">
      <c r="A66" s="289"/>
      <c r="B66" s="314"/>
      <c r="C66" s="314"/>
      <c r="D66" s="314"/>
      <c r="E66" s="314"/>
      <c r="F66" s="314"/>
      <c r="G66" s="314"/>
      <c r="H66" s="314"/>
    </row>
  </sheetData>
  <mergeCells count="18">
    <mergeCell ref="C10:F10"/>
    <mergeCell ref="B4:C4"/>
    <mergeCell ref="B5:C5"/>
    <mergeCell ref="B6:C6"/>
    <mergeCell ref="B7:C7"/>
    <mergeCell ref="B8:C8"/>
    <mergeCell ref="G22:H22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B22:D22"/>
  </mergeCells>
  <printOptions horizontalCentered="1"/>
  <pageMargins left="0.25" right="0.25" top="0.75303030303030305" bottom="0.75" header="0.3" footer="0.3"/>
  <pageSetup paperSize="9" scale="72" fitToHeight="0" orientation="portrait" r:id="rId1"/>
  <headerFooter scaleWithDoc="0">
    <oddHeader xml:space="preserve">&amp;L&amp;G&amp;R&amp;"Muli,Bold"&amp;16&amp;K000000[PP MEETING REPORT]
</oddHeader>
    <oddFooter>&amp;L&amp;"Euclid Circular A SemiBold,Regular"&amp;12[UA]&amp;"Euclid Circular A,Regular"&amp;5
&amp;G&amp;R&amp;G</oddFooter>
  </headerFooter>
  <rowBreaks count="1" manualBreakCount="1">
    <brk id="23" max="7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W170"/>
  <sheetViews>
    <sheetView view="pageBreakPreview" topLeftCell="A11" zoomScale="40" zoomScaleNormal="55" zoomScaleSheetLayoutView="40" zoomScalePageLayoutView="40" workbookViewId="0">
      <selection activeCell="G28" sqref="G28:L28"/>
    </sheetView>
  </sheetViews>
  <sheetFormatPr defaultColWidth="9.08984375" defaultRowHeight="14"/>
  <cols>
    <col min="1" max="1" width="8.453125" style="76" customWidth="1"/>
    <col min="2" max="2" width="24.54296875" style="76" customWidth="1"/>
    <col min="3" max="3" width="26" style="76" customWidth="1"/>
    <col min="4" max="4" width="22.54296875" style="76" customWidth="1"/>
    <col min="5" max="5" width="26.08984375" style="76" customWidth="1"/>
    <col min="6" max="6" width="18" style="76" customWidth="1"/>
    <col min="7" max="7" width="17.90625" style="77" customWidth="1"/>
    <col min="8" max="8" width="16" style="76" customWidth="1"/>
    <col min="9" max="9" width="18.54296875" style="76" customWidth="1"/>
    <col min="10" max="10" width="16" style="76" customWidth="1"/>
    <col min="11" max="11" width="19" style="76" customWidth="1"/>
    <col min="12" max="12" width="18.90625" style="76" customWidth="1"/>
    <col min="13" max="13" width="14.08984375" style="76" customWidth="1"/>
    <col min="14" max="15" width="13.453125" style="76" customWidth="1"/>
    <col min="16" max="16" width="20.90625" style="76" customWidth="1"/>
    <col min="17" max="17" width="15" style="76" bestFit="1" customWidth="1"/>
    <col min="18" max="21" width="11.08984375" style="76" bestFit="1" customWidth="1"/>
    <col min="22" max="22" width="9.08984375" style="76" bestFit="1" customWidth="1"/>
    <col min="23" max="23" width="16.453125" style="76" bestFit="1" customWidth="1"/>
    <col min="24" max="16384" width="9.08984375" style="76"/>
  </cols>
  <sheetData>
    <row r="1" spans="1:16" s="4" customFormat="1" ht="29.4" customHeight="1">
      <c r="A1" s="107"/>
      <c r="B1" s="107"/>
      <c r="C1" s="107"/>
      <c r="D1" s="108"/>
      <c r="E1" s="107"/>
      <c r="F1" s="107"/>
      <c r="G1" s="107"/>
      <c r="H1" s="107"/>
      <c r="I1" s="107"/>
      <c r="J1" s="107"/>
      <c r="K1" s="107"/>
      <c r="L1" s="109"/>
      <c r="M1" s="332" t="s">
        <v>106</v>
      </c>
      <c r="N1" s="332" t="s">
        <v>106</v>
      </c>
      <c r="O1" s="333" t="s">
        <v>107</v>
      </c>
      <c r="P1" s="333"/>
    </row>
    <row r="2" spans="1:16" s="4" customFormat="1" ht="29.4" customHeight="1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9"/>
      <c r="M2" s="332" t="s">
        <v>108</v>
      </c>
      <c r="N2" s="332" t="s">
        <v>108</v>
      </c>
      <c r="O2" s="334" t="s">
        <v>109</v>
      </c>
      <c r="P2" s="334"/>
    </row>
    <row r="3" spans="1:16" s="4" customFormat="1" ht="29.4" customHeight="1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9"/>
      <c r="M3" s="332" t="s">
        <v>110</v>
      </c>
      <c r="N3" s="332" t="s">
        <v>110</v>
      </c>
      <c r="O3" s="335" t="s">
        <v>112</v>
      </c>
      <c r="P3" s="333"/>
    </row>
    <row r="4" spans="1:16" s="5" customFormat="1" ht="39.65" customHeight="1" thickBot="1">
      <c r="B4" s="6" t="s">
        <v>176</v>
      </c>
      <c r="G4" s="7"/>
    </row>
    <row r="5" spans="1:16" s="5" customFormat="1" ht="38.15" customHeight="1">
      <c r="B5" s="8" t="s">
        <v>0</v>
      </c>
      <c r="C5" s="8"/>
      <c r="D5" s="6"/>
      <c r="F5" s="9"/>
      <c r="G5" s="427" t="s">
        <v>178</v>
      </c>
      <c r="H5" s="428"/>
      <c r="I5" s="428"/>
      <c r="J5" s="428"/>
      <c r="K5" s="428"/>
      <c r="L5" s="429"/>
    </row>
    <row r="6" spans="1:16" s="10" customFormat="1" ht="38.15" customHeight="1">
      <c r="B6" s="11" t="s">
        <v>41</v>
      </c>
      <c r="C6" s="11"/>
      <c r="D6" s="12" t="s">
        <v>181</v>
      </c>
      <c r="E6" s="145"/>
      <c r="F6" s="11"/>
      <c r="G6" s="430"/>
      <c r="H6" s="431"/>
      <c r="I6" s="431"/>
      <c r="J6" s="431"/>
      <c r="K6" s="431"/>
      <c r="L6" s="432"/>
      <c r="M6" s="13"/>
      <c r="N6" s="13"/>
      <c r="O6" s="13"/>
      <c r="P6" s="13"/>
    </row>
    <row r="7" spans="1:16" s="10" customFormat="1" ht="38.15" customHeight="1">
      <c r="B7" s="11" t="s">
        <v>42</v>
      </c>
      <c r="C7" s="11"/>
      <c r="D7" s="12" t="s">
        <v>177</v>
      </c>
      <c r="E7" s="12"/>
      <c r="F7" s="11"/>
      <c r="G7" s="430"/>
      <c r="H7" s="431"/>
      <c r="I7" s="431"/>
      <c r="J7" s="431"/>
      <c r="K7" s="431"/>
      <c r="L7" s="432"/>
      <c r="M7" s="13"/>
      <c r="N7" s="13"/>
      <c r="O7" s="13"/>
      <c r="P7" s="13"/>
    </row>
    <row r="8" spans="1:16" s="10" customFormat="1" ht="38.15" customHeight="1" thickBot="1">
      <c r="B8" s="11" t="s">
        <v>43</v>
      </c>
      <c r="C8" s="11"/>
      <c r="D8" s="180" t="s">
        <v>158</v>
      </c>
      <c r="E8" s="153"/>
      <c r="F8" s="153"/>
      <c r="G8" s="433"/>
      <c r="H8" s="434"/>
      <c r="I8" s="434"/>
      <c r="J8" s="434"/>
      <c r="K8" s="434"/>
      <c r="L8" s="435"/>
      <c r="M8" s="13"/>
      <c r="N8" s="13"/>
      <c r="O8" s="13"/>
      <c r="P8" s="13"/>
    </row>
    <row r="9" spans="1:16" s="14" customFormat="1" ht="32.5">
      <c r="B9" s="15" t="s">
        <v>1</v>
      </c>
      <c r="C9" s="15"/>
      <c r="D9" s="166" t="s">
        <v>179</v>
      </c>
      <c r="E9" s="16"/>
      <c r="F9" s="17"/>
      <c r="G9" s="18"/>
      <c r="H9" s="17"/>
      <c r="I9" s="17"/>
      <c r="J9" s="17"/>
      <c r="K9" s="17"/>
      <c r="L9" s="17"/>
      <c r="M9" s="17"/>
      <c r="N9" s="17"/>
      <c r="O9" s="17"/>
      <c r="P9" s="17"/>
    </row>
    <row r="10" spans="1:16" s="14" customFormat="1" ht="28">
      <c r="B10" s="19" t="s">
        <v>2</v>
      </c>
      <c r="C10" s="19"/>
      <c r="D10" s="20" t="s">
        <v>159</v>
      </c>
      <c r="E10" s="20"/>
      <c r="F10" s="20"/>
      <c r="G10" s="21"/>
      <c r="H10" s="20"/>
      <c r="I10" s="22"/>
      <c r="J10" s="22" t="s">
        <v>44</v>
      </c>
      <c r="K10" s="22"/>
      <c r="L10" s="22" t="s">
        <v>180</v>
      </c>
      <c r="M10" s="23"/>
      <c r="N10" s="23"/>
      <c r="O10" s="23"/>
      <c r="P10" s="23"/>
    </row>
    <row r="11" spans="1:16" s="14" customFormat="1" ht="60.65" customHeight="1">
      <c r="B11" s="22" t="s">
        <v>3</v>
      </c>
      <c r="C11" s="22"/>
      <c r="D11" s="154"/>
      <c r="E11" s="155"/>
      <c r="F11" s="155"/>
      <c r="G11" s="24"/>
      <c r="H11" s="25"/>
      <c r="I11" s="22"/>
      <c r="J11" s="22" t="s">
        <v>4</v>
      </c>
      <c r="K11" s="22"/>
      <c r="L11" s="436" t="s">
        <v>144</v>
      </c>
      <c r="M11" s="436"/>
      <c r="N11" s="436"/>
      <c r="O11" s="436"/>
      <c r="P11" s="436"/>
    </row>
    <row r="12" spans="1:16" s="14" customFormat="1" ht="28">
      <c r="B12" s="22" t="s">
        <v>5</v>
      </c>
      <c r="C12" s="22"/>
      <c r="D12" s="26"/>
      <c r="E12" s="22"/>
      <c r="F12" s="22"/>
      <c r="G12" s="27"/>
      <c r="H12" s="28"/>
      <c r="I12" s="22"/>
      <c r="J12" s="203" t="s">
        <v>39</v>
      </c>
      <c r="L12" s="22" t="s">
        <v>115</v>
      </c>
      <c r="M12" s="22"/>
      <c r="N12" s="28"/>
      <c r="O12" s="28"/>
      <c r="P12" s="23"/>
    </row>
    <row r="13" spans="1:16" s="14" customFormat="1" ht="28">
      <c r="B13" s="345"/>
      <c r="C13" s="345"/>
      <c r="D13" s="345"/>
      <c r="E13" s="345"/>
      <c r="F13" s="345"/>
      <c r="G13" s="27"/>
      <c r="H13" s="28"/>
      <c r="I13" s="22"/>
      <c r="J13" s="22" t="s">
        <v>6</v>
      </c>
      <c r="K13" s="22"/>
      <c r="L13" s="22" t="s">
        <v>173</v>
      </c>
      <c r="M13" s="28"/>
      <c r="N13" s="23"/>
      <c r="O13" s="23"/>
      <c r="P13" s="28"/>
    </row>
    <row r="14" spans="1:16" s="14" customFormat="1" ht="28">
      <c r="B14" s="22" t="s">
        <v>48</v>
      </c>
      <c r="C14" s="22"/>
      <c r="D14" s="22" t="s">
        <v>7</v>
      </c>
      <c r="E14" s="22"/>
      <c r="F14" s="22"/>
      <c r="G14" s="29"/>
      <c r="H14" s="22"/>
      <c r="I14" s="22"/>
      <c r="J14" s="22" t="s">
        <v>8</v>
      </c>
      <c r="K14" s="22"/>
      <c r="L14" s="23" t="s">
        <v>116</v>
      </c>
      <c r="M14" s="23"/>
      <c r="N14" s="23"/>
      <c r="O14" s="23"/>
      <c r="P14" s="23"/>
    </row>
    <row r="15" spans="1:16" s="14" customFormat="1" ht="21" customHeight="1">
      <c r="B15" s="30" t="s">
        <v>62</v>
      </c>
      <c r="C15" s="30"/>
      <c r="D15" s="30"/>
      <c r="E15" s="15"/>
      <c r="F15" s="15"/>
      <c r="G15" s="31"/>
      <c r="H15" s="15"/>
      <c r="I15" s="15"/>
      <c r="J15" s="15"/>
      <c r="K15" s="15"/>
      <c r="L15" s="15"/>
      <c r="M15" s="15"/>
      <c r="N15" s="15"/>
      <c r="O15" s="15"/>
      <c r="P15" s="15"/>
    </row>
    <row r="16" spans="1:16" s="32" customFormat="1" ht="18.75" customHeight="1"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</row>
    <row r="17" spans="2:22" s="5" customFormat="1" ht="35.4" customHeight="1">
      <c r="B17" s="34"/>
      <c r="C17" s="137" t="s">
        <v>105</v>
      </c>
      <c r="D17" s="137" t="s">
        <v>9</v>
      </c>
      <c r="E17" s="35" t="s">
        <v>54</v>
      </c>
      <c r="F17" s="35"/>
      <c r="G17" s="35" t="s">
        <v>117</v>
      </c>
      <c r="H17" s="35" t="s">
        <v>65</v>
      </c>
      <c r="I17" s="35" t="s">
        <v>58</v>
      </c>
      <c r="J17" s="35" t="s">
        <v>10</v>
      </c>
      <c r="K17" s="35" t="s">
        <v>55</v>
      </c>
      <c r="L17" s="35" t="s">
        <v>56</v>
      </c>
      <c r="M17" s="35"/>
      <c r="N17" s="35"/>
      <c r="O17" s="35"/>
      <c r="P17" s="139" t="s">
        <v>11</v>
      </c>
    </row>
    <row r="18" spans="2:22" s="5" customFormat="1" ht="35.4" customHeight="1">
      <c r="B18" s="138" t="s">
        <v>12</v>
      </c>
      <c r="C18" s="36"/>
      <c r="D18" s="37" t="s">
        <v>182</v>
      </c>
      <c r="E18" s="38"/>
      <c r="F18" s="39"/>
      <c r="G18" s="39">
        <v>13</v>
      </c>
      <c r="H18" s="39">
        <v>77</v>
      </c>
      <c r="I18" s="39">
        <v>95</v>
      </c>
      <c r="J18" s="39">
        <v>68</v>
      </c>
      <c r="K18" s="39">
        <v>41</v>
      </c>
      <c r="L18" s="39">
        <v>6</v>
      </c>
      <c r="M18" s="39"/>
      <c r="N18" s="39"/>
      <c r="O18" s="39"/>
      <c r="P18" s="40">
        <f>SUM(G18:O18)</f>
        <v>300</v>
      </c>
      <c r="Q18" s="209">
        <v>13</v>
      </c>
      <c r="R18" s="209">
        <v>77</v>
      </c>
      <c r="S18" s="209">
        <v>95</v>
      </c>
      <c r="T18" s="209">
        <v>68</v>
      </c>
      <c r="U18" s="209">
        <v>41</v>
      </c>
      <c r="V18" s="209">
        <v>6</v>
      </c>
    </row>
    <row r="19" spans="2:22" s="5" customFormat="1" ht="35.4" customHeight="1">
      <c r="B19" s="138" t="s">
        <v>61</v>
      </c>
      <c r="C19" s="36"/>
      <c r="D19" s="38" t="str">
        <f>D18</f>
        <v xml:space="preserve">DARKEST BLACK       </v>
      </c>
      <c r="E19" s="38"/>
      <c r="F19" s="39"/>
      <c r="G19" s="39">
        <f>ROUNDUP(G18*5%,0)</f>
        <v>1</v>
      </c>
      <c r="H19" s="39">
        <f t="shared" ref="H19:K19" si="0">ROUNDUP(H18*5%,0)</f>
        <v>4</v>
      </c>
      <c r="I19" s="39">
        <f>ROUNDUP(I18*5%,0)+1</f>
        <v>6</v>
      </c>
      <c r="J19" s="39">
        <f t="shared" si="0"/>
        <v>4</v>
      </c>
      <c r="K19" s="39">
        <f t="shared" si="0"/>
        <v>3</v>
      </c>
      <c r="L19" s="39">
        <f>ROUNDUP(L18*5%,0)</f>
        <v>1</v>
      </c>
      <c r="M19" s="39"/>
      <c r="N19" s="39"/>
      <c r="O19" s="39"/>
      <c r="P19" s="40">
        <f>SUM(G19:O19)</f>
        <v>19</v>
      </c>
    </row>
    <row r="20" spans="2:22" s="6" customFormat="1" ht="35.4" customHeight="1">
      <c r="B20" s="141" t="s">
        <v>13</v>
      </c>
      <c r="C20" s="141"/>
      <c r="D20" s="144" t="str">
        <f>D18</f>
        <v xml:space="preserve">DARKEST BLACK       </v>
      </c>
      <c r="E20" s="142"/>
      <c r="F20" s="143"/>
      <c r="G20" s="143">
        <f>G18+G19</f>
        <v>14</v>
      </c>
      <c r="H20" s="143">
        <f t="shared" ref="H20:L20" si="1">H18+H19</f>
        <v>81</v>
      </c>
      <c r="I20" s="143">
        <f t="shared" si="1"/>
        <v>101</v>
      </c>
      <c r="J20" s="143">
        <f t="shared" si="1"/>
        <v>72</v>
      </c>
      <c r="K20" s="143">
        <f t="shared" si="1"/>
        <v>44</v>
      </c>
      <c r="L20" s="143">
        <f t="shared" si="1"/>
        <v>7</v>
      </c>
      <c r="M20" s="143"/>
      <c r="N20" s="143"/>
      <c r="O20" s="143"/>
      <c r="P20" s="143">
        <f>SUM(G20:O20)</f>
        <v>319</v>
      </c>
    </row>
    <row r="21" spans="2:22" s="5" customFormat="1" ht="34.5" customHeight="1">
      <c r="B21" s="12"/>
      <c r="C21" s="12"/>
      <c r="D21" s="12"/>
      <c r="E21" s="41"/>
      <c r="F21" s="41"/>
      <c r="G21" s="42"/>
      <c r="H21" s="41"/>
      <c r="I21" s="41"/>
      <c r="J21" s="41"/>
      <c r="K21" s="41"/>
      <c r="L21" s="41"/>
      <c r="M21" s="43"/>
      <c r="N21" s="44"/>
      <c r="O21" s="44"/>
      <c r="P21" s="45"/>
    </row>
    <row r="22" spans="2:22" s="5" customFormat="1" ht="35.4" customHeight="1">
      <c r="B22" s="34"/>
      <c r="C22" s="137" t="s">
        <v>105</v>
      </c>
      <c r="D22" s="137" t="s">
        <v>9</v>
      </c>
      <c r="E22" s="35" t="s">
        <v>54</v>
      </c>
      <c r="F22" s="35"/>
      <c r="G22" s="35" t="s">
        <v>117</v>
      </c>
      <c r="H22" s="35" t="s">
        <v>65</v>
      </c>
      <c r="I22" s="35" t="s">
        <v>58</v>
      </c>
      <c r="J22" s="35" t="s">
        <v>10</v>
      </c>
      <c r="K22" s="35" t="s">
        <v>55</v>
      </c>
      <c r="L22" s="35" t="s">
        <v>56</v>
      </c>
      <c r="M22" s="35"/>
      <c r="N22" s="35"/>
      <c r="O22" s="35"/>
      <c r="P22" s="139" t="s">
        <v>11</v>
      </c>
    </row>
    <row r="23" spans="2:22" s="5" customFormat="1" ht="35.4" customHeight="1">
      <c r="B23" s="138" t="s">
        <v>12</v>
      </c>
      <c r="C23" s="36"/>
      <c r="D23" s="37" t="s">
        <v>183</v>
      </c>
      <c r="E23" s="38"/>
      <c r="F23" s="39"/>
      <c r="G23" s="39">
        <v>14</v>
      </c>
      <c r="H23" s="39">
        <v>77</v>
      </c>
      <c r="I23" s="39">
        <v>95</v>
      </c>
      <c r="J23" s="39">
        <v>68</v>
      </c>
      <c r="K23" s="39">
        <v>40</v>
      </c>
      <c r="L23" s="39">
        <v>6</v>
      </c>
      <c r="M23" s="39"/>
      <c r="N23" s="39"/>
      <c r="O23" s="39"/>
      <c r="P23" s="40">
        <f>SUM(G23:O23)</f>
        <v>300</v>
      </c>
      <c r="Q23" s="210">
        <v>14</v>
      </c>
      <c r="R23" s="210">
        <v>77</v>
      </c>
      <c r="S23" s="210">
        <v>95</v>
      </c>
      <c r="T23" s="210">
        <v>68</v>
      </c>
      <c r="U23" s="210">
        <v>40</v>
      </c>
      <c r="V23" s="210">
        <v>6</v>
      </c>
    </row>
    <row r="24" spans="2:22" s="5" customFormat="1" ht="35.4" customHeight="1">
      <c r="B24" s="138" t="s">
        <v>61</v>
      </c>
      <c r="C24" s="36"/>
      <c r="D24" s="38" t="str">
        <f>D23</f>
        <v xml:space="preserve">HYPER LILAC         </v>
      </c>
      <c r="E24" s="38"/>
      <c r="F24" s="39"/>
      <c r="G24" s="39">
        <f>ROUNDUP(G23*5%,0)</f>
        <v>1</v>
      </c>
      <c r="H24" s="39">
        <f t="shared" ref="H24:K24" si="2">ROUNDUP(H23*5%,0)</f>
        <v>4</v>
      </c>
      <c r="I24" s="39">
        <f>ROUNDUP(I23*5%,0)+1</f>
        <v>6</v>
      </c>
      <c r="J24" s="39">
        <f t="shared" si="2"/>
        <v>4</v>
      </c>
      <c r="K24" s="39">
        <f t="shared" si="2"/>
        <v>2</v>
      </c>
      <c r="L24" s="39">
        <f>ROUNDUP(L23*5%,0)</f>
        <v>1</v>
      </c>
      <c r="M24" s="39"/>
      <c r="N24" s="39"/>
      <c r="O24" s="39"/>
      <c r="P24" s="40">
        <f>SUM(G24:O24)</f>
        <v>18</v>
      </c>
    </row>
    <row r="25" spans="2:22" s="6" customFormat="1" ht="35.4" customHeight="1">
      <c r="B25" s="141" t="s">
        <v>13</v>
      </c>
      <c r="C25" s="141"/>
      <c r="D25" s="144" t="str">
        <f>D23</f>
        <v xml:space="preserve">HYPER LILAC         </v>
      </c>
      <c r="E25" s="142"/>
      <c r="F25" s="143"/>
      <c r="G25" s="143">
        <f>G23+G24</f>
        <v>15</v>
      </c>
      <c r="H25" s="143">
        <f t="shared" ref="H25" si="3">H23+H24</f>
        <v>81</v>
      </c>
      <c r="I25" s="143">
        <f t="shared" ref="I25" si="4">I23+I24</f>
        <v>101</v>
      </c>
      <c r="J25" s="143">
        <f t="shared" ref="J25" si="5">J23+J24</f>
        <v>72</v>
      </c>
      <c r="K25" s="143">
        <f t="shared" ref="K25" si="6">K23+K24</f>
        <v>42</v>
      </c>
      <c r="L25" s="143">
        <f t="shared" ref="L25" si="7">L23+L24</f>
        <v>7</v>
      </c>
      <c r="M25" s="143"/>
      <c r="N25" s="143"/>
      <c r="O25" s="143"/>
      <c r="P25" s="143">
        <f>SUM(G25:O25)</f>
        <v>318</v>
      </c>
    </row>
    <row r="26" spans="2:22" s="5" customFormat="1" ht="34.5" customHeight="1">
      <c r="B26" s="12"/>
      <c r="C26" s="12"/>
      <c r="D26" s="12"/>
      <c r="E26" s="41"/>
      <c r="F26" s="41"/>
      <c r="G26" s="42"/>
      <c r="H26" s="41"/>
      <c r="I26" s="41"/>
      <c r="J26" s="41"/>
      <c r="K26" s="41"/>
      <c r="L26" s="41"/>
      <c r="M26" s="43"/>
      <c r="N26" s="44"/>
      <c r="O26" s="44"/>
      <c r="P26" s="45"/>
    </row>
    <row r="27" spans="2:22" s="5" customFormat="1" ht="35.4" customHeight="1">
      <c r="B27" s="34"/>
      <c r="C27" s="137" t="s">
        <v>105</v>
      </c>
      <c r="D27" s="137" t="s">
        <v>9</v>
      </c>
      <c r="E27" s="35" t="s">
        <v>54</v>
      </c>
      <c r="F27" s="35"/>
      <c r="G27" s="35" t="s">
        <v>117</v>
      </c>
      <c r="H27" s="35" t="s">
        <v>65</v>
      </c>
      <c r="I27" s="35" t="s">
        <v>58</v>
      </c>
      <c r="J27" s="35" t="s">
        <v>10</v>
      </c>
      <c r="K27" s="35" t="s">
        <v>55</v>
      </c>
      <c r="L27" s="35" t="s">
        <v>56</v>
      </c>
      <c r="M27" s="35"/>
      <c r="N27" s="35"/>
      <c r="O27" s="35"/>
      <c r="P27" s="139" t="s">
        <v>11</v>
      </c>
    </row>
    <row r="28" spans="2:22" s="5" customFormat="1" ht="35.4" customHeight="1">
      <c r="B28" s="138" t="s">
        <v>12</v>
      </c>
      <c r="C28" s="36"/>
      <c r="D28" s="37" t="s">
        <v>184</v>
      </c>
      <c r="E28" s="38"/>
      <c r="F28" s="39"/>
      <c r="G28" s="39">
        <v>13</v>
      </c>
      <c r="H28" s="39">
        <v>77</v>
      </c>
      <c r="I28" s="39">
        <v>95</v>
      </c>
      <c r="J28" s="39">
        <v>68</v>
      </c>
      <c r="K28" s="39">
        <v>41</v>
      </c>
      <c r="L28" s="39">
        <v>6</v>
      </c>
      <c r="M28" s="39"/>
      <c r="N28" s="39"/>
      <c r="O28" s="39"/>
      <c r="P28" s="40">
        <f>SUM(G28:O28)</f>
        <v>300</v>
      </c>
      <c r="Q28" s="209">
        <v>13</v>
      </c>
      <c r="R28" s="209">
        <v>77</v>
      </c>
      <c r="S28" s="209">
        <v>95</v>
      </c>
      <c r="T28" s="209">
        <v>68</v>
      </c>
      <c r="U28" s="209">
        <v>41</v>
      </c>
      <c r="V28" s="209">
        <v>6</v>
      </c>
    </row>
    <row r="29" spans="2:22" s="5" customFormat="1" ht="35.4" customHeight="1">
      <c r="B29" s="138" t="s">
        <v>61</v>
      </c>
      <c r="C29" s="36"/>
      <c r="D29" s="38" t="str">
        <f>D28</f>
        <v xml:space="preserve">ATOMIC BLASTER      </v>
      </c>
      <c r="E29" s="38"/>
      <c r="F29" s="39"/>
      <c r="G29" s="39">
        <f>ROUNDUP(G28*5%,0)</f>
        <v>1</v>
      </c>
      <c r="H29" s="39">
        <f t="shared" ref="H29:K29" si="8">ROUNDUP(H28*5%,0)</f>
        <v>4</v>
      </c>
      <c r="I29" s="39">
        <f>ROUNDUP(I28*5%,0)+1</f>
        <v>6</v>
      </c>
      <c r="J29" s="39">
        <f t="shared" si="8"/>
        <v>4</v>
      </c>
      <c r="K29" s="39">
        <f t="shared" si="8"/>
        <v>3</v>
      </c>
      <c r="L29" s="39">
        <f>ROUNDUP(L28*5%,0)</f>
        <v>1</v>
      </c>
      <c r="M29" s="39"/>
      <c r="N29" s="39"/>
      <c r="O29" s="39"/>
      <c r="P29" s="40">
        <f>SUM(G29:O29)</f>
        <v>19</v>
      </c>
    </row>
    <row r="30" spans="2:22" s="6" customFormat="1" ht="35.4" customHeight="1">
      <c r="B30" s="141" t="s">
        <v>13</v>
      </c>
      <c r="C30" s="141"/>
      <c r="D30" s="144" t="str">
        <f>D28</f>
        <v xml:space="preserve">ATOMIC BLASTER      </v>
      </c>
      <c r="E30" s="142"/>
      <c r="F30" s="143"/>
      <c r="G30" s="143">
        <f>G28+G29</f>
        <v>14</v>
      </c>
      <c r="H30" s="143">
        <f t="shared" ref="H30" si="9">H28+H29</f>
        <v>81</v>
      </c>
      <c r="I30" s="143">
        <f t="shared" ref="I30" si="10">I28+I29</f>
        <v>101</v>
      </c>
      <c r="J30" s="143">
        <f t="shared" ref="J30" si="11">J28+J29</f>
        <v>72</v>
      </c>
      <c r="K30" s="143">
        <f t="shared" ref="K30" si="12">K28+K29</f>
        <v>44</v>
      </c>
      <c r="L30" s="143">
        <f t="shared" ref="L30" si="13">L28+L29</f>
        <v>7</v>
      </c>
      <c r="M30" s="143"/>
      <c r="N30" s="143"/>
      <c r="O30" s="143"/>
      <c r="P30" s="143">
        <f>SUM(G30:O30)</f>
        <v>319</v>
      </c>
    </row>
    <row r="31" spans="2:22" s="5" customFormat="1" ht="34.5" customHeight="1">
      <c r="B31" s="12"/>
      <c r="C31" s="12"/>
      <c r="D31" s="12"/>
      <c r="E31" s="41"/>
      <c r="F31" s="41"/>
      <c r="G31" s="42"/>
      <c r="H31" s="41"/>
      <c r="I31" s="41"/>
      <c r="J31" s="41"/>
      <c r="K31" s="41"/>
      <c r="L31" s="41"/>
      <c r="M31" s="43"/>
      <c r="N31" s="44"/>
      <c r="O31" s="44"/>
      <c r="P31" s="45"/>
    </row>
    <row r="32" spans="2:22" s="5" customFormat="1" ht="35.4" customHeight="1">
      <c r="B32" s="34"/>
      <c r="C32" s="137" t="s">
        <v>105</v>
      </c>
      <c r="D32" s="137" t="s">
        <v>9</v>
      </c>
      <c r="E32" s="35" t="s">
        <v>54</v>
      </c>
      <c r="F32" s="35"/>
      <c r="G32" s="35" t="s">
        <v>117</v>
      </c>
      <c r="H32" s="35" t="s">
        <v>65</v>
      </c>
      <c r="I32" s="35" t="s">
        <v>58</v>
      </c>
      <c r="J32" s="35" t="s">
        <v>10</v>
      </c>
      <c r="K32" s="35" t="s">
        <v>55</v>
      </c>
      <c r="L32" s="35" t="s">
        <v>56</v>
      </c>
      <c r="M32" s="35"/>
      <c r="N32" s="35"/>
      <c r="O32" s="35"/>
      <c r="P32" s="139" t="s">
        <v>11</v>
      </c>
    </row>
    <row r="33" spans="1:23" s="5" customFormat="1" ht="35.4" customHeight="1">
      <c r="B33" s="138" t="s">
        <v>12</v>
      </c>
      <c r="C33" s="36"/>
      <c r="D33" s="37" t="s">
        <v>185</v>
      </c>
      <c r="E33" s="38"/>
      <c r="F33" s="39"/>
      <c r="G33" s="39">
        <v>14</v>
      </c>
      <c r="H33" s="39">
        <v>77</v>
      </c>
      <c r="I33" s="39">
        <v>95</v>
      </c>
      <c r="J33" s="39">
        <v>68</v>
      </c>
      <c r="K33" s="39">
        <v>40</v>
      </c>
      <c r="L33" s="39">
        <v>6</v>
      </c>
      <c r="M33" s="39"/>
      <c r="N33" s="39"/>
      <c r="O33" s="39"/>
      <c r="P33" s="40">
        <f>SUM(G33:O33)</f>
        <v>300</v>
      </c>
      <c r="Q33" s="210">
        <v>14</v>
      </c>
      <c r="R33" s="210">
        <v>77</v>
      </c>
      <c r="S33" s="210">
        <v>95</v>
      </c>
      <c r="T33" s="210">
        <v>68</v>
      </c>
      <c r="U33" s="210">
        <v>40</v>
      </c>
      <c r="V33" s="210">
        <v>6</v>
      </c>
    </row>
    <row r="34" spans="1:23" s="5" customFormat="1" ht="35.4" customHeight="1">
      <c r="B34" s="138" t="s">
        <v>61</v>
      </c>
      <c r="C34" s="36"/>
      <c r="D34" s="38" t="str">
        <f>D33</f>
        <v xml:space="preserve">OPTIC WHITE         </v>
      </c>
      <c r="E34" s="38"/>
      <c r="F34" s="39"/>
      <c r="G34" s="39">
        <f>ROUNDUP(G33*5%,0)</f>
        <v>1</v>
      </c>
      <c r="H34" s="39">
        <f t="shared" ref="H34:K34" si="14">ROUNDUP(H33*5%,0)</f>
        <v>4</v>
      </c>
      <c r="I34" s="39">
        <f>ROUNDUP(I33*5%,0)+1</f>
        <v>6</v>
      </c>
      <c r="J34" s="39">
        <f t="shared" si="14"/>
        <v>4</v>
      </c>
      <c r="K34" s="39">
        <f t="shared" si="14"/>
        <v>2</v>
      </c>
      <c r="L34" s="39">
        <f>ROUNDUP(L33*5%,0)</f>
        <v>1</v>
      </c>
      <c r="M34" s="39"/>
      <c r="N34" s="39"/>
      <c r="O34" s="39"/>
      <c r="P34" s="40">
        <f>SUM(G34:O34)</f>
        <v>18</v>
      </c>
    </row>
    <row r="35" spans="1:23" s="6" customFormat="1" ht="35.4" customHeight="1">
      <c r="B35" s="141" t="s">
        <v>13</v>
      </c>
      <c r="C35" s="141"/>
      <c r="D35" s="144" t="str">
        <f>D33</f>
        <v xml:space="preserve">OPTIC WHITE         </v>
      </c>
      <c r="E35" s="142"/>
      <c r="F35" s="143"/>
      <c r="G35" s="143">
        <f>G33+G34</f>
        <v>15</v>
      </c>
      <c r="H35" s="143">
        <f t="shared" ref="H35" si="15">H33+H34</f>
        <v>81</v>
      </c>
      <c r="I35" s="143">
        <f t="shared" ref="I35" si="16">I33+I34</f>
        <v>101</v>
      </c>
      <c r="J35" s="143">
        <f t="shared" ref="J35" si="17">J33+J34</f>
        <v>72</v>
      </c>
      <c r="K35" s="143">
        <f t="shared" ref="K35" si="18">K33+K34</f>
        <v>42</v>
      </c>
      <c r="L35" s="143">
        <f t="shared" ref="L35" si="19">L33+L34</f>
        <v>7</v>
      </c>
      <c r="M35" s="143"/>
      <c r="N35" s="143"/>
      <c r="O35" s="143"/>
      <c r="P35" s="143">
        <f>SUM(G35:O35)</f>
        <v>318</v>
      </c>
    </row>
    <row r="36" spans="1:23" s="5" customFormat="1" ht="34.5" customHeight="1">
      <c r="B36" s="12"/>
      <c r="C36" s="12"/>
      <c r="D36" s="12"/>
      <c r="E36" s="41"/>
      <c r="F36" s="41"/>
      <c r="G36" s="42"/>
      <c r="H36" s="41"/>
      <c r="I36" s="41"/>
      <c r="J36" s="41"/>
      <c r="K36" s="41"/>
      <c r="L36" s="41"/>
      <c r="M36" s="43"/>
      <c r="N36" s="44"/>
      <c r="O36" s="44"/>
      <c r="P36" s="45"/>
    </row>
    <row r="37" spans="1:23" s="46" customFormat="1" ht="42.75" customHeight="1">
      <c r="B37" s="129" t="s">
        <v>14</v>
      </c>
      <c r="C37" s="130"/>
      <c r="D37" s="129"/>
      <c r="E37" s="131"/>
      <c r="F37" s="132"/>
      <c r="G37" s="132">
        <f>SUM(G20,G25,G30,G35)</f>
        <v>58</v>
      </c>
      <c r="H37" s="132">
        <f t="shared" ref="H37:L37" si="20">SUM(H20,H25,H30,H35)</f>
        <v>324</v>
      </c>
      <c r="I37" s="132">
        <f t="shared" si="20"/>
        <v>404</v>
      </c>
      <c r="J37" s="132">
        <f t="shared" si="20"/>
        <v>288</v>
      </c>
      <c r="K37" s="132">
        <f t="shared" si="20"/>
        <v>172</v>
      </c>
      <c r="L37" s="132">
        <f t="shared" si="20"/>
        <v>28</v>
      </c>
      <c r="M37" s="132"/>
      <c r="N37" s="132"/>
      <c r="O37" s="132"/>
      <c r="P37" s="132">
        <f>SUM(P20,P25,P30,P35)</f>
        <v>1274</v>
      </c>
      <c r="Q37" s="6">
        <f>SUM(Q3:Q36)</f>
        <v>54</v>
      </c>
      <c r="R37" s="6">
        <f t="shared" ref="R37:V37" si="21">SUM(R3:R36)</f>
        <v>308</v>
      </c>
      <c r="S37" s="6">
        <f t="shared" si="21"/>
        <v>380</v>
      </c>
      <c r="T37" s="6">
        <f t="shared" si="21"/>
        <v>272</v>
      </c>
      <c r="U37" s="6">
        <f t="shared" si="21"/>
        <v>162</v>
      </c>
      <c r="V37" s="6">
        <f t="shared" si="21"/>
        <v>24</v>
      </c>
      <c r="W37" s="6">
        <f>SUM(Q37:V37)</f>
        <v>1200</v>
      </c>
    </row>
    <row r="38" spans="1:23" s="47" customFormat="1" ht="20.25" customHeight="1">
      <c r="B38" s="48"/>
      <c r="C38" s="48"/>
      <c r="D38" s="49"/>
      <c r="E38" s="50"/>
      <c r="F38" s="51"/>
      <c r="G38" s="52"/>
      <c r="H38" s="53"/>
      <c r="I38" s="53"/>
      <c r="J38" s="53"/>
      <c r="K38" s="53"/>
      <c r="L38" s="54"/>
      <c r="M38" s="55"/>
      <c r="N38" s="51"/>
      <c r="O38" s="51"/>
      <c r="P38" s="51"/>
    </row>
    <row r="39" spans="1:23" s="4" customFormat="1" ht="30.75" customHeight="1" thickBot="1">
      <c r="B39" s="133" t="s">
        <v>15</v>
      </c>
      <c r="C39" s="56"/>
      <c r="D39" s="56"/>
      <c r="E39" s="56"/>
      <c r="F39" s="57"/>
      <c r="G39" s="58"/>
      <c r="H39" s="57"/>
      <c r="I39" s="57"/>
      <c r="J39" s="57"/>
      <c r="K39" s="57"/>
      <c r="L39" s="57"/>
      <c r="N39" s="59"/>
      <c r="O39" s="59"/>
      <c r="P39" s="60"/>
    </row>
    <row r="40" spans="1:23" s="61" customFormat="1" ht="100.5" thickBot="1">
      <c r="A40" s="346" t="s">
        <v>16</v>
      </c>
      <c r="B40" s="347"/>
      <c r="C40" s="347"/>
      <c r="D40" s="123" t="s">
        <v>17</v>
      </c>
      <c r="E40" s="124" t="s">
        <v>18</v>
      </c>
      <c r="F40" s="123" t="s">
        <v>19</v>
      </c>
      <c r="G40" s="125" t="s">
        <v>20</v>
      </c>
      <c r="H40" s="125" t="s">
        <v>21</v>
      </c>
      <c r="I40" s="125" t="s">
        <v>34</v>
      </c>
      <c r="J40" s="125" t="s">
        <v>35</v>
      </c>
      <c r="K40" s="125" t="s">
        <v>37</v>
      </c>
      <c r="L40" s="125" t="s">
        <v>36</v>
      </c>
      <c r="M40" s="348" t="s">
        <v>50</v>
      </c>
      <c r="N40" s="349"/>
      <c r="O40" s="349"/>
      <c r="P40" s="350"/>
    </row>
    <row r="41" spans="1:23" s="14" customFormat="1" ht="45.9" customHeight="1">
      <c r="A41" s="322" t="str">
        <f>D18</f>
        <v xml:space="preserve">DARKEST BLACK       </v>
      </c>
      <c r="B41" s="323"/>
      <c r="C41" s="323"/>
      <c r="D41" s="323"/>
      <c r="E41" s="323"/>
      <c r="F41" s="323"/>
      <c r="G41" s="323"/>
      <c r="H41" s="323"/>
      <c r="I41" s="323"/>
      <c r="J41" s="323"/>
      <c r="K41" s="323"/>
      <c r="L41" s="323"/>
      <c r="M41" s="323"/>
      <c r="N41" s="323"/>
      <c r="O41" s="323"/>
      <c r="P41" s="324"/>
    </row>
    <row r="42" spans="1:23" s="14" customFormat="1" ht="105.9" customHeight="1">
      <c r="A42" s="191">
        <v>1</v>
      </c>
      <c r="B42" s="318" t="str">
        <f>L11</f>
        <v>FRENCH TERRY 100% ORGANIC COTTON 430GSM</v>
      </c>
      <c r="C42" s="318"/>
      <c r="D42" s="146" t="s">
        <v>49</v>
      </c>
      <c r="E42" s="146" t="str">
        <f>A41</f>
        <v xml:space="preserve">DARKEST BLACK       </v>
      </c>
      <c r="F42" s="160" t="s">
        <v>10</v>
      </c>
      <c r="G42" s="167">
        <f>$P$20</f>
        <v>319</v>
      </c>
      <c r="H42" s="168">
        <v>0.84499999999999997</v>
      </c>
      <c r="I42" s="169">
        <f>G42*H42</f>
        <v>269.55500000000001</v>
      </c>
      <c r="J42" s="169">
        <f>I42*8.7%+(I42/25)*0.5</f>
        <v>28.842385</v>
      </c>
      <c r="K42" s="167">
        <v>0</v>
      </c>
      <c r="L42" s="190">
        <f t="shared" ref="L42:L43" si="22">ROUNDUP(SUM(I42:K42),0)</f>
        <v>299</v>
      </c>
      <c r="M42" s="325"/>
      <c r="N42" s="326"/>
      <c r="O42" s="326"/>
      <c r="P42" s="326"/>
    </row>
    <row r="43" spans="1:23" s="14" customFormat="1" ht="105.9" customHeight="1">
      <c r="A43" s="191">
        <v>2</v>
      </c>
      <c r="B43" s="318" t="s">
        <v>118</v>
      </c>
      <c r="C43" s="318"/>
      <c r="D43" s="146" t="s">
        <v>119</v>
      </c>
      <c r="E43" s="146" t="str">
        <f>E42</f>
        <v xml:space="preserve">DARKEST BLACK       </v>
      </c>
      <c r="F43" s="160" t="s">
        <v>10</v>
      </c>
      <c r="G43" s="167">
        <f>G42</f>
        <v>319</v>
      </c>
      <c r="H43" s="168">
        <v>0.02</v>
      </c>
      <c r="I43" s="169">
        <f t="shared" ref="I43" si="23">G43*H43</f>
        <v>6.38</v>
      </c>
      <c r="J43" s="169">
        <f>I43*3%+(I43/50)*0.5</f>
        <v>0.25519999999999998</v>
      </c>
      <c r="K43" s="167">
        <v>0</v>
      </c>
      <c r="L43" s="190">
        <f t="shared" si="22"/>
        <v>7</v>
      </c>
      <c r="M43" s="325"/>
      <c r="N43" s="326"/>
      <c r="O43" s="326"/>
      <c r="P43" s="326"/>
    </row>
    <row r="44" spans="1:23" s="14" customFormat="1" ht="105.9" customHeight="1">
      <c r="A44" s="191">
        <v>3</v>
      </c>
      <c r="B44" s="318" t="s">
        <v>151</v>
      </c>
      <c r="C44" s="318"/>
      <c r="D44" s="146" t="s">
        <v>160</v>
      </c>
      <c r="E44" s="146" t="str">
        <f>E43</f>
        <v xml:space="preserve">DARKEST BLACK       </v>
      </c>
      <c r="F44" s="160" t="s">
        <v>10</v>
      </c>
      <c r="G44" s="167">
        <f>G43</f>
        <v>319</v>
      </c>
      <c r="H44" s="168">
        <v>0.14000000000000001</v>
      </c>
      <c r="I44" s="169">
        <f>G44*H44</f>
        <v>44.660000000000004</v>
      </c>
      <c r="J44" s="169">
        <f>I44*0%+(I44/25)*0.5</f>
        <v>0.8932000000000001</v>
      </c>
      <c r="K44" s="167">
        <v>0</v>
      </c>
      <c r="L44" s="190">
        <f t="shared" ref="L44" si="24">ROUNDUP(SUM(I44:K44),0)</f>
        <v>46</v>
      </c>
      <c r="M44" s="325"/>
      <c r="N44" s="326"/>
      <c r="O44" s="326"/>
      <c r="P44" s="326"/>
    </row>
    <row r="45" spans="1:23" s="14" customFormat="1" ht="45.9" customHeight="1">
      <c r="A45" s="326" t="str">
        <f>D23</f>
        <v xml:space="preserve">HYPER LILAC         </v>
      </c>
      <c r="B45" s="326"/>
      <c r="C45" s="326"/>
      <c r="D45" s="326"/>
      <c r="E45" s="326"/>
      <c r="F45" s="326"/>
      <c r="G45" s="326"/>
      <c r="H45" s="326"/>
      <c r="I45" s="326"/>
      <c r="J45" s="326"/>
      <c r="K45" s="326"/>
      <c r="L45" s="326"/>
      <c r="M45" s="326"/>
      <c r="N45" s="326"/>
      <c r="O45" s="326"/>
      <c r="P45" s="326"/>
    </row>
    <row r="46" spans="1:23" s="14" customFormat="1" ht="105.9" customHeight="1">
      <c r="A46" s="191">
        <v>1</v>
      </c>
      <c r="B46" s="318" t="str">
        <f>L11</f>
        <v>FRENCH TERRY 100% ORGANIC COTTON 430GSM</v>
      </c>
      <c r="C46" s="318"/>
      <c r="D46" s="146" t="s">
        <v>49</v>
      </c>
      <c r="E46" s="146" t="str">
        <f>A45</f>
        <v xml:space="preserve">HYPER LILAC         </v>
      </c>
      <c r="F46" s="160" t="s">
        <v>10</v>
      </c>
      <c r="G46" s="167">
        <f>$P$25</f>
        <v>318</v>
      </c>
      <c r="H46" s="168">
        <v>0.84499999999999997</v>
      </c>
      <c r="I46" s="169">
        <f>G46*H46</f>
        <v>268.70999999999998</v>
      </c>
      <c r="J46" s="169">
        <f>I46*8.7%+(I46/25)*0.5</f>
        <v>28.751969999999996</v>
      </c>
      <c r="K46" s="167">
        <v>0</v>
      </c>
      <c r="L46" s="190">
        <f t="shared" ref="L46:L47" si="25">ROUNDUP(SUM(I46:K46),0)</f>
        <v>298</v>
      </c>
      <c r="M46" s="325"/>
      <c r="N46" s="326"/>
      <c r="O46" s="326"/>
      <c r="P46" s="326"/>
    </row>
    <row r="47" spans="1:23" s="14" customFormat="1" ht="105.9" customHeight="1">
      <c r="A47" s="191">
        <v>2</v>
      </c>
      <c r="B47" s="318" t="s">
        <v>118</v>
      </c>
      <c r="C47" s="318"/>
      <c r="D47" s="146" t="s">
        <v>119</v>
      </c>
      <c r="E47" s="146" t="str">
        <f>E46</f>
        <v xml:space="preserve">HYPER LILAC         </v>
      </c>
      <c r="F47" s="160" t="s">
        <v>10</v>
      </c>
      <c r="G47" s="167">
        <f>G46</f>
        <v>318</v>
      </c>
      <c r="H47" s="168">
        <v>0.02</v>
      </c>
      <c r="I47" s="169">
        <f t="shared" ref="I47" si="26">G47*H47</f>
        <v>6.36</v>
      </c>
      <c r="J47" s="169">
        <f>I47*3%+(I47/50)*0.5</f>
        <v>0.25440000000000002</v>
      </c>
      <c r="K47" s="167">
        <v>0</v>
      </c>
      <c r="L47" s="190">
        <f t="shared" si="25"/>
        <v>7</v>
      </c>
      <c r="M47" s="325"/>
      <c r="N47" s="326"/>
      <c r="O47" s="326"/>
      <c r="P47" s="326"/>
    </row>
    <row r="48" spans="1:23" s="14" customFormat="1" ht="105.9" customHeight="1">
      <c r="A48" s="191">
        <v>3</v>
      </c>
      <c r="B48" s="318" t="s">
        <v>151</v>
      </c>
      <c r="C48" s="318"/>
      <c r="D48" s="146" t="s">
        <v>160</v>
      </c>
      <c r="E48" s="146" t="str">
        <f>E47</f>
        <v xml:space="preserve">HYPER LILAC         </v>
      </c>
      <c r="F48" s="160" t="s">
        <v>10</v>
      </c>
      <c r="G48" s="167">
        <f>G47</f>
        <v>318</v>
      </c>
      <c r="H48" s="168">
        <v>0.14000000000000001</v>
      </c>
      <c r="I48" s="169">
        <f>G48*H48</f>
        <v>44.52</v>
      </c>
      <c r="J48" s="169">
        <f>I48*0%+(I48/25)*0.5</f>
        <v>0.89040000000000008</v>
      </c>
      <c r="K48" s="167">
        <v>0</v>
      </c>
      <c r="L48" s="190">
        <f t="shared" ref="L48" si="27">ROUNDUP(SUM(I48:K48),0)</f>
        <v>46</v>
      </c>
      <c r="M48" s="325"/>
      <c r="N48" s="326"/>
      <c r="O48" s="326"/>
      <c r="P48" s="326"/>
    </row>
    <row r="49" spans="1:16" s="14" customFormat="1" ht="45.9" customHeight="1">
      <c r="A49" s="326" t="str">
        <f>D28</f>
        <v xml:space="preserve">ATOMIC BLASTER      </v>
      </c>
      <c r="B49" s="326"/>
      <c r="C49" s="326"/>
      <c r="D49" s="326"/>
      <c r="E49" s="326"/>
      <c r="F49" s="326"/>
      <c r="G49" s="326"/>
      <c r="H49" s="326"/>
      <c r="I49" s="326"/>
      <c r="J49" s="326"/>
      <c r="K49" s="326"/>
      <c r="L49" s="326"/>
      <c r="M49" s="326"/>
      <c r="N49" s="326"/>
      <c r="O49" s="326"/>
      <c r="P49" s="326"/>
    </row>
    <row r="50" spans="1:16" s="14" customFormat="1" ht="105.9" customHeight="1">
      <c r="A50" s="191">
        <v>1</v>
      </c>
      <c r="B50" s="318" t="str">
        <f>L11</f>
        <v>FRENCH TERRY 100% ORGANIC COTTON 430GSM</v>
      </c>
      <c r="C50" s="318"/>
      <c r="D50" s="146" t="s">
        <v>49</v>
      </c>
      <c r="E50" s="146" t="str">
        <f>A49</f>
        <v xml:space="preserve">ATOMIC BLASTER      </v>
      </c>
      <c r="F50" s="160" t="s">
        <v>10</v>
      </c>
      <c r="G50" s="167">
        <f>$P$30</f>
        <v>319</v>
      </c>
      <c r="H50" s="168">
        <v>0.84499999999999997</v>
      </c>
      <c r="I50" s="169">
        <f>G50*H50</f>
        <v>269.55500000000001</v>
      </c>
      <c r="J50" s="169">
        <f>I50*8.7%+(I50/25)*0.5</f>
        <v>28.842385</v>
      </c>
      <c r="K50" s="167">
        <v>0</v>
      </c>
      <c r="L50" s="190">
        <f t="shared" ref="L50:L51" si="28">ROUNDUP(SUM(I50:K50),0)</f>
        <v>299</v>
      </c>
      <c r="M50" s="325"/>
      <c r="N50" s="326"/>
      <c r="O50" s="326"/>
      <c r="P50" s="326"/>
    </row>
    <row r="51" spans="1:16" s="14" customFormat="1" ht="105.9" customHeight="1">
      <c r="A51" s="191">
        <v>2</v>
      </c>
      <c r="B51" s="318" t="s">
        <v>118</v>
      </c>
      <c r="C51" s="318"/>
      <c r="D51" s="146" t="s">
        <v>119</v>
      </c>
      <c r="E51" s="146" t="str">
        <f>E50</f>
        <v xml:space="preserve">ATOMIC BLASTER      </v>
      </c>
      <c r="F51" s="160" t="s">
        <v>10</v>
      </c>
      <c r="G51" s="167">
        <f>G50</f>
        <v>319</v>
      </c>
      <c r="H51" s="168">
        <v>0.02</v>
      </c>
      <c r="I51" s="169">
        <f t="shared" ref="I51" si="29">G51*H51</f>
        <v>6.38</v>
      </c>
      <c r="J51" s="169">
        <f>I51*3%+(I51/50)*0.5</f>
        <v>0.25519999999999998</v>
      </c>
      <c r="K51" s="167">
        <v>0</v>
      </c>
      <c r="L51" s="190">
        <f t="shared" si="28"/>
        <v>7</v>
      </c>
      <c r="M51" s="325"/>
      <c r="N51" s="326"/>
      <c r="O51" s="326"/>
      <c r="P51" s="326"/>
    </row>
    <row r="52" spans="1:16" s="14" customFormat="1" ht="105.9" customHeight="1">
      <c r="A52" s="191">
        <v>3</v>
      </c>
      <c r="B52" s="318" t="s">
        <v>151</v>
      </c>
      <c r="C52" s="318"/>
      <c r="D52" s="146" t="s">
        <v>160</v>
      </c>
      <c r="E52" s="146" t="str">
        <f>E51</f>
        <v xml:space="preserve">ATOMIC BLASTER      </v>
      </c>
      <c r="F52" s="160" t="s">
        <v>10</v>
      </c>
      <c r="G52" s="167">
        <f>G51</f>
        <v>319</v>
      </c>
      <c r="H52" s="168">
        <v>0.14000000000000001</v>
      </c>
      <c r="I52" s="169">
        <f>G52*H52</f>
        <v>44.660000000000004</v>
      </c>
      <c r="J52" s="169">
        <f>I52*0%+(I52/25)*0.5</f>
        <v>0.8932000000000001</v>
      </c>
      <c r="K52" s="167">
        <v>0</v>
      </c>
      <c r="L52" s="190">
        <f t="shared" ref="L52" si="30">ROUNDUP(SUM(I52:K52),0)</f>
        <v>46</v>
      </c>
      <c r="M52" s="325"/>
      <c r="N52" s="326"/>
      <c r="O52" s="326"/>
      <c r="P52" s="326"/>
    </row>
    <row r="53" spans="1:16" s="14" customFormat="1" ht="45.9" customHeight="1">
      <c r="A53" s="326" t="str">
        <f>D33</f>
        <v xml:space="preserve">OPTIC WHITE         </v>
      </c>
      <c r="B53" s="326"/>
      <c r="C53" s="326"/>
      <c r="D53" s="326"/>
      <c r="E53" s="326"/>
      <c r="F53" s="326"/>
      <c r="G53" s="326"/>
      <c r="H53" s="326"/>
      <c r="I53" s="326"/>
      <c r="J53" s="326"/>
      <c r="K53" s="326"/>
      <c r="L53" s="326"/>
      <c r="M53" s="326"/>
      <c r="N53" s="326"/>
      <c r="O53" s="326"/>
      <c r="P53" s="326"/>
    </row>
    <row r="54" spans="1:16" s="14" customFormat="1" ht="105.9" customHeight="1">
      <c r="A54" s="191">
        <v>1</v>
      </c>
      <c r="B54" s="318" t="str">
        <f>L11</f>
        <v>FRENCH TERRY 100% ORGANIC COTTON 430GSM</v>
      </c>
      <c r="C54" s="318"/>
      <c r="D54" s="146" t="s">
        <v>49</v>
      </c>
      <c r="E54" s="146" t="str">
        <f>A53</f>
        <v xml:space="preserve">OPTIC WHITE         </v>
      </c>
      <c r="F54" s="160" t="s">
        <v>10</v>
      </c>
      <c r="G54" s="167">
        <f>$P$35</f>
        <v>318</v>
      </c>
      <c r="H54" s="168">
        <v>0.84499999999999997</v>
      </c>
      <c r="I54" s="169">
        <f>G54*H54</f>
        <v>268.70999999999998</v>
      </c>
      <c r="J54" s="169">
        <f>I54*8.7%+(I54/25)*0.5</f>
        <v>28.751969999999996</v>
      </c>
      <c r="K54" s="167">
        <v>0</v>
      </c>
      <c r="L54" s="190">
        <f t="shared" ref="L54:L55" si="31">ROUNDUP(SUM(I54:K54),0)</f>
        <v>298</v>
      </c>
      <c r="M54" s="325"/>
      <c r="N54" s="326"/>
      <c r="O54" s="326"/>
      <c r="P54" s="326"/>
    </row>
    <row r="55" spans="1:16" s="14" customFormat="1" ht="105.9" customHeight="1">
      <c r="A55" s="191">
        <v>2</v>
      </c>
      <c r="B55" s="318" t="s">
        <v>118</v>
      </c>
      <c r="C55" s="318"/>
      <c r="D55" s="146" t="s">
        <v>119</v>
      </c>
      <c r="E55" s="146" t="str">
        <f>E54</f>
        <v xml:space="preserve">OPTIC WHITE         </v>
      </c>
      <c r="F55" s="160" t="s">
        <v>10</v>
      </c>
      <c r="G55" s="167">
        <f>G54</f>
        <v>318</v>
      </c>
      <c r="H55" s="168">
        <v>0.02</v>
      </c>
      <c r="I55" s="169">
        <f t="shared" ref="I55" si="32">G55*H55</f>
        <v>6.36</v>
      </c>
      <c r="J55" s="169">
        <f>I55*3%+(I55/50)*0.5</f>
        <v>0.25440000000000002</v>
      </c>
      <c r="K55" s="167">
        <v>0</v>
      </c>
      <c r="L55" s="190">
        <f t="shared" si="31"/>
        <v>7</v>
      </c>
      <c r="M55" s="325"/>
      <c r="N55" s="326"/>
      <c r="O55" s="326"/>
      <c r="P55" s="326"/>
    </row>
    <row r="56" spans="1:16" s="14" customFormat="1" ht="105.9" customHeight="1">
      <c r="A56" s="191">
        <v>3</v>
      </c>
      <c r="B56" s="318" t="s">
        <v>151</v>
      </c>
      <c r="C56" s="318"/>
      <c r="D56" s="146" t="s">
        <v>160</v>
      </c>
      <c r="E56" s="146" t="str">
        <f>E55</f>
        <v xml:space="preserve">OPTIC WHITE         </v>
      </c>
      <c r="F56" s="160" t="s">
        <v>10</v>
      </c>
      <c r="G56" s="167">
        <f>G55</f>
        <v>318</v>
      </c>
      <c r="H56" s="168">
        <v>0.14000000000000001</v>
      </c>
      <c r="I56" s="169">
        <f>G56*H56</f>
        <v>44.52</v>
      </c>
      <c r="J56" s="169">
        <f>I56*0%+(I56/25)*0.5</f>
        <v>0.89040000000000008</v>
      </c>
      <c r="K56" s="167">
        <v>0</v>
      </c>
      <c r="L56" s="190">
        <f t="shared" ref="L56" si="33">ROUNDUP(SUM(I56:K56),0)</f>
        <v>46</v>
      </c>
      <c r="M56" s="325"/>
      <c r="N56" s="326"/>
      <c r="O56" s="326"/>
      <c r="P56" s="326"/>
    </row>
    <row r="57" spans="1:16" s="62" customFormat="1" ht="20.149999999999999" customHeight="1">
      <c r="A57" s="59"/>
      <c r="B57" s="59"/>
      <c r="C57" s="59"/>
      <c r="D57" s="59"/>
      <c r="E57" s="59"/>
      <c r="F57" s="59"/>
      <c r="G57" s="63"/>
      <c r="H57" s="59"/>
      <c r="I57" s="59"/>
      <c r="J57" s="59"/>
      <c r="K57" s="59"/>
      <c r="L57" s="59"/>
      <c r="M57" s="59"/>
      <c r="N57" s="59"/>
      <c r="O57" s="59"/>
      <c r="P57" s="59"/>
    </row>
    <row r="58" spans="1:16" s="64" customFormat="1" ht="33" customHeight="1" thickBot="1">
      <c r="B58" s="133" t="s">
        <v>22</v>
      </c>
      <c r="C58" s="65"/>
      <c r="D58" s="65"/>
      <c r="E58" s="65"/>
      <c r="G58" s="66"/>
      <c r="P58" s="67"/>
    </row>
    <row r="59" spans="1:16" s="78" customFormat="1" ht="80">
      <c r="A59" s="327" t="s">
        <v>23</v>
      </c>
      <c r="B59" s="328"/>
      <c r="C59" s="328"/>
      <c r="D59" s="328"/>
      <c r="E59" s="329"/>
      <c r="F59" s="126" t="s">
        <v>45</v>
      </c>
      <c r="G59" s="126" t="s">
        <v>24</v>
      </c>
      <c r="H59" s="330" t="s">
        <v>40</v>
      </c>
      <c r="I59" s="331"/>
      <c r="J59" s="127" t="s">
        <v>19</v>
      </c>
      <c r="K59" s="126" t="s">
        <v>46</v>
      </c>
      <c r="L59" s="126" t="s">
        <v>25</v>
      </c>
      <c r="M59" s="128" t="s">
        <v>26</v>
      </c>
      <c r="N59" s="128" t="s">
        <v>27</v>
      </c>
      <c r="O59" s="128" t="s">
        <v>28</v>
      </c>
      <c r="P59" s="128" t="s">
        <v>29</v>
      </c>
    </row>
    <row r="60" spans="1:16" s="71" customFormat="1" ht="96.65" customHeight="1">
      <c r="A60" s="146">
        <v>1</v>
      </c>
      <c r="B60" s="365" t="s">
        <v>120</v>
      </c>
      <c r="C60" s="367"/>
      <c r="D60" s="367"/>
      <c r="E60" s="366"/>
      <c r="F60" s="170" t="str">
        <f>$A$41</f>
        <v xml:space="preserve">DARKEST BLACK       </v>
      </c>
      <c r="G60" s="204"/>
      <c r="H60" s="316" t="str">
        <f>$A$41</f>
        <v xml:space="preserve">DARKEST BLACK       </v>
      </c>
      <c r="I60" s="317"/>
      <c r="J60" s="160" t="s">
        <v>30</v>
      </c>
      <c r="K60" s="160">
        <f>$P$20</f>
        <v>319</v>
      </c>
      <c r="L60" s="156">
        <f>212/4500</f>
        <v>4.7111111111111111E-2</v>
      </c>
      <c r="M60" s="157">
        <f t="shared" ref="M60:M63" si="34">K60*L60</f>
        <v>15.028444444444444</v>
      </c>
      <c r="N60" s="157"/>
      <c r="O60" s="158">
        <f t="shared" ref="O60:O63" si="35">ROUNDUP(SUM(M60:N60),0)</f>
        <v>16</v>
      </c>
      <c r="P60" s="423"/>
    </row>
    <row r="61" spans="1:16" s="71" customFormat="1" ht="96.65" customHeight="1">
      <c r="A61" s="146">
        <v>1</v>
      </c>
      <c r="B61" s="365" t="s">
        <v>120</v>
      </c>
      <c r="C61" s="367"/>
      <c r="D61" s="367"/>
      <c r="E61" s="366"/>
      <c r="F61" s="170" t="str">
        <f>$A$45</f>
        <v xml:space="preserve">HYPER LILAC         </v>
      </c>
      <c r="G61" s="204"/>
      <c r="H61" s="316" t="str">
        <f>$A$45</f>
        <v xml:space="preserve">HYPER LILAC         </v>
      </c>
      <c r="I61" s="317"/>
      <c r="J61" s="160" t="s">
        <v>30</v>
      </c>
      <c r="K61" s="160">
        <f>$P$25</f>
        <v>318</v>
      </c>
      <c r="L61" s="156">
        <f t="shared" ref="L61:L63" si="36">212/4500</f>
        <v>4.7111111111111111E-2</v>
      </c>
      <c r="M61" s="157">
        <f t="shared" si="34"/>
        <v>14.981333333333334</v>
      </c>
      <c r="N61" s="157"/>
      <c r="O61" s="158">
        <f t="shared" si="35"/>
        <v>15</v>
      </c>
      <c r="P61" s="424"/>
    </row>
    <row r="62" spans="1:16" s="71" customFormat="1" ht="96.65" customHeight="1">
      <c r="A62" s="146">
        <v>1</v>
      </c>
      <c r="B62" s="365" t="s">
        <v>120</v>
      </c>
      <c r="C62" s="367"/>
      <c r="D62" s="367"/>
      <c r="E62" s="366"/>
      <c r="F62" s="170" t="str">
        <f>$D$28</f>
        <v xml:space="preserve">ATOMIC BLASTER      </v>
      </c>
      <c r="G62" s="204"/>
      <c r="H62" s="316" t="str">
        <f>$A$49</f>
        <v xml:space="preserve">ATOMIC BLASTER      </v>
      </c>
      <c r="I62" s="317"/>
      <c r="J62" s="160" t="s">
        <v>30</v>
      </c>
      <c r="K62" s="160">
        <f>$P$30</f>
        <v>319</v>
      </c>
      <c r="L62" s="156">
        <f t="shared" si="36"/>
        <v>4.7111111111111111E-2</v>
      </c>
      <c r="M62" s="157">
        <f t="shared" si="34"/>
        <v>15.028444444444444</v>
      </c>
      <c r="N62" s="157"/>
      <c r="O62" s="158">
        <f t="shared" si="35"/>
        <v>16</v>
      </c>
      <c r="P62" s="424"/>
    </row>
    <row r="63" spans="1:16" s="71" customFormat="1" ht="96.65" customHeight="1">
      <c r="A63" s="146">
        <v>1</v>
      </c>
      <c r="B63" s="365" t="s">
        <v>120</v>
      </c>
      <c r="C63" s="367"/>
      <c r="D63" s="367"/>
      <c r="E63" s="366"/>
      <c r="F63" s="170" t="str">
        <f>$E$54</f>
        <v xml:space="preserve">OPTIC WHITE         </v>
      </c>
      <c r="G63" s="204"/>
      <c r="H63" s="316" t="str">
        <f>$A$53</f>
        <v xml:space="preserve">OPTIC WHITE         </v>
      </c>
      <c r="I63" s="317"/>
      <c r="J63" s="160" t="s">
        <v>30</v>
      </c>
      <c r="K63" s="160">
        <f>$P$35</f>
        <v>318</v>
      </c>
      <c r="L63" s="156">
        <f t="shared" si="36"/>
        <v>4.7111111111111111E-2</v>
      </c>
      <c r="M63" s="157">
        <f t="shared" si="34"/>
        <v>14.981333333333334</v>
      </c>
      <c r="N63" s="157"/>
      <c r="O63" s="158">
        <f t="shared" si="35"/>
        <v>15</v>
      </c>
      <c r="P63" s="425"/>
    </row>
    <row r="64" spans="1:16" s="71" customFormat="1" ht="71.400000000000006" customHeight="1">
      <c r="A64" s="146">
        <v>2</v>
      </c>
      <c r="B64" s="365" t="s">
        <v>161</v>
      </c>
      <c r="C64" s="367"/>
      <c r="D64" s="367"/>
      <c r="E64" s="366"/>
      <c r="F64" s="211" t="s">
        <v>162</v>
      </c>
      <c r="G64" s="422" t="s">
        <v>163</v>
      </c>
      <c r="H64" s="408" t="str">
        <f>$A$41</f>
        <v xml:space="preserve">DARKEST BLACK       </v>
      </c>
      <c r="I64" s="408"/>
      <c r="J64" s="160" t="s">
        <v>121</v>
      </c>
      <c r="K64" s="160">
        <f>$P$20</f>
        <v>319</v>
      </c>
      <c r="L64" s="156">
        <v>1</v>
      </c>
      <c r="M64" s="157">
        <f t="shared" ref="M64:M80" si="37">K64*L64</f>
        <v>319</v>
      </c>
      <c r="N64" s="157"/>
      <c r="O64" s="158">
        <f t="shared" ref="O64:O80" si="38">SUM(M64:N64)</f>
        <v>319</v>
      </c>
      <c r="P64" s="418"/>
    </row>
    <row r="65" spans="1:16" s="71" customFormat="1" ht="71.400000000000006" customHeight="1">
      <c r="A65" s="146">
        <v>2</v>
      </c>
      <c r="B65" s="365" t="s">
        <v>161</v>
      </c>
      <c r="C65" s="367"/>
      <c r="D65" s="367"/>
      <c r="E65" s="366"/>
      <c r="F65" s="211" t="s">
        <v>162</v>
      </c>
      <c r="G65" s="422"/>
      <c r="H65" s="408" t="str">
        <f>$A$45</f>
        <v xml:space="preserve">HYPER LILAC         </v>
      </c>
      <c r="I65" s="408"/>
      <c r="J65" s="160" t="s">
        <v>121</v>
      </c>
      <c r="K65" s="160">
        <f>$P$25</f>
        <v>318</v>
      </c>
      <c r="L65" s="156">
        <v>1</v>
      </c>
      <c r="M65" s="157">
        <f t="shared" si="37"/>
        <v>318</v>
      </c>
      <c r="N65" s="157"/>
      <c r="O65" s="158">
        <f t="shared" ref="O65:O66" si="39">SUM(M65:N65)</f>
        <v>318</v>
      </c>
      <c r="P65" s="418"/>
    </row>
    <row r="66" spans="1:16" s="71" customFormat="1" ht="74.150000000000006" customHeight="1">
      <c r="A66" s="146">
        <v>2</v>
      </c>
      <c r="B66" s="365" t="s">
        <v>161</v>
      </c>
      <c r="C66" s="367"/>
      <c r="D66" s="367"/>
      <c r="E66" s="366"/>
      <c r="F66" s="211" t="s">
        <v>162</v>
      </c>
      <c r="G66" s="422"/>
      <c r="H66" s="408" t="str">
        <f>$A$49</f>
        <v xml:space="preserve">ATOMIC BLASTER      </v>
      </c>
      <c r="I66" s="408"/>
      <c r="J66" s="160" t="s">
        <v>121</v>
      </c>
      <c r="K66" s="160">
        <f>$P$30</f>
        <v>319</v>
      </c>
      <c r="L66" s="156">
        <v>1</v>
      </c>
      <c r="M66" s="157">
        <f t="shared" si="37"/>
        <v>319</v>
      </c>
      <c r="N66" s="157"/>
      <c r="O66" s="158">
        <f t="shared" si="39"/>
        <v>319</v>
      </c>
      <c r="P66" s="418"/>
    </row>
    <row r="67" spans="1:16" s="71" customFormat="1" ht="74.150000000000006" customHeight="1">
      <c r="A67" s="146">
        <v>2</v>
      </c>
      <c r="B67" s="365" t="s">
        <v>161</v>
      </c>
      <c r="C67" s="367"/>
      <c r="D67" s="367"/>
      <c r="E67" s="366"/>
      <c r="F67" s="211" t="s">
        <v>162</v>
      </c>
      <c r="G67" s="422"/>
      <c r="H67" s="408" t="str">
        <f>$A$53</f>
        <v xml:space="preserve">OPTIC WHITE         </v>
      </c>
      <c r="I67" s="408"/>
      <c r="J67" s="160" t="s">
        <v>121</v>
      </c>
      <c r="K67" s="160">
        <f>$P$35</f>
        <v>318</v>
      </c>
      <c r="L67" s="156">
        <v>1</v>
      </c>
      <c r="M67" s="157">
        <f t="shared" ref="M67" si="40">K67*L67</f>
        <v>318</v>
      </c>
      <c r="N67" s="157"/>
      <c r="O67" s="158">
        <f t="shared" ref="O67" si="41">SUM(M67:N67)</f>
        <v>318</v>
      </c>
      <c r="P67" s="418"/>
    </row>
    <row r="68" spans="1:16" s="71" customFormat="1" ht="69.900000000000006" customHeight="1">
      <c r="A68" s="146">
        <v>3</v>
      </c>
      <c r="B68" s="365" t="s">
        <v>122</v>
      </c>
      <c r="C68" s="367"/>
      <c r="D68" s="367"/>
      <c r="E68" s="366"/>
      <c r="F68" s="211" t="s">
        <v>123</v>
      </c>
      <c r="G68" s="205"/>
      <c r="H68" s="408" t="str">
        <f>$A$41</f>
        <v xml:space="preserve">DARKEST BLACK       </v>
      </c>
      <c r="I68" s="408"/>
      <c r="J68" s="160" t="s">
        <v>121</v>
      </c>
      <c r="K68" s="160">
        <f>$P$20</f>
        <v>319</v>
      </c>
      <c r="L68" s="156">
        <v>1</v>
      </c>
      <c r="M68" s="157">
        <f t="shared" si="37"/>
        <v>319</v>
      </c>
      <c r="N68" s="157"/>
      <c r="O68" s="158">
        <f t="shared" si="38"/>
        <v>319</v>
      </c>
      <c r="P68" s="418" t="s">
        <v>164</v>
      </c>
    </row>
    <row r="69" spans="1:16" s="71" customFormat="1" ht="69.900000000000006" customHeight="1">
      <c r="A69" s="146">
        <v>3</v>
      </c>
      <c r="B69" s="365" t="s">
        <v>122</v>
      </c>
      <c r="C69" s="367"/>
      <c r="D69" s="367"/>
      <c r="E69" s="366"/>
      <c r="F69" s="211" t="s">
        <v>123</v>
      </c>
      <c r="G69" s="205"/>
      <c r="H69" s="408" t="str">
        <f>$A$45</f>
        <v xml:space="preserve">HYPER LILAC         </v>
      </c>
      <c r="I69" s="408"/>
      <c r="J69" s="160" t="s">
        <v>121</v>
      </c>
      <c r="K69" s="160">
        <f>$P$25</f>
        <v>318</v>
      </c>
      <c r="L69" s="156">
        <v>1</v>
      </c>
      <c r="M69" s="157">
        <f t="shared" si="37"/>
        <v>318</v>
      </c>
      <c r="N69" s="157"/>
      <c r="O69" s="158">
        <f t="shared" ref="O69:O71" si="42">SUM(M69:N69)</f>
        <v>318</v>
      </c>
      <c r="P69" s="418"/>
    </row>
    <row r="70" spans="1:16" s="71" customFormat="1" ht="69.900000000000006" customHeight="1">
      <c r="A70" s="146">
        <v>3</v>
      </c>
      <c r="B70" s="365" t="s">
        <v>122</v>
      </c>
      <c r="C70" s="367"/>
      <c r="D70" s="367"/>
      <c r="E70" s="366"/>
      <c r="F70" s="211" t="s">
        <v>123</v>
      </c>
      <c r="G70" s="204"/>
      <c r="H70" s="408" t="str">
        <f>$A$49</f>
        <v xml:space="preserve">ATOMIC BLASTER      </v>
      </c>
      <c r="I70" s="408"/>
      <c r="J70" s="160" t="s">
        <v>121</v>
      </c>
      <c r="K70" s="160">
        <f>$P$30</f>
        <v>319</v>
      </c>
      <c r="L70" s="156">
        <v>1</v>
      </c>
      <c r="M70" s="157">
        <f t="shared" ref="M70:M71" si="43">K70*L70</f>
        <v>319</v>
      </c>
      <c r="N70" s="157"/>
      <c r="O70" s="158">
        <f t="shared" si="42"/>
        <v>319</v>
      </c>
      <c r="P70" s="418"/>
    </row>
    <row r="71" spans="1:16" s="71" customFormat="1" ht="69.900000000000006" customHeight="1">
      <c r="A71" s="146">
        <v>3</v>
      </c>
      <c r="B71" s="365" t="s">
        <v>122</v>
      </c>
      <c r="C71" s="367"/>
      <c r="D71" s="367"/>
      <c r="E71" s="366"/>
      <c r="F71" s="211" t="s">
        <v>123</v>
      </c>
      <c r="G71" s="205"/>
      <c r="H71" s="408" t="str">
        <f>$A$53</f>
        <v xml:space="preserve">OPTIC WHITE         </v>
      </c>
      <c r="I71" s="408"/>
      <c r="J71" s="160" t="s">
        <v>121</v>
      </c>
      <c r="K71" s="160">
        <f>$P$35</f>
        <v>318</v>
      </c>
      <c r="L71" s="156">
        <v>1</v>
      </c>
      <c r="M71" s="157">
        <f t="shared" si="43"/>
        <v>318</v>
      </c>
      <c r="N71" s="157"/>
      <c r="O71" s="158">
        <f t="shared" si="42"/>
        <v>318</v>
      </c>
      <c r="P71" s="418"/>
    </row>
    <row r="72" spans="1:16" s="174" customFormat="1" ht="68.400000000000006" customHeight="1">
      <c r="A72" s="146">
        <v>4</v>
      </c>
      <c r="B72" s="444" t="s">
        <v>124</v>
      </c>
      <c r="C72" s="445"/>
      <c r="D72" s="445"/>
      <c r="E72" s="446"/>
      <c r="F72" s="211" t="s">
        <v>125</v>
      </c>
      <c r="G72" s="422"/>
      <c r="H72" s="408" t="str">
        <f>$A$41</f>
        <v xml:space="preserve">DARKEST BLACK       </v>
      </c>
      <c r="I72" s="408"/>
      <c r="J72" s="171" t="s">
        <v>121</v>
      </c>
      <c r="K72" s="160">
        <f>$P$20</f>
        <v>319</v>
      </c>
      <c r="L72" s="192">
        <v>1</v>
      </c>
      <c r="M72" s="172">
        <f t="shared" ref="M72:M73" si="44">K72*L72</f>
        <v>319</v>
      </c>
      <c r="N72" s="172"/>
      <c r="O72" s="173">
        <f t="shared" ref="O72:O73" si="45">SUM(M72:N72)</f>
        <v>319</v>
      </c>
      <c r="P72" s="418" t="s">
        <v>164</v>
      </c>
    </row>
    <row r="73" spans="1:16" s="174" customFormat="1" ht="68.400000000000006" customHeight="1">
      <c r="A73" s="146">
        <v>4</v>
      </c>
      <c r="B73" s="444" t="s">
        <v>124</v>
      </c>
      <c r="C73" s="445"/>
      <c r="D73" s="445"/>
      <c r="E73" s="446"/>
      <c r="F73" s="211" t="s">
        <v>125</v>
      </c>
      <c r="G73" s="422"/>
      <c r="H73" s="408" t="str">
        <f>$A$45</f>
        <v xml:space="preserve">HYPER LILAC         </v>
      </c>
      <c r="I73" s="408"/>
      <c r="J73" s="171" t="s">
        <v>121</v>
      </c>
      <c r="K73" s="160">
        <f>$P$25</f>
        <v>318</v>
      </c>
      <c r="L73" s="192">
        <v>1</v>
      </c>
      <c r="M73" s="172">
        <f t="shared" si="44"/>
        <v>318</v>
      </c>
      <c r="N73" s="172"/>
      <c r="O73" s="173">
        <f t="shared" si="45"/>
        <v>318</v>
      </c>
      <c r="P73" s="418"/>
    </row>
    <row r="74" spans="1:16" s="174" customFormat="1" ht="72" customHeight="1">
      <c r="A74" s="146">
        <v>4</v>
      </c>
      <c r="B74" s="444" t="s">
        <v>124</v>
      </c>
      <c r="C74" s="445"/>
      <c r="D74" s="445"/>
      <c r="E74" s="446"/>
      <c r="F74" s="211" t="s">
        <v>125</v>
      </c>
      <c r="G74" s="422"/>
      <c r="H74" s="408" t="str">
        <f>$A$49</f>
        <v xml:space="preserve">ATOMIC BLASTER      </v>
      </c>
      <c r="I74" s="408"/>
      <c r="J74" s="171" t="s">
        <v>121</v>
      </c>
      <c r="K74" s="160">
        <f>$P$30</f>
        <v>319</v>
      </c>
      <c r="L74" s="192">
        <v>1</v>
      </c>
      <c r="M74" s="172">
        <f t="shared" si="37"/>
        <v>319</v>
      </c>
      <c r="N74" s="172"/>
      <c r="O74" s="173">
        <f t="shared" ref="O74:O75" si="46">SUM(M74:N74)</f>
        <v>319</v>
      </c>
      <c r="P74" s="418"/>
    </row>
    <row r="75" spans="1:16" s="174" customFormat="1" ht="72" customHeight="1">
      <c r="A75" s="146">
        <v>4</v>
      </c>
      <c r="B75" s="444" t="s">
        <v>124</v>
      </c>
      <c r="C75" s="445"/>
      <c r="D75" s="445"/>
      <c r="E75" s="446"/>
      <c r="F75" s="211" t="s">
        <v>125</v>
      </c>
      <c r="G75" s="422"/>
      <c r="H75" s="408" t="str">
        <f>$A$53</f>
        <v xml:space="preserve">OPTIC WHITE         </v>
      </c>
      <c r="I75" s="408"/>
      <c r="J75" s="171" t="s">
        <v>121</v>
      </c>
      <c r="K75" s="160">
        <f>$P$35</f>
        <v>318</v>
      </c>
      <c r="L75" s="192">
        <v>1</v>
      </c>
      <c r="M75" s="172">
        <f t="shared" ref="M75" si="47">K75*L75</f>
        <v>318</v>
      </c>
      <c r="N75" s="172"/>
      <c r="O75" s="173">
        <f t="shared" si="46"/>
        <v>318</v>
      </c>
      <c r="P75" s="418"/>
    </row>
    <row r="76" spans="1:16" s="174" customFormat="1" ht="51" customHeight="1">
      <c r="A76" s="146">
        <v>5</v>
      </c>
      <c r="B76" s="444" t="s">
        <v>126</v>
      </c>
      <c r="C76" s="445"/>
      <c r="D76" s="445"/>
      <c r="E76" s="446"/>
      <c r="F76" s="211" t="s">
        <v>127</v>
      </c>
      <c r="G76" s="212" t="s">
        <v>165</v>
      </c>
      <c r="H76" s="408" t="str">
        <f>$A$41</f>
        <v xml:space="preserve">DARKEST BLACK       </v>
      </c>
      <c r="I76" s="408"/>
      <c r="J76" s="171" t="s">
        <v>10</v>
      </c>
      <c r="K76" s="160">
        <f>$P$20</f>
        <v>319</v>
      </c>
      <c r="L76" s="192">
        <v>0.1</v>
      </c>
      <c r="M76" s="172">
        <f t="shared" ref="M76:M77" si="48">K76*L76</f>
        <v>31.900000000000002</v>
      </c>
      <c r="N76" s="172"/>
      <c r="O76" s="173">
        <f t="shared" ref="O76:O77" si="49">SUM(M76:N76)</f>
        <v>31.900000000000002</v>
      </c>
      <c r="P76" s="193"/>
    </row>
    <row r="77" spans="1:16" s="174" customFormat="1" ht="51" customHeight="1">
      <c r="A77" s="146">
        <v>5</v>
      </c>
      <c r="B77" s="444" t="s">
        <v>126</v>
      </c>
      <c r="C77" s="445"/>
      <c r="D77" s="445"/>
      <c r="E77" s="446"/>
      <c r="F77" s="211" t="s">
        <v>127</v>
      </c>
      <c r="G77" s="212" t="s">
        <v>165</v>
      </c>
      <c r="H77" s="408" t="str">
        <f>$A$45</f>
        <v xml:space="preserve">HYPER LILAC         </v>
      </c>
      <c r="I77" s="408"/>
      <c r="J77" s="171" t="s">
        <v>10</v>
      </c>
      <c r="K77" s="160">
        <f>$P$25</f>
        <v>318</v>
      </c>
      <c r="L77" s="192">
        <v>0.1</v>
      </c>
      <c r="M77" s="172">
        <f t="shared" si="48"/>
        <v>31.8</v>
      </c>
      <c r="N77" s="172"/>
      <c r="O77" s="173">
        <f t="shared" si="49"/>
        <v>31.8</v>
      </c>
      <c r="P77" s="193"/>
    </row>
    <row r="78" spans="1:16" s="174" customFormat="1" ht="51" customHeight="1">
      <c r="A78" s="146">
        <v>5</v>
      </c>
      <c r="B78" s="444" t="s">
        <v>126</v>
      </c>
      <c r="C78" s="445"/>
      <c r="D78" s="445"/>
      <c r="E78" s="446"/>
      <c r="F78" s="211" t="s">
        <v>127</v>
      </c>
      <c r="G78" s="212" t="s">
        <v>165</v>
      </c>
      <c r="H78" s="408" t="str">
        <f>$A$49</f>
        <v xml:space="preserve">ATOMIC BLASTER      </v>
      </c>
      <c r="I78" s="408"/>
      <c r="J78" s="171" t="s">
        <v>10</v>
      </c>
      <c r="K78" s="160">
        <f>$P$30</f>
        <v>319</v>
      </c>
      <c r="L78" s="192">
        <v>0.1</v>
      </c>
      <c r="M78" s="172">
        <f t="shared" ref="M78:M79" si="50">K78*L78</f>
        <v>31.900000000000002</v>
      </c>
      <c r="N78" s="172"/>
      <c r="O78" s="173">
        <f t="shared" ref="O78:O79" si="51">SUM(M78:N78)</f>
        <v>31.900000000000002</v>
      </c>
      <c r="P78" s="193"/>
    </row>
    <row r="79" spans="1:16" s="174" customFormat="1" ht="51" customHeight="1">
      <c r="A79" s="146">
        <v>5</v>
      </c>
      <c r="B79" s="444" t="s">
        <v>126</v>
      </c>
      <c r="C79" s="445"/>
      <c r="D79" s="445"/>
      <c r="E79" s="446"/>
      <c r="F79" s="211" t="s">
        <v>127</v>
      </c>
      <c r="G79" s="212" t="s">
        <v>165</v>
      </c>
      <c r="H79" s="408" t="str">
        <f>$A$53</f>
        <v xml:space="preserve">OPTIC WHITE         </v>
      </c>
      <c r="I79" s="408"/>
      <c r="J79" s="171" t="s">
        <v>10</v>
      </c>
      <c r="K79" s="160">
        <f>$P$35</f>
        <v>318</v>
      </c>
      <c r="L79" s="192">
        <v>0.1</v>
      </c>
      <c r="M79" s="172">
        <f t="shared" si="50"/>
        <v>31.8</v>
      </c>
      <c r="N79" s="172"/>
      <c r="O79" s="173">
        <f t="shared" si="51"/>
        <v>31.8</v>
      </c>
      <c r="P79" s="193"/>
    </row>
    <row r="80" spans="1:16" s="174" customFormat="1" ht="69.900000000000006" customHeight="1">
      <c r="A80" s="146">
        <v>6</v>
      </c>
      <c r="B80" s="444" t="s">
        <v>128</v>
      </c>
      <c r="C80" s="445"/>
      <c r="D80" s="445"/>
      <c r="E80" s="446"/>
      <c r="F80" s="211" t="s">
        <v>123</v>
      </c>
      <c r="G80" s="206"/>
      <c r="H80" s="408" t="str">
        <f>$A$41</f>
        <v xml:space="preserve">DARKEST BLACK       </v>
      </c>
      <c r="I80" s="408"/>
      <c r="J80" s="171" t="s">
        <v>121</v>
      </c>
      <c r="K80" s="160">
        <f>$P$20</f>
        <v>319</v>
      </c>
      <c r="L80" s="192">
        <v>1</v>
      </c>
      <c r="M80" s="172">
        <f t="shared" si="37"/>
        <v>319</v>
      </c>
      <c r="N80" s="172"/>
      <c r="O80" s="173">
        <f t="shared" si="38"/>
        <v>319</v>
      </c>
      <c r="P80" s="426"/>
    </row>
    <row r="81" spans="1:16" s="174" customFormat="1" ht="69.900000000000006" customHeight="1">
      <c r="A81" s="146">
        <v>6</v>
      </c>
      <c r="B81" s="444" t="s">
        <v>128</v>
      </c>
      <c r="C81" s="445"/>
      <c r="D81" s="445"/>
      <c r="E81" s="446"/>
      <c r="F81" s="211" t="s">
        <v>123</v>
      </c>
      <c r="G81" s="206"/>
      <c r="H81" s="408" t="str">
        <f>$A$45</f>
        <v xml:space="preserve">HYPER LILAC         </v>
      </c>
      <c r="I81" s="408"/>
      <c r="J81" s="171" t="s">
        <v>121</v>
      </c>
      <c r="K81" s="160">
        <f>$P$25</f>
        <v>318</v>
      </c>
      <c r="L81" s="192">
        <v>1</v>
      </c>
      <c r="M81" s="172">
        <f t="shared" ref="M81:M83" si="52">K81*L81</f>
        <v>318</v>
      </c>
      <c r="N81" s="172"/>
      <c r="O81" s="173">
        <f t="shared" ref="O81:O83" si="53">SUM(M81:N81)</f>
        <v>318</v>
      </c>
      <c r="P81" s="426"/>
    </row>
    <row r="82" spans="1:16" s="174" customFormat="1" ht="72.650000000000006" customHeight="1">
      <c r="A82" s="146">
        <v>6</v>
      </c>
      <c r="B82" s="444" t="s">
        <v>128</v>
      </c>
      <c r="C82" s="445"/>
      <c r="D82" s="445"/>
      <c r="E82" s="446"/>
      <c r="F82" s="211" t="s">
        <v>123</v>
      </c>
      <c r="G82" s="206"/>
      <c r="H82" s="408" t="str">
        <f>$A$49</f>
        <v xml:space="preserve">ATOMIC BLASTER      </v>
      </c>
      <c r="I82" s="408"/>
      <c r="J82" s="171" t="s">
        <v>121</v>
      </c>
      <c r="K82" s="160">
        <f>$P$30</f>
        <v>319</v>
      </c>
      <c r="L82" s="192">
        <v>1</v>
      </c>
      <c r="M82" s="172">
        <f t="shared" si="52"/>
        <v>319</v>
      </c>
      <c r="N82" s="172"/>
      <c r="O82" s="173">
        <f t="shared" si="53"/>
        <v>319</v>
      </c>
      <c r="P82" s="426"/>
    </row>
    <row r="83" spans="1:16" s="174" customFormat="1" ht="72.650000000000006" customHeight="1">
      <c r="A83" s="146">
        <v>6</v>
      </c>
      <c r="B83" s="444" t="s">
        <v>128</v>
      </c>
      <c r="C83" s="445"/>
      <c r="D83" s="445"/>
      <c r="E83" s="446"/>
      <c r="F83" s="211" t="s">
        <v>123</v>
      </c>
      <c r="G83" s="206"/>
      <c r="H83" s="408" t="str">
        <f>$A$53</f>
        <v xml:space="preserve">OPTIC WHITE         </v>
      </c>
      <c r="I83" s="408"/>
      <c r="J83" s="171" t="s">
        <v>121</v>
      </c>
      <c r="K83" s="160">
        <f>$P$35</f>
        <v>318</v>
      </c>
      <c r="L83" s="192">
        <v>1</v>
      </c>
      <c r="M83" s="172">
        <f t="shared" si="52"/>
        <v>318</v>
      </c>
      <c r="N83" s="172"/>
      <c r="O83" s="173">
        <f t="shared" si="53"/>
        <v>318</v>
      </c>
      <c r="P83" s="426"/>
    </row>
    <row r="84" spans="1:16" s="174" customFormat="1" ht="67.5" customHeight="1">
      <c r="A84" s="146">
        <v>7</v>
      </c>
      <c r="B84" s="447" t="s">
        <v>166</v>
      </c>
      <c r="C84" s="448"/>
      <c r="D84" s="448"/>
      <c r="E84" s="449"/>
      <c r="F84" s="213" t="s">
        <v>123</v>
      </c>
      <c r="G84" s="419"/>
      <c r="H84" s="316" t="str">
        <f>$A$41</f>
        <v xml:space="preserve">DARKEST BLACK       </v>
      </c>
      <c r="I84" s="317"/>
      <c r="J84" s="171" t="s">
        <v>121</v>
      </c>
      <c r="K84" s="160">
        <f>$P$20</f>
        <v>319</v>
      </c>
      <c r="L84" s="192">
        <v>1</v>
      </c>
      <c r="M84" s="172">
        <f t="shared" ref="M84:M87" si="54">K84*L84</f>
        <v>319</v>
      </c>
      <c r="N84" s="172"/>
      <c r="O84" s="173">
        <f t="shared" ref="O84:O87" si="55">SUM(M84:N84)</f>
        <v>319</v>
      </c>
      <c r="P84" s="214" t="s">
        <v>145</v>
      </c>
    </row>
    <row r="85" spans="1:16" s="174" customFormat="1" ht="67.5" customHeight="1">
      <c r="A85" s="146">
        <v>7</v>
      </c>
      <c r="B85" s="447" t="s">
        <v>166</v>
      </c>
      <c r="C85" s="448"/>
      <c r="D85" s="448"/>
      <c r="E85" s="449"/>
      <c r="F85" s="213" t="s">
        <v>123</v>
      </c>
      <c r="G85" s="420"/>
      <c r="H85" s="316" t="str">
        <f>$A$45</f>
        <v xml:space="preserve">HYPER LILAC         </v>
      </c>
      <c r="I85" s="317"/>
      <c r="J85" s="171" t="s">
        <v>121</v>
      </c>
      <c r="K85" s="160">
        <f>$P$25</f>
        <v>318</v>
      </c>
      <c r="L85" s="192">
        <v>1</v>
      </c>
      <c r="M85" s="172">
        <f t="shared" si="54"/>
        <v>318</v>
      </c>
      <c r="N85" s="172"/>
      <c r="O85" s="173">
        <f t="shared" si="55"/>
        <v>318</v>
      </c>
      <c r="P85" s="214" t="s">
        <v>145</v>
      </c>
    </row>
    <row r="86" spans="1:16" s="174" customFormat="1" ht="75" customHeight="1">
      <c r="A86" s="146">
        <v>7</v>
      </c>
      <c r="B86" s="447" t="s">
        <v>166</v>
      </c>
      <c r="C86" s="448"/>
      <c r="D86" s="448"/>
      <c r="E86" s="449"/>
      <c r="F86" s="213" t="s">
        <v>123</v>
      </c>
      <c r="G86" s="420"/>
      <c r="H86" s="316" t="str">
        <f>$A$49</f>
        <v xml:space="preserve">ATOMIC BLASTER      </v>
      </c>
      <c r="I86" s="317"/>
      <c r="J86" s="171" t="s">
        <v>121</v>
      </c>
      <c r="K86" s="160">
        <f>$P$30</f>
        <v>319</v>
      </c>
      <c r="L86" s="192">
        <v>1</v>
      </c>
      <c r="M86" s="172">
        <f t="shared" si="54"/>
        <v>319</v>
      </c>
      <c r="N86" s="172"/>
      <c r="O86" s="173">
        <f t="shared" si="55"/>
        <v>319</v>
      </c>
      <c r="P86" s="214" t="s">
        <v>145</v>
      </c>
    </row>
    <row r="87" spans="1:16" s="174" customFormat="1" ht="75" customHeight="1">
      <c r="A87" s="146">
        <v>7</v>
      </c>
      <c r="B87" s="450" t="s">
        <v>166</v>
      </c>
      <c r="C87" s="450"/>
      <c r="D87" s="450"/>
      <c r="E87" s="450"/>
      <c r="F87" s="211" t="s">
        <v>123</v>
      </c>
      <c r="G87" s="421"/>
      <c r="H87" s="316" t="str">
        <f>$A$53</f>
        <v xml:space="preserve">OPTIC WHITE         </v>
      </c>
      <c r="I87" s="317"/>
      <c r="J87" s="171" t="s">
        <v>121</v>
      </c>
      <c r="K87" s="160">
        <f>$P$35</f>
        <v>318</v>
      </c>
      <c r="L87" s="192">
        <v>1</v>
      </c>
      <c r="M87" s="172">
        <f t="shared" si="54"/>
        <v>318</v>
      </c>
      <c r="N87" s="172"/>
      <c r="O87" s="173">
        <f t="shared" si="55"/>
        <v>318</v>
      </c>
      <c r="P87" s="215" t="s">
        <v>145</v>
      </c>
    </row>
    <row r="88" spans="1:16" s="62" customFormat="1" ht="20.25" customHeight="1">
      <c r="A88" s="59"/>
      <c r="B88" s="59"/>
      <c r="C88" s="59"/>
      <c r="D88" s="59"/>
      <c r="E88" s="59"/>
      <c r="F88" s="59"/>
      <c r="G88" s="63"/>
      <c r="H88" s="59"/>
      <c r="I88" s="59"/>
      <c r="J88" s="59"/>
      <c r="K88" s="59"/>
      <c r="L88" s="59"/>
      <c r="M88" s="59"/>
      <c r="N88" s="59"/>
      <c r="O88" s="59"/>
      <c r="P88" s="59"/>
    </row>
    <row r="89" spans="1:16" s="64" customFormat="1" ht="33" customHeight="1" thickBot="1">
      <c r="B89" s="140" t="s">
        <v>63</v>
      </c>
      <c r="C89" s="65"/>
      <c r="D89" s="65"/>
      <c r="E89" s="176"/>
      <c r="F89" s="177"/>
      <c r="G89" s="178"/>
      <c r="H89" s="177"/>
      <c r="I89" s="177"/>
      <c r="J89" s="177"/>
      <c r="K89" s="177"/>
      <c r="L89" s="177"/>
      <c r="M89" s="177"/>
      <c r="N89" s="177"/>
      <c r="O89" s="177"/>
      <c r="P89" s="179"/>
    </row>
    <row r="90" spans="1:16" s="78" customFormat="1" ht="80">
      <c r="A90" s="327" t="s">
        <v>23</v>
      </c>
      <c r="B90" s="328"/>
      <c r="C90" s="328"/>
      <c r="D90" s="328"/>
      <c r="E90" s="329"/>
      <c r="F90" s="126" t="s">
        <v>45</v>
      </c>
      <c r="G90" s="126" t="s">
        <v>24</v>
      </c>
      <c r="H90" s="330" t="s">
        <v>40</v>
      </c>
      <c r="I90" s="331"/>
      <c r="J90" s="127" t="s">
        <v>19</v>
      </c>
      <c r="K90" s="126" t="s">
        <v>46</v>
      </c>
      <c r="L90" s="126" t="s">
        <v>25</v>
      </c>
      <c r="M90" s="128" t="s">
        <v>26</v>
      </c>
      <c r="N90" s="128" t="s">
        <v>27</v>
      </c>
      <c r="O90" s="128" t="s">
        <v>28</v>
      </c>
      <c r="P90" s="128" t="s">
        <v>29</v>
      </c>
    </row>
    <row r="91" spans="1:16" s="159" customFormat="1" ht="52.5" customHeight="1">
      <c r="A91" s="146">
        <v>1</v>
      </c>
      <c r="B91" s="365" t="s">
        <v>129</v>
      </c>
      <c r="C91" s="367"/>
      <c r="D91" s="367"/>
      <c r="E91" s="366"/>
      <c r="F91" s="216" t="s">
        <v>38</v>
      </c>
      <c r="G91" s="205" t="s">
        <v>168</v>
      </c>
      <c r="H91" s="408" t="str">
        <f t="shared" ref="H91:H95" si="56">$A$41</f>
        <v xml:space="preserve">DARKEST BLACK       </v>
      </c>
      <c r="I91" s="408"/>
      <c r="J91" s="160" t="s">
        <v>121</v>
      </c>
      <c r="K91" s="160">
        <f>$P$20</f>
        <v>319</v>
      </c>
      <c r="L91" s="156">
        <v>1</v>
      </c>
      <c r="M91" s="160">
        <f>K91*L91</f>
        <v>319</v>
      </c>
      <c r="N91" s="157"/>
      <c r="O91" s="158">
        <f t="shared" ref="O91:O92" si="57">ROUNDUP(SUM(M91:N91),0)</f>
        <v>319</v>
      </c>
      <c r="P91" s="325"/>
    </row>
    <row r="92" spans="1:16" s="159" customFormat="1" ht="52.5" customHeight="1">
      <c r="A92" s="146">
        <v>1</v>
      </c>
      <c r="B92" s="365" t="s">
        <v>129</v>
      </c>
      <c r="C92" s="367"/>
      <c r="D92" s="367"/>
      <c r="E92" s="366"/>
      <c r="F92" s="216" t="s">
        <v>38</v>
      </c>
      <c r="G92" s="205" t="s">
        <v>168</v>
      </c>
      <c r="H92" s="408" t="str">
        <f t="shared" ref="H92:H96" si="58">$A$45</f>
        <v xml:space="preserve">HYPER LILAC         </v>
      </c>
      <c r="I92" s="408"/>
      <c r="J92" s="160" t="s">
        <v>121</v>
      </c>
      <c r="K92" s="160">
        <f>$P$25</f>
        <v>318</v>
      </c>
      <c r="L92" s="156">
        <v>1</v>
      </c>
      <c r="M92" s="160">
        <f t="shared" ref="M92" si="59">K92*L92</f>
        <v>318</v>
      </c>
      <c r="N92" s="157"/>
      <c r="O92" s="158">
        <f t="shared" si="57"/>
        <v>318</v>
      </c>
      <c r="P92" s="325"/>
    </row>
    <row r="93" spans="1:16" s="159" customFormat="1" ht="52.5" customHeight="1">
      <c r="A93" s="146">
        <v>1</v>
      </c>
      <c r="B93" s="365" t="s">
        <v>129</v>
      </c>
      <c r="C93" s="367"/>
      <c r="D93" s="367"/>
      <c r="E93" s="366"/>
      <c r="F93" s="216" t="s">
        <v>38</v>
      </c>
      <c r="G93" s="205" t="s">
        <v>168</v>
      </c>
      <c r="H93" s="408" t="str">
        <f>$A$49</f>
        <v xml:space="preserve">ATOMIC BLASTER      </v>
      </c>
      <c r="I93" s="408"/>
      <c r="J93" s="160" t="s">
        <v>121</v>
      </c>
      <c r="K93" s="160">
        <f>$P$30</f>
        <v>319</v>
      </c>
      <c r="L93" s="156">
        <v>1</v>
      </c>
      <c r="M93" s="160">
        <f>K93*L93</f>
        <v>319</v>
      </c>
      <c r="N93" s="157"/>
      <c r="O93" s="158">
        <f t="shared" ref="O93:O94" si="60">ROUNDUP(SUM(M93:N93),0)</f>
        <v>319</v>
      </c>
      <c r="P93" s="325"/>
    </row>
    <row r="94" spans="1:16" s="159" customFormat="1" ht="52.5" customHeight="1">
      <c r="A94" s="146">
        <v>1</v>
      </c>
      <c r="B94" s="365" t="s">
        <v>129</v>
      </c>
      <c r="C94" s="367"/>
      <c r="D94" s="367"/>
      <c r="E94" s="366"/>
      <c r="F94" s="216" t="s">
        <v>38</v>
      </c>
      <c r="G94" s="205" t="s">
        <v>168</v>
      </c>
      <c r="H94" s="408" t="str">
        <f>$A$53</f>
        <v xml:space="preserve">OPTIC WHITE         </v>
      </c>
      <c r="I94" s="408"/>
      <c r="J94" s="160" t="s">
        <v>121</v>
      </c>
      <c r="K94" s="160">
        <f>$P$35</f>
        <v>318</v>
      </c>
      <c r="L94" s="156">
        <v>1</v>
      </c>
      <c r="M94" s="160">
        <f t="shared" ref="M94" si="61">K94*L94</f>
        <v>318</v>
      </c>
      <c r="N94" s="157"/>
      <c r="O94" s="158">
        <f t="shared" si="60"/>
        <v>318</v>
      </c>
      <c r="P94" s="325"/>
    </row>
    <row r="95" spans="1:16" s="159" customFormat="1" ht="52.5" customHeight="1">
      <c r="A95" s="146">
        <v>2</v>
      </c>
      <c r="B95" s="365" t="s">
        <v>130</v>
      </c>
      <c r="C95" s="367"/>
      <c r="D95" s="367"/>
      <c r="E95" s="366"/>
      <c r="F95" s="216" t="s">
        <v>38</v>
      </c>
      <c r="G95" s="204"/>
      <c r="H95" s="408" t="str">
        <f t="shared" si="56"/>
        <v xml:space="preserve">DARKEST BLACK       </v>
      </c>
      <c r="I95" s="408"/>
      <c r="J95" s="160" t="s">
        <v>121</v>
      </c>
      <c r="K95" s="160">
        <f>$P$20</f>
        <v>319</v>
      </c>
      <c r="L95" s="156">
        <v>1</v>
      </c>
      <c r="M95" s="160">
        <f t="shared" ref="M95:M120" si="62">K95*L95</f>
        <v>319</v>
      </c>
      <c r="N95" s="157"/>
      <c r="O95" s="158">
        <f t="shared" ref="O95:O120" si="63">ROUNDUP(SUM(M95:N95),0)</f>
        <v>319</v>
      </c>
      <c r="P95" s="325" t="s">
        <v>169</v>
      </c>
    </row>
    <row r="96" spans="1:16" s="159" customFormat="1" ht="52.5" customHeight="1">
      <c r="A96" s="146">
        <v>2</v>
      </c>
      <c r="B96" s="365" t="s">
        <v>130</v>
      </c>
      <c r="C96" s="367"/>
      <c r="D96" s="367"/>
      <c r="E96" s="366"/>
      <c r="F96" s="216" t="s">
        <v>38</v>
      </c>
      <c r="G96" s="204"/>
      <c r="H96" s="408" t="str">
        <f t="shared" si="58"/>
        <v xml:space="preserve">HYPER LILAC         </v>
      </c>
      <c r="I96" s="408"/>
      <c r="J96" s="160" t="s">
        <v>121</v>
      </c>
      <c r="K96" s="160">
        <f>$P$25</f>
        <v>318</v>
      </c>
      <c r="L96" s="156">
        <v>1</v>
      </c>
      <c r="M96" s="160">
        <f t="shared" si="62"/>
        <v>318</v>
      </c>
      <c r="N96" s="157"/>
      <c r="O96" s="158">
        <f t="shared" si="63"/>
        <v>318</v>
      </c>
      <c r="P96" s="325"/>
    </row>
    <row r="97" spans="1:16" s="159" customFormat="1" ht="52.5" customHeight="1">
      <c r="A97" s="146">
        <v>2</v>
      </c>
      <c r="B97" s="365" t="s">
        <v>130</v>
      </c>
      <c r="C97" s="367"/>
      <c r="D97" s="367"/>
      <c r="E97" s="366"/>
      <c r="F97" s="216" t="s">
        <v>38</v>
      </c>
      <c r="G97" s="204"/>
      <c r="H97" s="408" t="str">
        <f>$A$49</f>
        <v xml:space="preserve">ATOMIC BLASTER      </v>
      </c>
      <c r="I97" s="408"/>
      <c r="J97" s="160" t="s">
        <v>121</v>
      </c>
      <c r="K97" s="160">
        <f>$P$30</f>
        <v>319</v>
      </c>
      <c r="L97" s="156">
        <v>1</v>
      </c>
      <c r="M97" s="160">
        <f t="shared" ref="M97:M98" si="64">K97*L97</f>
        <v>319</v>
      </c>
      <c r="N97" s="157"/>
      <c r="O97" s="158">
        <f t="shared" ref="O97:O98" si="65">ROUNDUP(SUM(M97:N97),0)</f>
        <v>319</v>
      </c>
      <c r="P97" s="325"/>
    </row>
    <row r="98" spans="1:16" s="159" customFormat="1" ht="52.5" customHeight="1">
      <c r="A98" s="146">
        <v>2</v>
      </c>
      <c r="B98" s="365" t="s">
        <v>130</v>
      </c>
      <c r="C98" s="367"/>
      <c r="D98" s="367"/>
      <c r="E98" s="366"/>
      <c r="F98" s="216" t="s">
        <v>38</v>
      </c>
      <c r="G98" s="204"/>
      <c r="H98" s="408" t="str">
        <f>$A$53</f>
        <v xml:space="preserve">OPTIC WHITE         </v>
      </c>
      <c r="I98" s="408"/>
      <c r="J98" s="160" t="s">
        <v>121</v>
      </c>
      <c r="K98" s="160">
        <f>$P$35</f>
        <v>318</v>
      </c>
      <c r="L98" s="156">
        <v>1</v>
      </c>
      <c r="M98" s="160">
        <f t="shared" si="64"/>
        <v>318</v>
      </c>
      <c r="N98" s="157"/>
      <c r="O98" s="158">
        <f t="shared" si="65"/>
        <v>318</v>
      </c>
      <c r="P98" s="325"/>
    </row>
    <row r="99" spans="1:16" s="159" customFormat="1" ht="74.150000000000006" customHeight="1">
      <c r="A99" s="146">
        <v>3</v>
      </c>
      <c r="B99" s="365" t="s">
        <v>131</v>
      </c>
      <c r="C99" s="367"/>
      <c r="D99" s="367"/>
      <c r="E99" s="366"/>
      <c r="F99" s="216" t="s">
        <v>38</v>
      </c>
      <c r="G99" s="204"/>
      <c r="H99" s="408" t="str">
        <f t="shared" ref="H99:H103" si="66">$A$41</f>
        <v xml:space="preserve">DARKEST BLACK       </v>
      </c>
      <c r="I99" s="408"/>
      <c r="J99" s="160" t="s">
        <v>121</v>
      </c>
      <c r="K99" s="160">
        <f>$P$20</f>
        <v>319</v>
      </c>
      <c r="L99" s="156">
        <v>1</v>
      </c>
      <c r="M99" s="160">
        <f t="shared" si="62"/>
        <v>319</v>
      </c>
      <c r="N99" s="157"/>
      <c r="O99" s="158">
        <f t="shared" si="63"/>
        <v>319</v>
      </c>
      <c r="P99" s="325" t="s">
        <v>145</v>
      </c>
    </row>
    <row r="100" spans="1:16" s="159" customFormat="1" ht="74.150000000000006" customHeight="1">
      <c r="A100" s="146">
        <v>3</v>
      </c>
      <c r="B100" s="365" t="s">
        <v>131</v>
      </c>
      <c r="C100" s="367"/>
      <c r="D100" s="367"/>
      <c r="E100" s="366"/>
      <c r="F100" s="216" t="s">
        <v>38</v>
      </c>
      <c r="G100" s="204"/>
      <c r="H100" s="408" t="str">
        <f t="shared" ref="H100:H104" si="67">$A$45</f>
        <v xml:space="preserve">HYPER LILAC         </v>
      </c>
      <c r="I100" s="408"/>
      <c r="J100" s="160" t="s">
        <v>121</v>
      </c>
      <c r="K100" s="160">
        <f>$P$25</f>
        <v>318</v>
      </c>
      <c r="L100" s="156">
        <v>1</v>
      </c>
      <c r="M100" s="160">
        <f t="shared" si="62"/>
        <v>318</v>
      </c>
      <c r="N100" s="157"/>
      <c r="O100" s="158">
        <f t="shared" si="63"/>
        <v>318</v>
      </c>
      <c r="P100" s="325"/>
    </row>
    <row r="101" spans="1:16" s="159" customFormat="1" ht="69" customHeight="1">
      <c r="A101" s="146">
        <v>3</v>
      </c>
      <c r="B101" s="365" t="s">
        <v>131</v>
      </c>
      <c r="C101" s="367"/>
      <c r="D101" s="367"/>
      <c r="E101" s="366"/>
      <c r="F101" s="216" t="s">
        <v>38</v>
      </c>
      <c r="G101" s="204"/>
      <c r="H101" s="408" t="str">
        <f>$A$49</f>
        <v xml:space="preserve">ATOMIC BLASTER      </v>
      </c>
      <c r="I101" s="408"/>
      <c r="J101" s="160" t="s">
        <v>121</v>
      </c>
      <c r="K101" s="160">
        <f>$P$30</f>
        <v>319</v>
      </c>
      <c r="L101" s="156">
        <v>1</v>
      </c>
      <c r="M101" s="160">
        <f t="shared" ref="M101:M102" si="68">K101*L101</f>
        <v>319</v>
      </c>
      <c r="N101" s="157"/>
      <c r="O101" s="158">
        <f t="shared" ref="O101:O102" si="69">ROUNDUP(SUM(M101:N101),0)</f>
        <v>319</v>
      </c>
      <c r="P101" s="325"/>
    </row>
    <row r="102" spans="1:16" s="159" customFormat="1" ht="69" customHeight="1">
      <c r="A102" s="146">
        <v>3</v>
      </c>
      <c r="B102" s="365" t="s">
        <v>131</v>
      </c>
      <c r="C102" s="367"/>
      <c r="D102" s="367"/>
      <c r="E102" s="366"/>
      <c r="F102" s="216" t="s">
        <v>38</v>
      </c>
      <c r="G102" s="204"/>
      <c r="H102" s="408" t="str">
        <f>$A$53</f>
        <v xml:space="preserve">OPTIC WHITE         </v>
      </c>
      <c r="I102" s="408"/>
      <c r="J102" s="160" t="s">
        <v>121</v>
      </c>
      <c r="K102" s="160">
        <f>$P$35</f>
        <v>318</v>
      </c>
      <c r="L102" s="156">
        <v>1</v>
      </c>
      <c r="M102" s="160">
        <f t="shared" si="68"/>
        <v>318</v>
      </c>
      <c r="N102" s="157"/>
      <c r="O102" s="158">
        <f t="shared" si="69"/>
        <v>318</v>
      </c>
      <c r="P102" s="325"/>
    </row>
    <row r="103" spans="1:16" s="159" customFormat="1" ht="52.5" customHeight="1">
      <c r="A103" s="146">
        <v>4</v>
      </c>
      <c r="B103" s="365" t="s">
        <v>132</v>
      </c>
      <c r="C103" s="367"/>
      <c r="D103" s="367"/>
      <c r="E103" s="366"/>
      <c r="F103" s="216" t="s">
        <v>38</v>
      </c>
      <c r="G103" s="205">
        <v>102507</v>
      </c>
      <c r="H103" s="408" t="str">
        <f t="shared" si="66"/>
        <v xml:space="preserve">DARKEST BLACK       </v>
      </c>
      <c r="I103" s="408"/>
      <c r="J103" s="160" t="s">
        <v>121</v>
      </c>
      <c r="K103" s="160">
        <f>$P$20</f>
        <v>319</v>
      </c>
      <c r="L103" s="156">
        <v>1</v>
      </c>
      <c r="M103" s="160">
        <f t="shared" si="62"/>
        <v>319</v>
      </c>
      <c r="N103" s="157"/>
      <c r="O103" s="158">
        <f t="shared" si="63"/>
        <v>319</v>
      </c>
      <c r="P103" s="325"/>
    </row>
    <row r="104" spans="1:16" s="159" customFormat="1" ht="52.5" customHeight="1">
      <c r="A104" s="146">
        <v>4</v>
      </c>
      <c r="B104" s="365" t="s">
        <v>132</v>
      </c>
      <c r="C104" s="367"/>
      <c r="D104" s="367"/>
      <c r="E104" s="366"/>
      <c r="F104" s="216" t="s">
        <v>38</v>
      </c>
      <c r="G104" s="205">
        <v>102507</v>
      </c>
      <c r="H104" s="408" t="str">
        <f t="shared" si="67"/>
        <v xml:space="preserve">HYPER LILAC         </v>
      </c>
      <c r="I104" s="408"/>
      <c r="J104" s="160" t="s">
        <v>121</v>
      </c>
      <c r="K104" s="160">
        <f>$P$25</f>
        <v>318</v>
      </c>
      <c r="L104" s="156">
        <v>1</v>
      </c>
      <c r="M104" s="160">
        <f t="shared" si="62"/>
        <v>318</v>
      </c>
      <c r="N104" s="157"/>
      <c r="O104" s="158">
        <f t="shared" si="63"/>
        <v>318</v>
      </c>
      <c r="P104" s="325"/>
    </row>
    <row r="105" spans="1:16" s="159" customFormat="1" ht="52.5" customHeight="1">
      <c r="A105" s="146">
        <v>4</v>
      </c>
      <c r="B105" s="365" t="s">
        <v>132</v>
      </c>
      <c r="C105" s="367"/>
      <c r="D105" s="367"/>
      <c r="E105" s="366"/>
      <c r="F105" s="216" t="s">
        <v>38</v>
      </c>
      <c r="G105" s="205">
        <v>102507</v>
      </c>
      <c r="H105" s="408" t="str">
        <f>$A$49</f>
        <v xml:space="preserve">ATOMIC BLASTER      </v>
      </c>
      <c r="I105" s="408"/>
      <c r="J105" s="160" t="s">
        <v>121</v>
      </c>
      <c r="K105" s="160">
        <f>$P$30</f>
        <v>319</v>
      </c>
      <c r="L105" s="156">
        <v>1</v>
      </c>
      <c r="M105" s="160">
        <f t="shared" ref="M105:M106" si="70">K105*L105</f>
        <v>319</v>
      </c>
      <c r="N105" s="157"/>
      <c r="O105" s="158">
        <f t="shared" ref="O105:O106" si="71">ROUNDUP(SUM(M105:N105),0)</f>
        <v>319</v>
      </c>
      <c r="P105" s="325"/>
    </row>
    <row r="106" spans="1:16" s="159" customFormat="1" ht="52.5" customHeight="1">
      <c r="A106" s="146">
        <v>4</v>
      </c>
      <c r="B106" s="365" t="s">
        <v>132</v>
      </c>
      <c r="C106" s="367"/>
      <c r="D106" s="367"/>
      <c r="E106" s="366"/>
      <c r="F106" s="216" t="s">
        <v>38</v>
      </c>
      <c r="G106" s="205">
        <v>102507</v>
      </c>
      <c r="H106" s="408" t="str">
        <f>$A$53</f>
        <v xml:space="preserve">OPTIC WHITE         </v>
      </c>
      <c r="I106" s="408"/>
      <c r="J106" s="160" t="s">
        <v>121</v>
      </c>
      <c r="K106" s="160">
        <f>$P$35</f>
        <v>318</v>
      </c>
      <c r="L106" s="156">
        <v>1</v>
      </c>
      <c r="M106" s="160">
        <f t="shared" si="70"/>
        <v>318</v>
      </c>
      <c r="N106" s="157"/>
      <c r="O106" s="158">
        <f t="shared" si="71"/>
        <v>318</v>
      </c>
      <c r="P106" s="325"/>
    </row>
    <row r="107" spans="1:16" s="159" customFormat="1" ht="52.5" customHeight="1">
      <c r="A107" s="146">
        <v>5</v>
      </c>
      <c r="B107" s="365" t="s">
        <v>133</v>
      </c>
      <c r="C107" s="367"/>
      <c r="D107" s="367"/>
      <c r="E107" s="366"/>
      <c r="F107" s="216" t="s">
        <v>52</v>
      </c>
      <c r="G107" s="204"/>
      <c r="H107" s="408" t="str">
        <f t="shared" ref="H107:H111" si="72">$A$41</f>
        <v xml:space="preserve">DARKEST BLACK       </v>
      </c>
      <c r="I107" s="408"/>
      <c r="J107" s="160" t="s">
        <v>121</v>
      </c>
      <c r="K107" s="160">
        <f>$P$20</f>
        <v>319</v>
      </c>
      <c r="L107" s="156">
        <f>1/14</f>
        <v>7.1428571428571425E-2</v>
      </c>
      <c r="M107" s="156">
        <f t="shared" si="62"/>
        <v>22.785714285714285</v>
      </c>
      <c r="N107" s="157"/>
      <c r="O107" s="158">
        <f t="shared" si="63"/>
        <v>23</v>
      </c>
      <c r="P107" s="325"/>
    </row>
    <row r="108" spans="1:16" s="159" customFormat="1" ht="52.5" customHeight="1">
      <c r="A108" s="146">
        <v>5</v>
      </c>
      <c r="B108" s="365" t="s">
        <v>133</v>
      </c>
      <c r="C108" s="367"/>
      <c r="D108" s="367"/>
      <c r="E108" s="366"/>
      <c r="F108" s="216" t="s">
        <v>52</v>
      </c>
      <c r="G108" s="204"/>
      <c r="H108" s="408" t="str">
        <f t="shared" ref="H108:H112" si="73">$A$45</f>
        <v xml:space="preserve">HYPER LILAC         </v>
      </c>
      <c r="I108" s="408"/>
      <c r="J108" s="160" t="s">
        <v>121</v>
      </c>
      <c r="K108" s="160">
        <f>$P$25</f>
        <v>318</v>
      </c>
      <c r="L108" s="156">
        <f t="shared" ref="L108:L110" si="74">1/14</f>
        <v>7.1428571428571425E-2</v>
      </c>
      <c r="M108" s="156">
        <f t="shared" si="62"/>
        <v>22.714285714285712</v>
      </c>
      <c r="N108" s="157"/>
      <c r="O108" s="158">
        <f t="shared" si="63"/>
        <v>23</v>
      </c>
      <c r="P108" s="325"/>
    </row>
    <row r="109" spans="1:16" s="159" customFormat="1" ht="52.5" customHeight="1">
      <c r="A109" s="146">
        <v>5</v>
      </c>
      <c r="B109" s="365" t="s">
        <v>133</v>
      </c>
      <c r="C109" s="367"/>
      <c r="D109" s="367"/>
      <c r="E109" s="366"/>
      <c r="F109" s="216" t="s">
        <v>52</v>
      </c>
      <c r="G109" s="204"/>
      <c r="H109" s="408" t="str">
        <f>$A$49</f>
        <v xml:space="preserve">ATOMIC BLASTER      </v>
      </c>
      <c r="I109" s="408"/>
      <c r="J109" s="160" t="s">
        <v>121</v>
      </c>
      <c r="K109" s="160">
        <f>$P$30</f>
        <v>319</v>
      </c>
      <c r="L109" s="156">
        <f t="shared" si="74"/>
        <v>7.1428571428571425E-2</v>
      </c>
      <c r="M109" s="156">
        <f t="shared" ref="M109:M110" si="75">K109*L109</f>
        <v>22.785714285714285</v>
      </c>
      <c r="N109" s="157"/>
      <c r="O109" s="158">
        <f t="shared" ref="O109:O110" si="76">ROUNDUP(SUM(M109:N109),0)</f>
        <v>23</v>
      </c>
      <c r="P109" s="325"/>
    </row>
    <row r="110" spans="1:16" s="159" customFormat="1" ht="52.5" customHeight="1">
      <c r="A110" s="146">
        <v>5</v>
      </c>
      <c r="B110" s="365" t="s">
        <v>133</v>
      </c>
      <c r="C110" s="367"/>
      <c r="D110" s="367"/>
      <c r="E110" s="366"/>
      <c r="F110" s="216" t="s">
        <v>52</v>
      </c>
      <c r="G110" s="204"/>
      <c r="H110" s="408" t="str">
        <f>$A$53</f>
        <v xml:space="preserve">OPTIC WHITE         </v>
      </c>
      <c r="I110" s="408"/>
      <c r="J110" s="160" t="s">
        <v>121</v>
      </c>
      <c r="K110" s="160">
        <f>$P$35</f>
        <v>318</v>
      </c>
      <c r="L110" s="156">
        <f t="shared" si="74"/>
        <v>7.1428571428571425E-2</v>
      </c>
      <c r="M110" s="156">
        <f t="shared" si="75"/>
        <v>22.714285714285712</v>
      </c>
      <c r="N110" s="157"/>
      <c r="O110" s="158">
        <f t="shared" si="76"/>
        <v>23</v>
      </c>
      <c r="P110" s="325"/>
    </row>
    <row r="111" spans="1:16" s="159" customFormat="1" ht="52.5" customHeight="1">
      <c r="A111" s="146">
        <v>6</v>
      </c>
      <c r="B111" s="365" t="s">
        <v>51</v>
      </c>
      <c r="C111" s="367"/>
      <c r="D111" s="367"/>
      <c r="E111" s="366"/>
      <c r="F111" s="216" t="s">
        <v>52</v>
      </c>
      <c r="G111" s="204"/>
      <c r="H111" s="408" t="str">
        <f t="shared" si="72"/>
        <v xml:space="preserve">DARKEST BLACK       </v>
      </c>
      <c r="I111" s="408"/>
      <c r="J111" s="160" t="s">
        <v>121</v>
      </c>
      <c r="K111" s="160">
        <f>$P$20</f>
        <v>319</v>
      </c>
      <c r="L111" s="156">
        <f>2/14</f>
        <v>0.14285714285714285</v>
      </c>
      <c r="M111" s="156">
        <f t="shared" si="62"/>
        <v>45.571428571428569</v>
      </c>
      <c r="N111" s="157"/>
      <c r="O111" s="158">
        <f>ROUNDUP(SUM(M111:N111),0)+1</f>
        <v>47</v>
      </c>
      <c r="P111" s="325"/>
    </row>
    <row r="112" spans="1:16" s="159" customFormat="1" ht="52.5" customHeight="1">
      <c r="A112" s="146">
        <v>6</v>
      </c>
      <c r="B112" s="365" t="s">
        <v>51</v>
      </c>
      <c r="C112" s="367"/>
      <c r="D112" s="367"/>
      <c r="E112" s="366"/>
      <c r="F112" s="216" t="s">
        <v>52</v>
      </c>
      <c r="G112" s="204"/>
      <c r="H112" s="408" t="str">
        <f t="shared" si="73"/>
        <v xml:space="preserve">HYPER LILAC         </v>
      </c>
      <c r="I112" s="408"/>
      <c r="J112" s="160" t="s">
        <v>121</v>
      </c>
      <c r="K112" s="160">
        <f>$P$25</f>
        <v>318</v>
      </c>
      <c r="L112" s="156">
        <f t="shared" ref="L112:L114" si="77">2/14</f>
        <v>0.14285714285714285</v>
      </c>
      <c r="M112" s="156">
        <f t="shared" si="62"/>
        <v>45.428571428571423</v>
      </c>
      <c r="N112" s="157"/>
      <c r="O112" s="158">
        <f t="shared" si="63"/>
        <v>46</v>
      </c>
      <c r="P112" s="325"/>
    </row>
    <row r="113" spans="1:16" s="159" customFormat="1" ht="52.5" customHeight="1">
      <c r="A113" s="146">
        <v>6</v>
      </c>
      <c r="B113" s="365" t="s">
        <v>51</v>
      </c>
      <c r="C113" s="367"/>
      <c r="D113" s="367"/>
      <c r="E113" s="366"/>
      <c r="F113" s="216" t="s">
        <v>52</v>
      </c>
      <c r="G113" s="204"/>
      <c r="H113" s="408" t="str">
        <f>$A$49</f>
        <v xml:space="preserve">ATOMIC BLASTER      </v>
      </c>
      <c r="I113" s="408"/>
      <c r="J113" s="160" t="s">
        <v>121</v>
      </c>
      <c r="K113" s="160">
        <f>$P$30</f>
        <v>319</v>
      </c>
      <c r="L113" s="156">
        <f t="shared" si="77"/>
        <v>0.14285714285714285</v>
      </c>
      <c r="M113" s="156">
        <f t="shared" ref="M113:M114" si="78">K113*L113</f>
        <v>45.571428571428569</v>
      </c>
      <c r="N113" s="157"/>
      <c r="O113" s="158">
        <f>ROUNDUP(SUM(M113:N113),0)+1</f>
        <v>47</v>
      </c>
      <c r="P113" s="325"/>
    </row>
    <row r="114" spans="1:16" s="159" customFormat="1" ht="52.5" customHeight="1">
      <c r="A114" s="146">
        <v>6</v>
      </c>
      <c r="B114" s="365" t="s">
        <v>51</v>
      </c>
      <c r="C114" s="367"/>
      <c r="D114" s="367"/>
      <c r="E114" s="366"/>
      <c r="F114" s="216" t="s">
        <v>52</v>
      </c>
      <c r="G114" s="204"/>
      <c r="H114" s="408" t="str">
        <f>$A$53</f>
        <v xml:space="preserve">OPTIC WHITE         </v>
      </c>
      <c r="I114" s="408"/>
      <c r="J114" s="160" t="s">
        <v>121</v>
      </c>
      <c r="K114" s="160">
        <f>$P$35</f>
        <v>318</v>
      </c>
      <c r="L114" s="156">
        <f t="shared" si="77"/>
        <v>0.14285714285714285</v>
      </c>
      <c r="M114" s="156">
        <f t="shared" si="78"/>
        <v>45.428571428571423</v>
      </c>
      <c r="N114" s="157"/>
      <c r="O114" s="158">
        <f t="shared" ref="O114" si="79">ROUNDUP(SUM(M114:N114),0)</f>
        <v>46</v>
      </c>
      <c r="P114" s="325"/>
    </row>
    <row r="115" spans="1:16" s="159" customFormat="1" ht="52.5" customHeight="1">
      <c r="A115" s="146">
        <v>7</v>
      </c>
      <c r="B115" s="365" t="s">
        <v>134</v>
      </c>
      <c r="C115" s="367"/>
      <c r="D115" s="367"/>
      <c r="E115" s="366"/>
      <c r="F115" s="216" t="s">
        <v>135</v>
      </c>
      <c r="G115" s="204"/>
      <c r="H115" s="408" t="str">
        <f t="shared" ref="H115:H119" si="80">$A$41</f>
        <v xml:space="preserve">DARKEST BLACK       </v>
      </c>
      <c r="I115" s="408"/>
      <c r="J115" s="160" t="s">
        <v>121</v>
      </c>
      <c r="K115" s="160">
        <f>$P$20</f>
        <v>319</v>
      </c>
      <c r="L115" s="156">
        <f>1/14</f>
        <v>7.1428571428571425E-2</v>
      </c>
      <c r="M115" s="156">
        <f t="shared" si="62"/>
        <v>22.785714285714285</v>
      </c>
      <c r="N115" s="157"/>
      <c r="O115" s="158">
        <f t="shared" si="63"/>
        <v>23</v>
      </c>
      <c r="P115" s="325"/>
    </row>
    <row r="116" spans="1:16" s="159" customFormat="1" ht="52.5" customHeight="1">
      <c r="A116" s="146">
        <v>7</v>
      </c>
      <c r="B116" s="365" t="s">
        <v>134</v>
      </c>
      <c r="C116" s="367"/>
      <c r="D116" s="367"/>
      <c r="E116" s="366"/>
      <c r="F116" s="216" t="s">
        <v>135</v>
      </c>
      <c r="G116" s="204"/>
      <c r="H116" s="408" t="str">
        <f t="shared" ref="H116:H120" si="81">$A$45</f>
        <v xml:space="preserve">HYPER LILAC         </v>
      </c>
      <c r="I116" s="408"/>
      <c r="J116" s="160" t="s">
        <v>121</v>
      </c>
      <c r="K116" s="160">
        <f>$P$25</f>
        <v>318</v>
      </c>
      <c r="L116" s="156">
        <f t="shared" ref="L116:L118" si="82">1/14</f>
        <v>7.1428571428571425E-2</v>
      </c>
      <c r="M116" s="156">
        <f t="shared" si="62"/>
        <v>22.714285714285712</v>
      </c>
      <c r="N116" s="157"/>
      <c r="O116" s="158">
        <f t="shared" si="63"/>
        <v>23</v>
      </c>
      <c r="P116" s="325"/>
    </row>
    <row r="117" spans="1:16" s="159" customFormat="1" ht="45" customHeight="1">
      <c r="A117" s="146">
        <v>7</v>
      </c>
      <c r="B117" s="365" t="s">
        <v>134</v>
      </c>
      <c r="C117" s="367"/>
      <c r="D117" s="367"/>
      <c r="E117" s="366"/>
      <c r="F117" s="216" t="s">
        <v>135</v>
      </c>
      <c r="G117" s="204"/>
      <c r="H117" s="408" t="str">
        <f>$A$49</f>
        <v xml:space="preserve">ATOMIC BLASTER      </v>
      </c>
      <c r="I117" s="408"/>
      <c r="J117" s="160" t="s">
        <v>121</v>
      </c>
      <c r="K117" s="160">
        <f>$P$30</f>
        <v>319</v>
      </c>
      <c r="L117" s="156">
        <f t="shared" si="82"/>
        <v>7.1428571428571425E-2</v>
      </c>
      <c r="M117" s="156">
        <f t="shared" ref="M117:M118" si="83">K117*L117</f>
        <v>22.785714285714285</v>
      </c>
      <c r="N117" s="157"/>
      <c r="O117" s="158">
        <f t="shared" ref="O117:O118" si="84">ROUNDUP(SUM(M117:N117),0)</f>
        <v>23</v>
      </c>
      <c r="P117" s="325"/>
    </row>
    <row r="118" spans="1:16" s="159" customFormat="1" ht="45" customHeight="1">
      <c r="A118" s="146">
        <v>7</v>
      </c>
      <c r="B118" s="365" t="s">
        <v>134</v>
      </c>
      <c r="C118" s="367"/>
      <c r="D118" s="367"/>
      <c r="E118" s="366"/>
      <c r="F118" s="216" t="s">
        <v>135</v>
      </c>
      <c r="G118" s="204"/>
      <c r="H118" s="408" t="str">
        <f>$A$53</f>
        <v xml:space="preserve">OPTIC WHITE         </v>
      </c>
      <c r="I118" s="408"/>
      <c r="J118" s="160" t="s">
        <v>121</v>
      </c>
      <c r="K118" s="160">
        <f>$P$35</f>
        <v>318</v>
      </c>
      <c r="L118" s="156">
        <f t="shared" si="82"/>
        <v>7.1428571428571425E-2</v>
      </c>
      <c r="M118" s="156">
        <f t="shared" si="83"/>
        <v>22.714285714285712</v>
      </c>
      <c r="N118" s="157"/>
      <c r="O118" s="158">
        <f t="shared" si="84"/>
        <v>23</v>
      </c>
      <c r="P118" s="325"/>
    </row>
    <row r="119" spans="1:16" s="159" customFormat="1" ht="66.650000000000006" customHeight="1">
      <c r="A119" s="146">
        <v>8</v>
      </c>
      <c r="B119" s="365" t="s">
        <v>136</v>
      </c>
      <c r="C119" s="367"/>
      <c r="D119" s="367"/>
      <c r="E119" s="366"/>
      <c r="F119" s="216" t="s">
        <v>38</v>
      </c>
      <c r="G119" s="205" t="s">
        <v>167</v>
      </c>
      <c r="H119" s="408" t="str">
        <f t="shared" si="80"/>
        <v xml:space="preserve">DARKEST BLACK       </v>
      </c>
      <c r="I119" s="408"/>
      <c r="J119" s="160" t="s">
        <v>121</v>
      </c>
      <c r="K119" s="160">
        <f>$P$20</f>
        <v>319</v>
      </c>
      <c r="L119" s="156">
        <v>1</v>
      </c>
      <c r="M119" s="160">
        <f t="shared" si="62"/>
        <v>319</v>
      </c>
      <c r="N119" s="157"/>
      <c r="O119" s="158">
        <f t="shared" si="63"/>
        <v>319</v>
      </c>
      <c r="P119" s="217" t="s">
        <v>145</v>
      </c>
    </row>
    <row r="120" spans="1:16" s="159" customFormat="1" ht="66.650000000000006" customHeight="1">
      <c r="A120" s="146">
        <v>8</v>
      </c>
      <c r="B120" s="365" t="s">
        <v>136</v>
      </c>
      <c r="C120" s="367"/>
      <c r="D120" s="367"/>
      <c r="E120" s="366"/>
      <c r="F120" s="216" t="s">
        <v>38</v>
      </c>
      <c r="G120" s="205" t="s">
        <v>167</v>
      </c>
      <c r="H120" s="408" t="str">
        <f t="shared" si="81"/>
        <v xml:space="preserve">HYPER LILAC         </v>
      </c>
      <c r="I120" s="408"/>
      <c r="J120" s="160" t="s">
        <v>121</v>
      </c>
      <c r="K120" s="160">
        <f>$P$25</f>
        <v>318</v>
      </c>
      <c r="L120" s="156">
        <v>1</v>
      </c>
      <c r="M120" s="160">
        <f t="shared" si="62"/>
        <v>318</v>
      </c>
      <c r="N120" s="157"/>
      <c r="O120" s="158">
        <f t="shared" si="63"/>
        <v>318</v>
      </c>
      <c r="P120" s="217" t="s">
        <v>145</v>
      </c>
    </row>
    <row r="121" spans="1:16" s="159" customFormat="1" ht="71.400000000000006" customHeight="1">
      <c r="A121" s="146">
        <v>8</v>
      </c>
      <c r="B121" s="365" t="s">
        <v>136</v>
      </c>
      <c r="C121" s="367"/>
      <c r="D121" s="367"/>
      <c r="E121" s="366"/>
      <c r="F121" s="216" t="s">
        <v>38</v>
      </c>
      <c r="G121" s="205" t="s">
        <v>167</v>
      </c>
      <c r="H121" s="408" t="str">
        <f>$A$49</f>
        <v xml:space="preserve">ATOMIC BLASTER      </v>
      </c>
      <c r="I121" s="408"/>
      <c r="J121" s="160" t="s">
        <v>121</v>
      </c>
      <c r="K121" s="160">
        <f>$P$30</f>
        <v>319</v>
      </c>
      <c r="L121" s="156">
        <v>1</v>
      </c>
      <c r="M121" s="160">
        <f t="shared" ref="M121:M122" si="85">K121*L121</f>
        <v>319</v>
      </c>
      <c r="N121" s="157"/>
      <c r="O121" s="158">
        <f t="shared" ref="O121:O122" si="86">ROUNDUP(SUM(M121:N121),0)</f>
        <v>319</v>
      </c>
      <c r="P121" s="217" t="s">
        <v>145</v>
      </c>
    </row>
    <row r="122" spans="1:16" s="159" customFormat="1" ht="71.400000000000006" customHeight="1">
      <c r="A122" s="146">
        <v>8</v>
      </c>
      <c r="B122" s="365" t="s">
        <v>136</v>
      </c>
      <c r="C122" s="367"/>
      <c r="D122" s="367"/>
      <c r="E122" s="366"/>
      <c r="F122" s="216" t="s">
        <v>38</v>
      </c>
      <c r="G122" s="205" t="s">
        <v>167</v>
      </c>
      <c r="H122" s="408" t="str">
        <f>$A$53</f>
        <v xml:space="preserve">OPTIC WHITE         </v>
      </c>
      <c r="I122" s="408"/>
      <c r="J122" s="160" t="s">
        <v>121</v>
      </c>
      <c r="K122" s="160">
        <f>$P$35</f>
        <v>318</v>
      </c>
      <c r="L122" s="156">
        <v>1</v>
      </c>
      <c r="M122" s="160">
        <f t="shared" si="85"/>
        <v>318</v>
      </c>
      <c r="N122" s="157"/>
      <c r="O122" s="158">
        <f t="shared" si="86"/>
        <v>318</v>
      </c>
      <c r="P122" s="217" t="s">
        <v>145</v>
      </c>
    </row>
    <row r="123" spans="1:16" s="159" customFormat="1" ht="32.4" customHeight="1">
      <c r="F123" s="183"/>
      <c r="G123" s="184"/>
      <c r="H123" s="185"/>
      <c r="I123" s="185"/>
      <c r="J123" s="182"/>
      <c r="K123" s="182"/>
      <c r="L123" s="182"/>
      <c r="M123" s="182"/>
      <c r="N123" s="186"/>
      <c r="O123" s="187"/>
      <c r="P123" s="188"/>
    </row>
    <row r="124" spans="1:16" s="14" customFormat="1" ht="33" customHeight="1">
      <c r="B124" s="133" t="s">
        <v>64</v>
      </c>
      <c r="C124" s="134"/>
      <c r="D124" s="135"/>
      <c r="E124" s="135"/>
      <c r="F124" s="135"/>
      <c r="G124" s="136"/>
      <c r="H124" s="135"/>
      <c r="I124" s="135"/>
      <c r="J124" s="373" t="s">
        <v>31</v>
      </c>
      <c r="K124" s="373"/>
      <c r="L124" s="373"/>
      <c r="M124" s="373"/>
      <c r="N124" s="69"/>
      <c r="O124" s="69"/>
      <c r="P124" s="70"/>
    </row>
    <row r="125" spans="1:16" s="147" customFormat="1" ht="34.5" customHeight="1">
      <c r="A125" s="147">
        <v>1</v>
      </c>
      <c r="B125" s="148" t="s">
        <v>170</v>
      </c>
      <c r="C125" s="17"/>
      <c r="D125" s="14"/>
      <c r="E125" s="14"/>
      <c r="F125" s="14"/>
      <c r="G125" s="71"/>
      <c r="H125" s="71"/>
      <c r="I125" s="71"/>
      <c r="J125" s="71"/>
      <c r="K125" s="18"/>
      <c r="L125" s="71"/>
      <c r="M125" s="71"/>
      <c r="N125" s="71"/>
      <c r="O125" s="71"/>
      <c r="P125" s="71"/>
    </row>
    <row r="126" spans="1:16" s="147" customFormat="1" ht="19.5" customHeight="1">
      <c r="B126" s="148"/>
      <c r="C126" s="17"/>
      <c r="D126" s="14"/>
      <c r="E126" s="14"/>
      <c r="F126" s="14"/>
      <c r="G126" s="71"/>
      <c r="H126" s="71"/>
      <c r="I126" s="71"/>
      <c r="J126" s="71"/>
      <c r="K126" s="18"/>
      <c r="L126" s="71"/>
      <c r="M126" s="71"/>
      <c r="N126" s="71"/>
      <c r="O126" s="71"/>
      <c r="P126" s="71"/>
    </row>
    <row r="127" spans="1:16" s="14" customFormat="1" ht="34.5" customHeight="1">
      <c r="A127" s="147"/>
      <c r="B127" s="413" t="s">
        <v>47</v>
      </c>
      <c r="C127" s="413"/>
      <c r="D127" s="413"/>
      <c r="E127" s="413"/>
      <c r="F127" s="413"/>
      <c r="G127" s="413"/>
      <c r="H127" s="413"/>
      <c r="I127" s="413"/>
      <c r="J127" s="413"/>
      <c r="K127" s="18"/>
      <c r="L127" s="71"/>
      <c r="M127" s="71"/>
      <c r="N127" s="71"/>
      <c r="O127" s="71"/>
      <c r="P127" s="71"/>
    </row>
    <row r="128" spans="1:16" s="14" customFormat="1" ht="34.5" customHeight="1">
      <c r="A128" s="147"/>
      <c r="B128" s="149" t="s">
        <v>40</v>
      </c>
      <c r="C128" s="414" t="s">
        <v>171</v>
      </c>
      <c r="D128" s="414"/>
      <c r="E128" s="414"/>
      <c r="F128" s="414"/>
      <c r="G128" s="414"/>
      <c r="H128" s="414"/>
      <c r="I128" s="414"/>
      <c r="J128" s="414"/>
      <c r="K128" s="71"/>
      <c r="L128" s="71"/>
      <c r="M128" s="71"/>
      <c r="N128" s="71"/>
      <c r="O128" s="71"/>
      <c r="P128" s="71"/>
    </row>
    <row r="129" spans="1:16" s="71" customFormat="1" ht="67.5" customHeight="1">
      <c r="A129" s="161"/>
      <c r="B129" s="175" t="str">
        <f t="shared" ref="B129" si="87">$A$41</f>
        <v xml:space="preserve">DARKEST BLACK       </v>
      </c>
      <c r="C129" s="443"/>
      <c r="D129" s="443"/>
      <c r="E129" s="443"/>
      <c r="F129" s="443"/>
      <c r="G129" s="443"/>
      <c r="H129" s="443"/>
      <c r="I129" s="443"/>
      <c r="J129" s="443"/>
    </row>
    <row r="130" spans="1:16" s="71" customFormat="1" ht="67.5" customHeight="1">
      <c r="A130" s="161"/>
      <c r="B130" s="175" t="str">
        <f t="shared" ref="B130" si="88">$A$45</f>
        <v xml:space="preserve">HYPER LILAC         </v>
      </c>
      <c r="C130" s="443"/>
      <c r="D130" s="443"/>
      <c r="E130" s="443"/>
      <c r="F130" s="443"/>
      <c r="G130" s="443"/>
      <c r="H130" s="443"/>
      <c r="I130" s="443"/>
      <c r="J130" s="443"/>
    </row>
    <row r="131" spans="1:16" s="71" customFormat="1" ht="67.5" customHeight="1">
      <c r="A131" s="161"/>
      <c r="B131" s="175" t="str">
        <f>$A$49</f>
        <v xml:space="preserve">ATOMIC BLASTER      </v>
      </c>
      <c r="C131" s="440"/>
      <c r="D131" s="441"/>
      <c r="E131" s="441"/>
      <c r="F131" s="441"/>
      <c r="G131" s="441"/>
      <c r="H131" s="441"/>
      <c r="I131" s="441"/>
      <c r="J131" s="442"/>
    </row>
    <row r="132" spans="1:16" s="71" customFormat="1" ht="67.5" customHeight="1">
      <c r="A132" s="161"/>
      <c r="B132" s="175" t="str">
        <f>$A$53</f>
        <v xml:space="preserve">OPTIC WHITE         </v>
      </c>
      <c r="C132" s="443"/>
      <c r="D132" s="443"/>
      <c r="E132" s="443"/>
      <c r="F132" s="443"/>
      <c r="G132" s="443"/>
      <c r="H132" s="443"/>
      <c r="I132" s="443"/>
      <c r="J132" s="443"/>
    </row>
    <row r="133" spans="1:16" s="71" customFormat="1" ht="28">
      <c r="A133" s="161"/>
      <c r="B133" s="415" t="s">
        <v>175</v>
      </c>
      <c r="C133" s="416"/>
      <c r="D133" s="416"/>
      <c r="E133" s="416"/>
      <c r="F133" s="416"/>
      <c r="G133" s="416"/>
      <c r="H133" s="416"/>
      <c r="I133" s="416"/>
      <c r="J133" s="417"/>
    </row>
    <row r="134" spans="1:16" s="71" customFormat="1" ht="28">
      <c r="A134" s="161"/>
      <c r="B134" s="412" t="s">
        <v>59</v>
      </c>
      <c r="C134" s="412"/>
      <c r="D134" s="162" t="s">
        <v>117</v>
      </c>
      <c r="E134" s="162" t="s">
        <v>65</v>
      </c>
      <c r="F134" s="162" t="s">
        <v>58</v>
      </c>
      <c r="G134" s="162" t="s">
        <v>10</v>
      </c>
      <c r="H134" s="162" t="s">
        <v>55</v>
      </c>
      <c r="I134" s="357" t="s">
        <v>56</v>
      </c>
      <c r="J134" s="359"/>
    </row>
    <row r="135" spans="1:16" s="71" customFormat="1" ht="93" customHeight="1">
      <c r="A135" s="161"/>
      <c r="B135" s="365" t="s">
        <v>172</v>
      </c>
      <c r="C135" s="366"/>
      <c r="D135" s="409" t="s">
        <v>143</v>
      </c>
      <c r="E135" s="410"/>
      <c r="F135" s="410"/>
      <c r="G135" s="410"/>
      <c r="H135" s="410"/>
      <c r="I135" s="410"/>
      <c r="J135" s="411"/>
    </row>
    <row r="136" spans="1:16" s="71" customFormat="1" ht="99.9" customHeight="1">
      <c r="A136" s="161"/>
      <c r="B136" s="438" t="s">
        <v>152</v>
      </c>
      <c r="C136" s="439"/>
      <c r="D136" s="207"/>
      <c r="E136" s="207"/>
      <c r="F136" s="207">
        <v>5.7</v>
      </c>
      <c r="G136" s="207"/>
      <c r="H136" s="207"/>
      <c r="I136" s="406"/>
      <c r="J136" s="407"/>
    </row>
    <row r="137" spans="1:16" s="71" customFormat="1" ht="69.650000000000006" customHeight="1">
      <c r="A137" s="161"/>
      <c r="B137" s="438" t="s">
        <v>153</v>
      </c>
      <c r="C137" s="439"/>
      <c r="D137" s="207"/>
      <c r="E137" s="208"/>
      <c r="F137" s="208">
        <v>16.3</v>
      </c>
      <c r="G137" s="208"/>
      <c r="H137" s="208"/>
      <c r="I137" s="406"/>
      <c r="J137" s="407"/>
    </row>
    <row r="138" spans="1:16" s="14" customFormat="1" ht="34.5" customHeight="1">
      <c r="A138" s="147"/>
      <c r="B138" s="147"/>
      <c r="C138" s="147"/>
      <c r="D138" s="147"/>
      <c r="E138" s="147"/>
      <c r="F138" s="147"/>
      <c r="G138" s="147"/>
      <c r="H138" s="147"/>
      <c r="I138" s="147"/>
      <c r="J138" s="71"/>
      <c r="K138" s="71"/>
      <c r="L138" s="71"/>
      <c r="M138" s="71"/>
      <c r="N138" s="71"/>
      <c r="O138" s="71"/>
      <c r="P138" s="71"/>
    </row>
    <row r="139" spans="1:16" s="147" customFormat="1" ht="34.5" customHeight="1">
      <c r="A139" s="15">
        <v>2</v>
      </c>
      <c r="B139" s="148" t="s">
        <v>113</v>
      </c>
      <c r="C139" s="437" t="s">
        <v>139</v>
      </c>
      <c r="D139" s="437"/>
      <c r="E139" s="437"/>
      <c r="F139" s="437"/>
      <c r="G139" s="71"/>
      <c r="H139" s="71"/>
      <c r="I139" s="71"/>
      <c r="J139" s="71"/>
      <c r="K139" s="18"/>
      <c r="L139" s="71"/>
      <c r="M139" s="71"/>
      <c r="N139" s="71"/>
      <c r="O139" s="71"/>
      <c r="P139" s="71"/>
    </row>
    <row r="140" spans="1:16" s="147" customFormat="1" ht="34.5" customHeight="1">
      <c r="A140" s="15">
        <v>3</v>
      </c>
      <c r="B140" s="148" t="s">
        <v>114</v>
      </c>
      <c r="C140" s="17" t="s">
        <v>140</v>
      </c>
      <c r="D140" s="17"/>
      <c r="E140" s="17"/>
      <c r="F140" s="17"/>
      <c r="G140" s="71"/>
      <c r="H140" s="71"/>
      <c r="I140" s="71"/>
      <c r="J140" s="71"/>
      <c r="K140" s="18"/>
      <c r="L140" s="71"/>
      <c r="M140" s="71"/>
      <c r="N140" s="71"/>
      <c r="O140" s="71"/>
      <c r="P140" s="71"/>
    </row>
    <row r="141" spans="1:16" s="14" customFormat="1" ht="33.75" customHeight="1">
      <c r="A141" s="147"/>
      <c r="B141" s="147"/>
      <c r="C141" s="71"/>
      <c r="D141" s="71"/>
      <c r="E141" s="71"/>
      <c r="F141" s="71"/>
      <c r="G141" s="71"/>
      <c r="H141" s="71"/>
      <c r="I141" s="71"/>
      <c r="J141" s="71"/>
      <c r="K141" s="71"/>
      <c r="L141" s="71"/>
      <c r="M141" s="71"/>
      <c r="N141" s="71"/>
      <c r="O141" s="71"/>
      <c r="P141" s="71"/>
    </row>
    <row r="142" spans="1:16" s="14" customFormat="1" ht="29.25" customHeight="1">
      <c r="B142" s="373" t="s">
        <v>111</v>
      </c>
      <c r="C142" s="373"/>
      <c r="D142" s="373"/>
      <c r="E142" s="373"/>
      <c r="G142" s="71"/>
      <c r="M142" s="70"/>
      <c r="N142" s="69"/>
      <c r="O142" s="69"/>
      <c r="P142" s="70"/>
    </row>
    <row r="143" spans="1:16" s="14" customFormat="1" ht="35.25" customHeight="1">
      <c r="A143" s="147">
        <v>1</v>
      </c>
      <c r="B143" s="150" t="s">
        <v>154</v>
      </c>
      <c r="C143" s="147"/>
      <c r="D143" s="147"/>
      <c r="G143" s="71"/>
      <c r="M143" s="70"/>
      <c r="N143" s="69"/>
      <c r="O143" s="69"/>
      <c r="P143" s="70"/>
    </row>
    <row r="144" spans="1:16" s="14" customFormat="1" ht="35.25" customHeight="1">
      <c r="A144" s="147">
        <v>2</v>
      </c>
      <c r="B144" s="150" t="s">
        <v>141</v>
      </c>
      <c r="C144" s="147"/>
      <c r="D144" s="147"/>
      <c r="G144" s="71"/>
      <c r="M144" s="70"/>
      <c r="N144" s="69"/>
      <c r="O144" s="69"/>
      <c r="P144" s="70"/>
    </row>
    <row r="145" spans="1:16" s="14" customFormat="1" ht="35.15" customHeight="1">
      <c r="A145" s="147">
        <v>3</v>
      </c>
      <c r="B145" s="150" t="s">
        <v>142</v>
      </c>
      <c r="C145" s="147"/>
      <c r="D145" s="147"/>
      <c r="G145" s="71"/>
      <c r="M145" s="70"/>
      <c r="N145" s="69"/>
      <c r="O145" s="69"/>
      <c r="P145" s="70"/>
    </row>
    <row r="146" spans="1:16" s="17" customFormat="1" ht="28">
      <c r="A146" s="15"/>
      <c r="B146" s="72" t="s">
        <v>59</v>
      </c>
      <c r="C146" s="73" t="s">
        <v>117</v>
      </c>
      <c r="D146" s="73" t="s">
        <v>65</v>
      </c>
      <c r="E146" s="73" t="s">
        <v>58</v>
      </c>
      <c r="F146" s="73" t="s">
        <v>10</v>
      </c>
      <c r="G146" s="73" t="s">
        <v>55</v>
      </c>
      <c r="H146" s="73" t="s">
        <v>56</v>
      </c>
      <c r="J146" s="74"/>
      <c r="K146" s="75"/>
      <c r="L146" s="75"/>
      <c r="M146" s="74"/>
    </row>
    <row r="147" spans="1:16" s="17" customFormat="1" ht="28">
      <c r="A147" s="15"/>
      <c r="B147" s="72" t="s">
        <v>60</v>
      </c>
      <c r="C147" s="68">
        <f t="shared" ref="C147:H147" si="89">G37</f>
        <v>58</v>
      </c>
      <c r="D147" s="68">
        <f t="shared" si="89"/>
        <v>324</v>
      </c>
      <c r="E147" s="68">
        <f t="shared" si="89"/>
        <v>404</v>
      </c>
      <c r="F147" s="68">
        <f t="shared" si="89"/>
        <v>288</v>
      </c>
      <c r="G147" s="68">
        <f t="shared" si="89"/>
        <v>172</v>
      </c>
      <c r="H147" s="68">
        <f t="shared" si="89"/>
        <v>28</v>
      </c>
      <c r="J147" s="74"/>
      <c r="K147" s="75"/>
      <c r="L147" s="75"/>
      <c r="M147" s="74"/>
    </row>
    <row r="148" spans="1:16" s="164" customFormat="1" ht="60.5">
      <c r="B148" s="163" t="s">
        <v>137</v>
      </c>
      <c r="C148" s="163" t="s">
        <v>174</v>
      </c>
      <c r="G148" s="165"/>
    </row>
    <row r="149" spans="1:16" s="164" customFormat="1" ht="60.5">
      <c r="B149" s="163"/>
      <c r="C149" s="163" t="s">
        <v>146</v>
      </c>
      <c r="G149" s="165"/>
    </row>
    <row r="150" spans="1:16" s="151" customFormat="1" ht="27.5">
      <c r="G150" s="152"/>
    </row>
    <row r="151" spans="1:16" s="151" customFormat="1" ht="27.5">
      <c r="G151" s="152"/>
    </row>
    <row r="152" spans="1:16" s="151" customFormat="1" ht="27.5">
      <c r="G152" s="152"/>
    </row>
    <row r="153" spans="1:16" s="151" customFormat="1" ht="27.5">
      <c r="G153" s="152"/>
    </row>
    <row r="154" spans="1:16" s="151" customFormat="1" ht="27.5">
      <c r="G154" s="152"/>
    </row>
    <row r="155" spans="1:16" s="151" customFormat="1" ht="27.5">
      <c r="G155" s="152"/>
    </row>
    <row r="156" spans="1:16" s="151" customFormat="1" ht="27.5">
      <c r="G156" s="152"/>
    </row>
    <row r="157" spans="1:16" s="151" customFormat="1" ht="27.5">
      <c r="G157" s="152"/>
    </row>
    <row r="158" spans="1:16" s="151" customFormat="1" ht="27.5">
      <c r="G158" s="152"/>
    </row>
    <row r="159" spans="1:16" s="151" customFormat="1" ht="27.5">
      <c r="G159" s="152"/>
    </row>
    <row r="160" spans="1:16" s="151" customFormat="1" ht="27.5">
      <c r="G160" s="152"/>
    </row>
    <row r="161" spans="7:7" s="151" customFormat="1" ht="27.5">
      <c r="G161" s="152"/>
    </row>
    <row r="162" spans="7:7" s="151" customFormat="1" ht="27.5">
      <c r="G162" s="152"/>
    </row>
    <row r="163" spans="7:7" s="151" customFormat="1" ht="27.5">
      <c r="G163" s="152"/>
    </row>
    <row r="164" spans="7:7" s="151" customFormat="1" ht="27.5">
      <c r="G164" s="152"/>
    </row>
    <row r="165" spans="7:7" s="151" customFormat="1" ht="27.5">
      <c r="G165" s="152"/>
    </row>
    <row r="166" spans="7:7" s="151" customFormat="1" ht="27.5">
      <c r="G166" s="152"/>
    </row>
    <row r="167" spans="7:7" s="151" customFormat="1" ht="27.5">
      <c r="G167" s="152"/>
    </row>
    <row r="168" spans="7:7" s="151" customFormat="1" ht="27.5">
      <c r="G168" s="152"/>
    </row>
    <row r="169" spans="7:7" s="151" customFormat="1" ht="27.5">
      <c r="G169" s="152"/>
    </row>
    <row r="170" spans="7:7" s="151" customFormat="1" ht="27.5">
      <c r="G170" s="152"/>
    </row>
  </sheetData>
  <mergeCells count="196">
    <mergeCell ref="B106:E106"/>
    <mergeCell ref="B107:E107"/>
    <mergeCell ref="B98:E98"/>
    <mergeCell ref="A90:E90"/>
    <mergeCell ref="B99:E99"/>
    <mergeCell ref="B100:E100"/>
    <mergeCell ref="B101:E101"/>
    <mergeCell ref="B102:E102"/>
    <mergeCell ref="B103:E103"/>
    <mergeCell ref="B104:E104"/>
    <mergeCell ref="B105:E105"/>
    <mergeCell ref="B86:E86"/>
    <mergeCell ref="B87:E87"/>
    <mergeCell ref="B91:E91"/>
    <mergeCell ref="B92:E92"/>
    <mergeCell ref="B93:E93"/>
    <mergeCell ref="B94:E94"/>
    <mergeCell ref="B95:E95"/>
    <mergeCell ref="B96:E96"/>
    <mergeCell ref="B97:E97"/>
    <mergeCell ref="B77:E77"/>
    <mergeCell ref="B78:E78"/>
    <mergeCell ref="B79:E79"/>
    <mergeCell ref="B80:E80"/>
    <mergeCell ref="B81:E81"/>
    <mergeCell ref="B82:E82"/>
    <mergeCell ref="B83:E83"/>
    <mergeCell ref="B84:E84"/>
    <mergeCell ref="B85:E85"/>
    <mergeCell ref="B68:E68"/>
    <mergeCell ref="B69:E69"/>
    <mergeCell ref="B70:E70"/>
    <mergeCell ref="B71:E71"/>
    <mergeCell ref="B72:E72"/>
    <mergeCell ref="B73:E73"/>
    <mergeCell ref="B74:E74"/>
    <mergeCell ref="B75:E75"/>
    <mergeCell ref="B76:E76"/>
    <mergeCell ref="B142:E142"/>
    <mergeCell ref="C139:F139"/>
    <mergeCell ref="B135:C135"/>
    <mergeCell ref="B136:C136"/>
    <mergeCell ref="B137:C137"/>
    <mergeCell ref="H117:I117"/>
    <mergeCell ref="H118:I118"/>
    <mergeCell ref="H115:I115"/>
    <mergeCell ref="H116:I116"/>
    <mergeCell ref="H121:I121"/>
    <mergeCell ref="H122:I122"/>
    <mergeCell ref="C131:J131"/>
    <mergeCell ref="C132:J132"/>
    <mergeCell ref="C129:J129"/>
    <mergeCell ref="C130:J130"/>
    <mergeCell ref="B115:E115"/>
    <mergeCell ref="B116:E116"/>
    <mergeCell ref="B117:E117"/>
    <mergeCell ref="B118:E118"/>
    <mergeCell ref="B119:E119"/>
    <mergeCell ref="B120:E120"/>
    <mergeCell ref="B121:E121"/>
    <mergeCell ref="B122:E122"/>
    <mergeCell ref="H119:I119"/>
    <mergeCell ref="G72:G75"/>
    <mergeCell ref="H60:I60"/>
    <mergeCell ref="H78:I78"/>
    <mergeCell ref="H79:I79"/>
    <mergeCell ref="H76:I76"/>
    <mergeCell ref="H77:I77"/>
    <mergeCell ref="M1:N1"/>
    <mergeCell ref="O1:P1"/>
    <mergeCell ref="M2:N2"/>
    <mergeCell ref="O2:P2"/>
    <mergeCell ref="M3:N3"/>
    <mergeCell ref="O3:P3"/>
    <mergeCell ref="A41:P41"/>
    <mergeCell ref="M40:P40"/>
    <mergeCell ref="M42:P42"/>
    <mergeCell ref="H59:I59"/>
    <mergeCell ref="A45:P45"/>
    <mergeCell ref="B46:C46"/>
    <mergeCell ref="M46:P46"/>
    <mergeCell ref="B48:C48"/>
    <mergeCell ref="M48:P48"/>
    <mergeCell ref="B42:C42"/>
    <mergeCell ref="A59:E59"/>
    <mergeCell ref="M51:P51"/>
    <mergeCell ref="B13:F13"/>
    <mergeCell ref="A40:C40"/>
    <mergeCell ref="G5:L8"/>
    <mergeCell ref="L11:P11"/>
    <mergeCell ref="H71:I71"/>
    <mergeCell ref="H64:I64"/>
    <mergeCell ref="H68:I68"/>
    <mergeCell ref="H61:I61"/>
    <mergeCell ref="H63:I63"/>
    <mergeCell ref="H62:I62"/>
    <mergeCell ref="H65:I65"/>
    <mergeCell ref="H66:I66"/>
    <mergeCell ref="H69:I69"/>
    <mergeCell ref="H70:I70"/>
    <mergeCell ref="P68:P71"/>
    <mergeCell ref="B50:C50"/>
    <mergeCell ref="B51:C51"/>
    <mergeCell ref="A53:P53"/>
    <mergeCell ref="M54:P54"/>
    <mergeCell ref="M55:P55"/>
    <mergeCell ref="B54:C54"/>
    <mergeCell ref="B55:C55"/>
    <mergeCell ref="M50:P50"/>
    <mergeCell ref="B60:E60"/>
    <mergeCell ref="H91:I91"/>
    <mergeCell ref="H93:I93"/>
    <mergeCell ref="P80:P83"/>
    <mergeCell ref="H84:I84"/>
    <mergeCell ref="H85:I85"/>
    <mergeCell ref="H86:I86"/>
    <mergeCell ref="H87:I87"/>
    <mergeCell ref="H92:I92"/>
    <mergeCell ref="H97:I97"/>
    <mergeCell ref="H95:I95"/>
    <mergeCell ref="P91:P94"/>
    <mergeCell ref="H90:I90"/>
    <mergeCell ref="H81:I81"/>
    <mergeCell ref="H82:I82"/>
    <mergeCell ref="H83:I83"/>
    <mergeCell ref="H80:I80"/>
    <mergeCell ref="H107:I107"/>
    <mergeCell ref="H108:I108"/>
    <mergeCell ref="H105:I105"/>
    <mergeCell ref="H106:I106"/>
    <mergeCell ref="H103:I103"/>
    <mergeCell ref="H104:I104"/>
    <mergeCell ref="P95:P98"/>
    <mergeCell ref="P99:P102"/>
    <mergeCell ref="H94:I94"/>
    <mergeCell ref="H102:I102"/>
    <mergeCell ref="H98:I98"/>
    <mergeCell ref="H101:I101"/>
    <mergeCell ref="G64:G67"/>
    <mergeCell ref="B43:C43"/>
    <mergeCell ref="M43:P43"/>
    <mergeCell ref="B47:C47"/>
    <mergeCell ref="M47:P47"/>
    <mergeCell ref="B52:C52"/>
    <mergeCell ref="M52:P52"/>
    <mergeCell ref="B56:C56"/>
    <mergeCell ref="M56:P56"/>
    <mergeCell ref="B44:C44"/>
    <mergeCell ref="P64:P67"/>
    <mergeCell ref="P60:P63"/>
    <mergeCell ref="A49:P49"/>
    <mergeCell ref="H67:I67"/>
    <mergeCell ref="M44:P44"/>
    <mergeCell ref="B61:E61"/>
    <mergeCell ref="B62:E62"/>
    <mergeCell ref="B63:E63"/>
    <mergeCell ref="B64:E64"/>
    <mergeCell ref="B65:E65"/>
    <mergeCell ref="B66:E66"/>
    <mergeCell ref="B67:E67"/>
    <mergeCell ref="I137:J137"/>
    <mergeCell ref="D135:J135"/>
    <mergeCell ref="B134:C134"/>
    <mergeCell ref="B127:J127"/>
    <mergeCell ref="C128:J128"/>
    <mergeCell ref="B133:J133"/>
    <mergeCell ref="J124:M124"/>
    <mergeCell ref="H120:I120"/>
    <mergeCell ref="P72:P75"/>
    <mergeCell ref="H74:I74"/>
    <mergeCell ref="H75:I75"/>
    <mergeCell ref="H72:I72"/>
    <mergeCell ref="H96:I96"/>
    <mergeCell ref="H99:I99"/>
    <mergeCell ref="H100:I100"/>
    <mergeCell ref="G84:G87"/>
    <mergeCell ref="H73:I73"/>
    <mergeCell ref="P103:P106"/>
    <mergeCell ref="P107:P110"/>
    <mergeCell ref="P111:P114"/>
    <mergeCell ref="P115:P118"/>
    <mergeCell ref="H113:I113"/>
    <mergeCell ref="H114:I114"/>
    <mergeCell ref="H111:I111"/>
    <mergeCell ref="B108:E108"/>
    <mergeCell ref="B109:E109"/>
    <mergeCell ref="B110:E110"/>
    <mergeCell ref="B111:E111"/>
    <mergeCell ref="B112:E112"/>
    <mergeCell ref="B113:E113"/>
    <mergeCell ref="B114:E114"/>
    <mergeCell ref="I134:J134"/>
    <mergeCell ref="I136:J136"/>
    <mergeCell ref="H112:I112"/>
    <mergeCell ref="H109:I109"/>
    <mergeCell ref="H110:I110"/>
  </mergeCells>
  <printOptions horizontalCentered="1"/>
  <pageMargins left="0.25" right="0" top="0.61388888888888893" bottom="0.75" header="0" footer="0"/>
  <pageSetup scale="34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1" manualBreakCount="1">
    <brk id="122" max="15" man="1"/>
  </row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2:J15"/>
  <sheetViews>
    <sheetView topLeftCell="A10" workbookViewId="0">
      <selection activeCell="E9" sqref="E9"/>
    </sheetView>
  </sheetViews>
  <sheetFormatPr defaultColWidth="8.90625" defaultRowHeight="14"/>
  <cols>
    <col min="1" max="1" width="26.453125" style="195" customWidth="1"/>
    <col min="2" max="16384" width="8.90625" style="195"/>
  </cols>
  <sheetData>
    <row r="12" spans="1:10" s="196" customFormat="1" ht="33.9" customHeight="1">
      <c r="A12" s="451" t="s">
        <v>155</v>
      </c>
      <c r="B12" s="451"/>
      <c r="C12" s="451"/>
      <c r="D12" s="451"/>
      <c r="E12" s="451"/>
      <c r="F12" s="451"/>
      <c r="G12" s="451"/>
      <c r="H12" s="451"/>
      <c r="I12" s="451"/>
      <c r="J12" s="451"/>
    </row>
    <row r="13" spans="1:10" ht="24" customHeight="1">
      <c r="A13" s="198" t="s">
        <v>59</v>
      </c>
      <c r="B13" s="198" t="s">
        <v>147</v>
      </c>
      <c r="C13" s="198" t="s">
        <v>149</v>
      </c>
      <c r="D13" s="198" t="s">
        <v>65</v>
      </c>
      <c r="E13" s="197" t="s">
        <v>58</v>
      </c>
      <c r="F13" s="198" t="s">
        <v>10</v>
      </c>
      <c r="G13" s="198" t="s">
        <v>55</v>
      </c>
      <c r="H13" s="198" t="s">
        <v>56</v>
      </c>
      <c r="I13" s="198" t="s">
        <v>150</v>
      </c>
      <c r="J13" s="198" t="s">
        <v>148</v>
      </c>
    </row>
    <row r="14" spans="1:10" s="202" customFormat="1" ht="44.4" customHeight="1">
      <c r="A14" s="199" t="s">
        <v>156</v>
      </c>
      <c r="B14" s="200">
        <f>$D$14-0.5</f>
        <v>15</v>
      </c>
      <c r="C14" s="201">
        <f>$D$14-0.5</f>
        <v>15</v>
      </c>
      <c r="D14" s="201">
        <v>15.5</v>
      </c>
      <c r="E14" s="201">
        <v>15.5</v>
      </c>
      <c r="F14" s="201">
        <f>E14+0.5</f>
        <v>16</v>
      </c>
      <c r="G14" s="201">
        <f>F14</f>
        <v>16</v>
      </c>
      <c r="H14" s="201">
        <f>$G$14+0.5</f>
        <v>16.5</v>
      </c>
      <c r="I14" s="200">
        <f>$G$14+0.5</f>
        <v>16.5</v>
      </c>
      <c r="J14" s="200">
        <f>$G$14+0.5</f>
        <v>16.5</v>
      </c>
    </row>
    <row r="15" spans="1:10" s="202" customFormat="1" ht="44.4" customHeight="1">
      <c r="A15" s="199" t="s">
        <v>157</v>
      </c>
      <c r="B15" s="200">
        <f>$D$15-0.3</f>
        <v>4.7</v>
      </c>
      <c r="C15" s="201">
        <f>$D$15-0.3</f>
        <v>4.7</v>
      </c>
      <c r="D15" s="201">
        <v>5</v>
      </c>
      <c r="E15" s="201">
        <v>5</v>
      </c>
      <c r="F15" s="201">
        <f>E15+0.3</f>
        <v>5.3</v>
      </c>
      <c r="G15" s="201">
        <f>F15</f>
        <v>5.3</v>
      </c>
      <c r="H15" s="201">
        <f>$G$15+0.3</f>
        <v>5.6</v>
      </c>
      <c r="I15" s="200">
        <f t="shared" ref="I15:J15" si="0">$G$15+0.3</f>
        <v>5.6</v>
      </c>
      <c r="J15" s="200">
        <f t="shared" si="0"/>
        <v>5.6</v>
      </c>
    </row>
  </sheetData>
  <mergeCells count="1">
    <mergeCell ref="A12:J12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"/>
  <sheetViews>
    <sheetView view="pageLayout" zoomScale="25" zoomScaleNormal="100" zoomScalePageLayoutView="25" workbookViewId="0">
      <selection activeCell="B25" sqref="B25"/>
    </sheetView>
  </sheetViews>
  <sheetFormatPr defaultColWidth="9.08984375" defaultRowHeight="14"/>
  <cols>
    <col min="1" max="17" width="9.08984375" style="79"/>
    <col min="18" max="18" width="80.08984375" style="79" customWidth="1"/>
    <col min="19" max="16384" width="9.08984375" style="79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Y949"/>
  <sheetViews>
    <sheetView view="pageLayout" zoomScale="70" zoomScaleNormal="85" zoomScaleSheetLayoutView="85" zoomScalePageLayoutView="70" workbookViewId="0">
      <selection activeCell="C7" sqref="C7"/>
    </sheetView>
  </sheetViews>
  <sheetFormatPr defaultColWidth="14.453125" defaultRowHeight="21"/>
  <cols>
    <col min="1" max="1" width="4.08984375" style="2" customWidth="1"/>
    <col min="2" max="2" width="39.54296875" style="2" bestFit="1" customWidth="1"/>
    <col min="3" max="3" width="53.453125" style="2" bestFit="1" customWidth="1"/>
    <col min="4" max="8" width="16.54296875" style="2" customWidth="1"/>
    <col min="9" max="9" width="16.453125" style="2" customWidth="1"/>
    <col min="10" max="10" width="21" style="2" bestFit="1" customWidth="1"/>
    <col min="11" max="11" width="9.08984375" style="2" customWidth="1"/>
    <col min="12" max="25" width="8" style="2" customWidth="1"/>
    <col min="26" max="16384" width="14.453125" style="2"/>
  </cols>
  <sheetData>
    <row r="1" spans="1:25" s="85" customFormat="1" ht="30.75" customHeight="1">
      <c r="A1" s="81"/>
      <c r="B1" s="82" t="s">
        <v>66</v>
      </c>
      <c r="C1" s="82" t="s">
        <v>53</v>
      </c>
      <c r="D1" s="452" t="s">
        <v>67</v>
      </c>
      <c r="E1" s="452"/>
      <c r="F1" s="452"/>
      <c r="G1" s="82"/>
      <c r="H1" s="82"/>
      <c r="I1" s="83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</row>
    <row r="2" spans="1:25" s="85" customFormat="1" ht="30.75" customHeight="1" thickBot="1">
      <c r="A2" s="86"/>
      <c r="B2" s="87" t="s">
        <v>68</v>
      </c>
      <c r="C2" s="87" t="s">
        <v>69</v>
      </c>
      <c r="D2" s="453" t="s">
        <v>70</v>
      </c>
      <c r="E2" s="453"/>
      <c r="F2" s="453"/>
      <c r="G2" s="453"/>
      <c r="H2" s="453"/>
      <c r="I2" s="45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</row>
    <row r="3" spans="1:25" s="93" customFormat="1" ht="20.25" customHeight="1">
      <c r="A3" s="88" t="s">
        <v>71</v>
      </c>
      <c r="B3" s="89" t="s">
        <v>72</v>
      </c>
      <c r="C3" s="89" t="s">
        <v>73</v>
      </c>
      <c r="D3" s="90" t="s">
        <v>58</v>
      </c>
      <c r="E3" s="90" t="s">
        <v>10</v>
      </c>
      <c r="F3" s="90" t="s">
        <v>55</v>
      </c>
      <c r="G3" s="90" t="s">
        <v>56</v>
      </c>
      <c r="H3" s="90" t="s">
        <v>57</v>
      </c>
      <c r="I3" s="91" t="s">
        <v>74</v>
      </c>
      <c r="J3" s="92"/>
      <c r="K3" s="92"/>
    </row>
    <row r="4" spans="1:25" s="99" customFormat="1" ht="27" customHeight="1">
      <c r="A4" s="94">
        <v>1</v>
      </c>
      <c r="B4" s="95" t="s">
        <v>75</v>
      </c>
      <c r="C4" s="95" t="s">
        <v>76</v>
      </c>
      <c r="D4" s="96">
        <v>68.5</v>
      </c>
      <c r="E4" s="96">
        <v>72.5</v>
      </c>
      <c r="F4" s="96">
        <v>74.5</v>
      </c>
      <c r="G4" s="96">
        <v>76.5</v>
      </c>
      <c r="H4" s="96">
        <v>78.5</v>
      </c>
      <c r="I4" s="97" t="s">
        <v>77</v>
      </c>
      <c r="J4" s="98"/>
      <c r="K4" s="98"/>
    </row>
    <row r="5" spans="1:25" s="99" customFormat="1" ht="27" customHeight="1">
      <c r="A5" s="94">
        <v>2</v>
      </c>
      <c r="B5" s="95" t="s">
        <v>78</v>
      </c>
      <c r="C5" s="95" t="s">
        <v>79</v>
      </c>
      <c r="D5" s="96">
        <v>66.5</v>
      </c>
      <c r="E5" s="96">
        <v>70.5</v>
      </c>
      <c r="F5" s="96">
        <v>72.5</v>
      </c>
      <c r="G5" s="96">
        <v>74.5</v>
      </c>
      <c r="H5" s="96">
        <v>76.5</v>
      </c>
      <c r="I5" s="97" t="s">
        <v>77</v>
      </c>
      <c r="J5" s="98"/>
      <c r="K5" s="98"/>
    </row>
    <row r="6" spans="1:25" s="99" customFormat="1" ht="27" customHeight="1">
      <c r="A6" s="94">
        <v>3</v>
      </c>
      <c r="B6" s="80" t="s">
        <v>80</v>
      </c>
      <c r="C6" s="80" t="s">
        <v>81</v>
      </c>
      <c r="D6" s="100">
        <v>51</v>
      </c>
      <c r="E6" s="100">
        <v>55</v>
      </c>
      <c r="F6" s="100">
        <v>57</v>
      </c>
      <c r="G6" s="100">
        <v>59</v>
      </c>
      <c r="H6" s="100">
        <v>61</v>
      </c>
      <c r="I6" s="101" t="s">
        <v>77</v>
      </c>
      <c r="J6" s="98"/>
      <c r="K6" s="98"/>
    </row>
    <row r="7" spans="1:25" s="99" customFormat="1" ht="27" customHeight="1">
      <c r="A7" s="94">
        <v>4</v>
      </c>
      <c r="B7" s="80" t="s">
        <v>82</v>
      </c>
      <c r="C7" s="80" t="s">
        <v>83</v>
      </c>
      <c r="D7" s="100">
        <v>51</v>
      </c>
      <c r="E7" s="100">
        <v>55</v>
      </c>
      <c r="F7" s="100">
        <v>57</v>
      </c>
      <c r="G7" s="100">
        <v>59</v>
      </c>
      <c r="H7" s="100">
        <v>61</v>
      </c>
      <c r="I7" s="102" t="s">
        <v>77</v>
      </c>
      <c r="J7" s="98"/>
      <c r="K7" s="98"/>
    </row>
    <row r="8" spans="1:25" s="99" customFormat="1" ht="27" customHeight="1">
      <c r="A8" s="94">
        <v>5</v>
      </c>
      <c r="B8" s="80" t="s">
        <v>84</v>
      </c>
      <c r="C8" s="80" t="s">
        <v>85</v>
      </c>
      <c r="D8" s="100">
        <v>22</v>
      </c>
      <c r="E8" s="100">
        <v>23</v>
      </c>
      <c r="F8" s="100">
        <v>23.5</v>
      </c>
      <c r="G8" s="100">
        <v>24</v>
      </c>
      <c r="H8" s="100">
        <v>24.5</v>
      </c>
      <c r="I8" s="102" t="s">
        <v>86</v>
      </c>
      <c r="J8" s="98"/>
      <c r="K8" s="98"/>
    </row>
    <row r="9" spans="1:25" s="99" customFormat="1" ht="27" customHeight="1">
      <c r="A9" s="94">
        <v>6</v>
      </c>
      <c r="B9" s="80" t="s">
        <v>87</v>
      </c>
      <c r="C9" s="80" t="s">
        <v>88</v>
      </c>
      <c r="D9" s="100">
        <v>18.5</v>
      </c>
      <c r="E9" s="100">
        <v>19.5</v>
      </c>
      <c r="F9" s="100">
        <v>20.5</v>
      </c>
      <c r="G9" s="100">
        <v>20.5</v>
      </c>
      <c r="H9" s="100">
        <v>21.5</v>
      </c>
      <c r="I9" s="103" t="s">
        <v>77</v>
      </c>
      <c r="J9" s="98"/>
      <c r="K9" s="98"/>
    </row>
    <row r="10" spans="1:25" s="99" customFormat="1" ht="27" customHeight="1">
      <c r="A10" s="94">
        <v>7</v>
      </c>
      <c r="B10" s="80" t="s">
        <v>89</v>
      </c>
      <c r="C10" s="80" t="s">
        <v>90</v>
      </c>
      <c r="D10" s="100">
        <v>8.5</v>
      </c>
      <c r="E10" s="100">
        <v>9</v>
      </c>
      <c r="F10" s="100">
        <v>9.5</v>
      </c>
      <c r="G10" s="100">
        <v>9.5</v>
      </c>
      <c r="H10" s="100">
        <v>10</v>
      </c>
      <c r="I10" s="102" t="s">
        <v>77</v>
      </c>
      <c r="J10" s="98"/>
      <c r="K10" s="98"/>
    </row>
    <row r="11" spans="1:25" s="99" customFormat="1" ht="27" customHeight="1">
      <c r="A11" s="94">
        <v>8</v>
      </c>
      <c r="B11" s="80" t="s">
        <v>91</v>
      </c>
      <c r="C11" s="80" t="s">
        <v>92</v>
      </c>
      <c r="D11" s="100">
        <v>2</v>
      </c>
      <c r="E11" s="100">
        <v>2</v>
      </c>
      <c r="F11" s="100">
        <v>2</v>
      </c>
      <c r="G11" s="100">
        <v>2</v>
      </c>
      <c r="H11" s="100">
        <v>2</v>
      </c>
      <c r="I11" s="102">
        <v>0</v>
      </c>
      <c r="J11" s="98"/>
      <c r="K11" s="98"/>
    </row>
    <row r="12" spans="1:25" s="99" customFormat="1" ht="27" customHeight="1">
      <c r="A12" s="94">
        <v>9</v>
      </c>
      <c r="B12" s="80" t="s">
        <v>93</v>
      </c>
      <c r="C12" s="80" t="s">
        <v>94</v>
      </c>
      <c r="D12" s="100">
        <v>46</v>
      </c>
      <c r="E12" s="100">
        <v>50</v>
      </c>
      <c r="F12" s="100">
        <v>52</v>
      </c>
      <c r="G12" s="100">
        <v>54</v>
      </c>
      <c r="H12" s="100">
        <v>56</v>
      </c>
      <c r="I12" s="102" t="s">
        <v>86</v>
      </c>
      <c r="J12" s="98"/>
      <c r="K12" s="98"/>
    </row>
    <row r="13" spans="1:25" s="99" customFormat="1" ht="27" customHeight="1">
      <c r="A13" s="94">
        <v>10</v>
      </c>
      <c r="B13" s="80" t="s">
        <v>95</v>
      </c>
      <c r="C13" s="80" t="s">
        <v>96</v>
      </c>
      <c r="D13" s="100">
        <v>22</v>
      </c>
      <c r="E13" s="100">
        <v>23</v>
      </c>
      <c r="F13" s="100">
        <v>24</v>
      </c>
      <c r="G13" s="100">
        <v>25</v>
      </c>
      <c r="H13" s="100">
        <v>26</v>
      </c>
      <c r="I13" s="102" t="s">
        <v>86</v>
      </c>
      <c r="J13" s="98"/>
      <c r="K13" s="98"/>
    </row>
    <row r="14" spans="1:25" s="99" customFormat="1" ht="27" customHeight="1">
      <c r="A14" s="94">
        <v>11</v>
      </c>
      <c r="B14" s="80" t="s">
        <v>97</v>
      </c>
      <c r="C14" s="80" t="s">
        <v>98</v>
      </c>
      <c r="D14" s="100">
        <v>19.5</v>
      </c>
      <c r="E14" s="100">
        <v>20</v>
      </c>
      <c r="F14" s="100">
        <v>20.5</v>
      </c>
      <c r="G14" s="100">
        <v>21</v>
      </c>
      <c r="H14" s="100">
        <v>21.5</v>
      </c>
      <c r="I14" s="103">
        <v>0</v>
      </c>
      <c r="J14" s="98"/>
      <c r="K14" s="98"/>
    </row>
    <row r="15" spans="1:25" s="99" customFormat="1" ht="27" customHeight="1">
      <c r="A15" s="94">
        <v>12</v>
      </c>
      <c r="B15" s="80" t="s">
        <v>99</v>
      </c>
      <c r="C15" s="80" t="s">
        <v>100</v>
      </c>
      <c r="D15" s="100">
        <v>2.5</v>
      </c>
      <c r="E15" s="100">
        <v>2.5</v>
      </c>
      <c r="F15" s="100">
        <v>2.5</v>
      </c>
      <c r="G15" s="100">
        <v>2.5</v>
      </c>
      <c r="H15" s="100">
        <v>2.5</v>
      </c>
      <c r="I15" s="103">
        <v>0</v>
      </c>
      <c r="J15" s="98"/>
      <c r="K15" s="98"/>
    </row>
    <row r="16" spans="1:25" s="99" customFormat="1" ht="27" customHeight="1">
      <c r="A16" s="94">
        <v>13</v>
      </c>
      <c r="B16" s="80" t="s">
        <v>101</v>
      </c>
      <c r="C16" s="80" t="s">
        <v>102</v>
      </c>
      <c r="D16" s="100">
        <v>2.5</v>
      </c>
      <c r="E16" s="100">
        <v>2.5</v>
      </c>
      <c r="F16" s="100">
        <v>2.5</v>
      </c>
      <c r="G16" s="100">
        <v>2.5</v>
      </c>
      <c r="H16" s="100">
        <v>2.5</v>
      </c>
      <c r="I16" s="103">
        <v>0</v>
      </c>
      <c r="J16" s="98"/>
      <c r="K16" s="98"/>
    </row>
    <row r="17" spans="1:11" s="99" customFormat="1" ht="27" customHeight="1" thickBot="1">
      <c r="A17" s="94">
        <v>14</v>
      </c>
      <c r="B17" s="104" t="s">
        <v>103</v>
      </c>
      <c r="C17" s="104" t="s">
        <v>104</v>
      </c>
      <c r="D17" s="105">
        <v>2.5</v>
      </c>
      <c r="E17" s="105">
        <v>2.5</v>
      </c>
      <c r="F17" s="105">
        <v>2.5</v>
      </c>
      <c r="G17" s="105">
        <v>2.5</v>
      </c>
      <c r="H17" s="105">
        <v>2.5</v>
      </c>
      <c r="I17" s="106">
        <v>0</v>
      </c>
      <c r="J17" s="98"/>
      <c r="K17" s="98"/>
    </row>
    <row r="18" spans="1:11" ht="12.75" customHeight="1">
      <c r="B18" s="1"/>
      <c r="C18" s="1"/>
      <c r="D18" s="3"/>
      <c r="E18" s="3"/>
      <c r="F18" s="3"/>
      <c r="G18" s="3"/>
      <c r="H18" s="3"/>
      <c r="I18" s="3"/>
      <c r="J18" s="1"/>
      <c r="K18" s="1"/>
    </row>
    <row r="19" spans="1:11" ht="12.75" customHeight="1">
      <c r="B19" s="1"/>
      <c r="C19" s="1"/>
      <c r="D19" s="3"/>
      <c r="E19" s="3"/>
      <c r="F19" s="3"/>
      <c r="G19" s="3"/>
      <c r="H19" s="3"/>
      <c r="I19" s="3"/>
      <c r="J19" s="1"/>
      <c r="K19" s="1"/>
    </row>
    <row r="20" spans="1:11" ht="12.75" customHeight="1">
      <c r="B20" s="1"/>
      <c r="C20" s="1"/>
      <c r="D20" s="3"/>
      <c r="E20" s="3"/>
      <c r="F20" s="3"/>
      <c r="G20" s="3"/>
      <c r="H20" s="3"/>
      <c r="I20" s="3"/>
      <c r="J20" s="1"/>
      <c r="K20" s="1"/>
    </row>
    <row r="21" spans="1:11" ht="12.75" customHeight="1">
      <c r="B21" s="1"/>
      <c r="C21" s="1"/>
      <c r="D21" s="3"/>
      <c r="E21" s="3"/>
      <c r="F21" s="3"/>
      <c r="G21" s="3"/>
      <c r="H21" s="3"/>
      <c r="I21" s="3"/>
      <c r="J21" s="1"/>
      <c r="K21" s="1"/>
    </row>
    <row r="22" spans="1:11" ht="12.75" customHeight="1">
      <c r="B22" s="1"/>
      <c r="C22" s="1"/>
      <c r="D22" s="3"/>
      <c r="E22" s="3"/>
      <c r="F22" s="3"/>
      <c r="G22" s="3"/>
      <c r="H22" s="3"/>
      <c r="I22" s="3"/>
      <c r="J22" s="1"/>
      <c r="K22" s="1"/>
    </row>
    <row r="23" spans="1:11" ht="12.75" customHeight="1">
      <c r="B23" s="1"/>
      <c r="C23" s="1"/>
      <c r="D23" s="3"/>
      <c r="E23" s="3"/>
      <c r="F23" s="3"/>
      <c r="G23" s="3"/>
      <c r="H23" s="3"/>
      <c r="I23" s="3"/>
      <c r="J23" s="1"/>
      <c r="K23" s="1"/>
    </row>
    <row r="24" spans="1:11" ht="12.75" customHeight="1">
      <c r="B24" s="1"/>
      <c r="C24" s="1"/>
      <c r="D24" s="3"/>
      <c r="E24" s="3"/>
      <c r="F24" s="3"/>
      <c r="G24" s="3"/>
      <c r="H24" s="3"/>
      <c r="I24" s="3"/>
      <c r="J24" s="1"/>
      <c r="K24" s="1"/>
    </row>
    <row r="25" spans="1:11" ht="12.75" customHeight="1">
      <c r="B25" s="1"/>
      <c r="C25" s="1"/>
      <c r="D25" s="3"/>
      <c r="E25" s="3"/>
      <c r="F25" s="3"/>
      <c r="G25" s="3"/>
      <c r="H25" s="3"/>
      <c r="I25" s="3"/>
      <c r="J25" s="1"/>
      <c r="K25" s="1"/>
    </row>
    <row r="26" spans="1:11" ht="12.75" customHeight="1">
      <c r="B26" s="1"/>
      <c r="C26" s="1"/>
      <c r="D26" s="3"/>
      <c r="E26" s="3"/>
      <c r="F26" s="3"/>
      <c r="G26" s="3"/>
      <c r="H26" s="3"/>
      <c r="I26" s="3"/>
      <c r="J26" s="1"/>
      <c r="K26" s="1"/>
    </row>
    <row r="27" spans="1:11" ht="12.75" customHeight="1">
      <c r="B27" s="1"/>
      <c r="C27" s="1"/>
      <c r="D27" s="3"/>
      <c r="E27" s="3"/>
      <c r="F27" s="3"/>
      <c r="G27" s="3"/>
      <c r="H27" s="3"/>
      <c r="I27" s="3"/>
      <c r="J27" s="1"/>
      <c r="K27" s="1"/>
    </row>
    <row r="28" spans="1:11" ht="12.75" customHeight="1">
      <c r="B28" s="1"/>
      <c r="C28" s="1"/>
      <c r="D28" s="3"/>
      <c r="E28" s="3"/>
      <c r="F28" s="3"/>
      <c r="G28" s="3"/>
      <c r="H28" s="3"/>
      <c r="I28" s="3"/>
      <c r="J28" s="1"/>
      <c r="K28" s="1"/>
    </row>
    <row r="29" spans="1:11" ht="12.75" customHeight="1">
      <c r="B29" s="1"/>
      <c r="C29" s="1"/>
      <c r="D29" s="3"/>
      <c r="E29" s="3"/>
      <c r="F29" s="3"/>
      <c r="G29" s="3"/>
      <c r="H29" s="3"/>
      <c r="I29" s="3"/>
      <c r="J29" s="1"/>
      <c r="K29" s="1"/>
    </row>
    <row r="30" spans="1:11" ht="12.75" customHeight="1">
      <c r="B30" s="1"/>
      <c r="C30" s="1"/>
      <c r="D30" s="3"/>
      <c r="E30" s="3"/>
      <c r="F30" s="3"/>
      <c r="G30" s="3"/>
      <c r="H30" s="3"/>
      <c r="I30" s="3"/>
      <c r="J30" s="1"/>
      <c r="K30" s="1"/>
    </row>
    <row r="31" spans="1:11" ht="12.75" customHeight="1">
      <c r="B31" s="1"/>
      <c r="C31" s="1"/>
      <c r="D31" s="3"/>
      <c r="E31" s="3"/>
      <c r="F31" s="3"/>
      <c r="G31" s="3"/>
      <c r="H31" s="3"/>
      <c r="I31" s="3"/>
      <c r="J31" s="1"/>
      <c r="K31" s="1"/>
    </row>
    <row r="32" spans="1:11" ht="12.75" customHeight="1">
      <c r="B32" s="1"/>
      <c r="C32" s="1"/>
      <c r="D32" s="3"/>
      <c r="E32" s="3"/>
      <c r="F32" s="3"/>
      <c r="G32" s="3"/>
      <c r="H32" s="3"/>
      <c r="I32" s="3"/>
      <c r="J32" s="1"/>
      <c r="K32" s="1"/>
    </row>
    <row r="33" spans="2:11" ht="12.75" customHeight="1">
      <c r="B33" s="1"/>
      <c r="C33" s="1"/>
      <c r="D33" s="3"/>
      <c r="E33" s="3"/>
      <c r="F33" s="3"/>
      <c r="G33" s="3"/>
      <c r="H33" s="3"/>
      <c r="I33" s="3"/>
      <c r="J33" s="1"/>
      <c r="K33" s="1"/>
    </row>
    <row r="34" spans="2:11" ht="12.75" customHeight="1">
      <c r="B34" s="1"/>
      <c r="C34" s="1"/>
      <c r="D34" s="3"/>
      <c r="E34" s="3"/>
      <c r="F34" s="3"/>
      <c r="G34" s="3"/>
      <c r="H34" s="3"/>
      <c r="I34" s="3"/>
      <c r="J34" s="1"/>
      <c r="K34" s="1"/>
    </row>
    <row r="35" spans="2:11" ht="12.75" customHeight="1">
      <c r="B35" s="1"/>
      <c r="C35" s="1"/>
      <c r="D35" s="3"/>
      <c r="E35" s="3"/>
      <c r="F35" s="3"/>
      <c r="G35" s="3"/>
      <c r="H35" s="3"/>
      <c r="I35" s="3"/>
      <c r="J35" s="1"/>
      <c r="K35" s="1"/>
    </row>
    <row r="36" spans="2:11" ht="12.75" customHeight="1">
      <c r="B36" s="1"/>
      <c r="C36" s="1"/>
      <c r="D36" s="3"/>
      <c r="E36" s="3"/>
      <c r="F36" s="3"/>
      <c r="G36" s="3"/>
      <c r="H36" s="3"/>
      <c r="I36" s="3"/>
      <c r="J36" s="1"/>
      <c r="K36" s="1"/>
    </row>
    <row r="37" spans="2:11" ht="12.75" customHeight="1">
      <c r="B37" s="1"/>
      <c r="C37" s="1"/>
      <c r="D37" s="3"/>
      <c r="E37" s="3"/>
      <c r="F37" s="3"/>
      <c r="G37" s="3"/>
      <c r="H37" s="3"/>
      <c r="I37" s="3"/>
      <c r="J37" s="1"/>
      <c r="K37" s="1"/>
    </row>
    <row r="38" spans="2:11" ht="12.75" customHeight="1">
      <c r="B38" s="1"/>
      <c r="C38" s="1"/>
      <c r="D38" s="3"/>
      <c r="E38" s="3"/>
      <c r="F38" s="3"/>
      <c r="G38" s="3"/>
      <c r="H38" s="3"/>
      <c r="I38" s="3"/>
      <c r="J38" s="1"/>
      <c r="K38" s="1"/>
    </row>
    <row r="39" spans="2:11" ht="12.75" customHeight="1">
      <c r="B39" s="1"/>
      <c r="C39" s="1"/>
      <c r="D39" s="3"/>
      <c r="E39" s="3"/>
      <c r="F39" s="3"/>
      <c r="G39" s="3"/>
      <c r="H39" s="3"/>
      <c r="I39" s="3"/>
      <c r="J39" s="1"/>
      <c r="K39" s="1"/>
    </row>
    <row r="40" spans="2:11" ht="12.75" customHeight="1">
      <c r="B40" s="1"/>
      <c r="C40" s="1"/>
      <c r="D40" s="3"/>
      <c r="E40" s="3"/>
      <c r="F40" s="3"/>
      <c r="G40" s="3"/>
      <c r="H40" s="3"/>
      <c r="I40" s="3"/>
      <c r="J40" s="1"/>
      <c r="K40" s="1"/>
    </row>
    <row r="41" spans="2:11" ht="12.75" customHeight="1">
      <c r="B41" s="1"/>
      <c r="C41" s="1"/>
      <c r="D41" s="3"/>
      <c r="E41" s="3"/>
      <c r="F41" s="3"/>
      <c r="G41" s="3"/>
      <c r="H41" s="3"/>
      <c r="I41" s="3"/>
      <c r="J41" s="1"/>
      <c r="K41" s="1"/>
    </row>
    <row r="42" spans="2:11" ht="12.75" customHeight="1">
      <c r="B42" s="1"/>
      <c r="C42" s="1"/>
      <c r="D42" s="3"/>
      <c r="E42" s="3"/>
      <c r="F42" s="3"/>
      <c r="G42" s="3"/>
      <c r="H42" s="3"/>
      <c r="I42" s="3"/>
      <c r="J42" s="1"/>
      <c r="K42" s="1"/>
    </row>
    <row r="43" spans="2:11" ht="12.75" customHeight="1">
      <c r="B43" s="1"/>
      <c r="C43" s="1"/>
      <c r="D43" s="3"/>
      <c r="E43" s="3"/>
      <c r="F43" s="3"/>
      <c r="G43" s="3"/>
      <c r="H43" s="3"/>
      <c r="I43" s="3"/>
      <c r="J43" s="1"/>
      <c r="K43" s="1"/>
    </row>
    <row r="44" spans="2:11" ht="12.75" customHeight="1">
      <c r="B44" s="1"/>
      <c r="C44" s="1"/>
      <c r="D44" s="3"/>
      <c r="E44" s="3"/>
      <c r="F44" s="3"/>
      <c r="G44" s="3"/>
      <c r="H44" s="3"/>
      <c r="I44" s="3"/>
      <c r="J44" s="1"/>
      <c r="K44" s="1"/>
    </row>
    <row r="45" spans="2:11" ht="12.75" customHeight="1">
      <c r="B45" s="1"/>
      <c r="C45" s="1"/>
      <c r="D45" s="3"/>
      <c r="E45" s="3"/>
      <c r="F45" s="3"/>
      <c r="G45" s="3"/>
      <c r="H45" s="3"/>
      <c r="I45" s="3"/>
      <c r="J45" s="1"/>
      <c r="K45" s="1"/>
    </row>
    <row r="46" spans="2:11" ht="12.75" customHeight="1">
      <c r="B46" s="1"/>
      <c r="C46" s="1"/>
      <c r="D46" s="3"/>
      <c r="E46" s="3"/>
      <c r="F46" s="3"/>
      <c r="G46" s="3"/>
      <c r="H46" s="3"/>
      <c r="I46" s="3"/>
      <c r="J46" s="1"/>
      <c r="K46" s="1"/>
    </row>
    <row r="47" spans="2:11" ht="12.75" customHeight="1">
      <c r="B47" s="1"/>
      <c r="C47" s="1"/>
      <c r="D47" s="3"/>
      <c r="E47" s="3"/>
      <c r="F47" s="3"/>
      <c r="G47" s="3"/>
      <c r="H47" s="3"/>
      <c r="I47" s="3"/>
      <c r="J47" s="1"/>
      <c r="K47" s="1"/>
    </row>
    <row r="48" spans="2:11" ht="12.75" customHeight="1">
      <c r="B48" s="1"/>
      <c r="C48" s="1"/>
      <c r="D48" s="3"/>
      <c r="E48" s="3"/>
      <c r="F48" s="3"/>
      <c r="G48" s="3"/>
      <c r="H48" s="3"/>
      <c r="I48" s="3"/>
      <c r="J48" s="1"/>
      <c r="K48" s="1"/>
    </row>
    <row r="49" spans="2:11" ht="12.75" customHeight="1">
      <c r="B49" s="1"/>
      <c r="C49" s="1"/>
      <c r="D49" s="3"/>
      <c r="E49" s="3"/>
      <c r="F49" s="3"/>
      <c r="G49" s="3"/>
      <c r="H49" s="3"/>
      <c r="I49" s="3"/>
      <c r="J49" s="1"/>
      <c r="K49" s="1"/>
    </row>
    <row r="50" spans="2:11" ht="12.75" customHeight="1">
      <c r="B50" s="1"/>
      <c r="C50" s="1"/>
      <c r="D50" s="3"/>
      <c r="E50" s="3"/>
      <c r="F50" s="3"/>
      <c r="G50" s="3"/>
      <c r="H50" s="3"/>
      <c r="I50" s="3"/>
      <c r="J50" s="1"/>
      <c r="K50" s="1"/>
    </row>
    <row r="51" spans="2:11" ht="12.75" customHeight="1">
      <c r="B51" s="1"/>
      <c r="C51" s="1"/>
      <c r="D51" s="3"/>
      <c r="E51" s="3"/>
      <c r="F51" s="3"/>
      <c r="G51" s="3"/>
      <c r="H51" s="3"/>
      <c r="I51" s="3"/>
      <c r="J51" s="1"/>
      <c r="K51" s="1"/>
    </row>
    <row r="52" spans="2:11" ht="12.75" customHeight="1">
      <c r="B52" s="1"/>
      <c r="C52" s="1"/>
      <c r="D52" s="3"/>
      <c r="E52" s="3"/>
      <c r="F52" s="3"/>
      <c r="G52" s="3"/>
      <c r="H52" s="3"/>
      <c r="I52" s="3"/>
      <c r="J52" s="1"/>
      <c r="K52" s="1"/>
    </row>
    <row r="53" spans="2:11" ht="12.75" customHeight="1">
      <c r="B53" s="1"/>
      <c r="C53" s="1"/>
      <c r="D53" s="3"/>
      <c r="E53" s="3"/>
      <c r="F53" s="3"/>
      <c r="G53" s="3"/>
      <c r="H53" s="3"/>
      <c r="I53" s="3"/>
      <c r="J53" s="1"/>
      <c r="K53" s="1"/>
    </row>
    <row r="54" spans="2:11" ht="12.75" customHeight="1">
      <c r="B54" s="1"/>
      <c r="C54" s="1"/>
      <c r="D54" s="3"/>
      <c r="E54" s="3"/>
      <c r="F54" s="3"/>
      <c r="G54" s="3"/>
      <c r="H54" s="3"/>
      <c r="I54" s="3"/>
      <c r="J54" s="1"/>
      <c r="K54" s="1"/>
    </row>
    <row r="55" spans="2:11" ht="12.75" customHeight="1">
      <c r="B55" s="1"/>
      <c r="C55" s="1"/>
      <c r="D55" s="3"/>
      <c r="E55" s="3"/>
      <c r="F55" s="3"/>
      <c r="G55" s="3"/>
      <c r="H55" s="3"/>
      <c r="I55" s="3"/>
      <c r="J55" s="1"/>
      <c r="K55" s="1"/>
    </row>
    <row r="56" spans="2:11" ht="12.75" customHeight="1">
      <c r="B56" s="1"/>
      <c r="C56" s="1"/>
      <c r="D56" s="3"/>
      <c r="E56" s="3"/>
      <c r="F56" s="3"/>
      <c r="G56" s="3"/>
      <c r="H56" s="3"/>
      <c r="I56" s="3"/>
      <c r="J56" s="1"/>
      <c r="K56" s="1"/>
    </row>
    <row r="57" spans="2:11" ht="12.75" customHeight="1">
      <c r="B57" s="1"/>
      <c r="C57" s="1"/>
      <c r="D57" s="3"/>
      <c r="E57" s="3"/>
      <c r="F57" s="3"/>
      <c r="G57" s="3"/>
      <c r="H57" s="3"/>
      <c r="I57" s="3"/>
      <c r="J57" s="1"/>
      <c r="K57" s="1"/>
    </row>
    <row r="58" spans="2:11" ht="12.75" customHeight="1">
      <c r="B58" s="1"/>
      <c r="C58" s="1"/>
      <c r="D58" s="3"/>
      <c r="E58" s="3"/>
      <c r="F58" s="3"/>
      <c r="G58" s="3"/>
      <c r="H58" s="3"/>
      <c r="I58" s="3"/>
      <c r="J58" s="1"/>
      <c r="K58" s="1"/>
    </row>
    <row r="59" spans="2:11" ht="12.75" customHeight="1">
      <c r="B59" s="1"/>
      <c r="C59" s="1"/>
      <c r="D59" s="3"/>
      <c r="E59" s="3"/>
      <c r="F59" s="3"/>
      <c r="G59" s="3"/>
      <c r="H59" s="3"/>
      <c r="I59" s="3"/>
      <c r="J59" s="1"/>
      <c r="K59" s="1"/>
    </row>
    <row r="60" spans="2:11" ht="12.75" customHeight="1">
      <c r="B60" s="1"/>
      <c r="C60" s="1"/>
      <c r="D60" s="3"/>
      <c r="E60" s="3"/>
      <c r="F60" s="3"/>
      <c r="G60" s="3"/>
      <c r="H60" s="3"/>
      <c r="I60" s="3"/>
      <c r="J60" s="1"/>
      <c r="K60" s="1"/>
    </row>
    <row r="61" spans="2:11" ht="12.75" customHeight="1">
      <c r="B61" s="1"/>
      <c r="C61" s="1"/>
      <c r="D61" s="3"/>
      <c r="E61" s="3"/>
      <c r="F61" s="3"/>
      <c r="G61" s="3"/>
      <c r="H61" s="3"/>
      <c r="I61" s="3"/>
      <c r="J61" s="1"/>
      <c r="K61" s="1"/>
    </row>
    <row r="62" spans="2:11" ht="12.75" customHeight="1">
      <c r="B62" s="1"/>
      <c r="C62" s="1"/>
      <c r="D62" s="3"/>
      <c r="E62" s="3"/>
      <c r="F62" s="3"/>
      <c r="G62" s="3"/>
      <c r="H62" s="3"/>
      <c r="I62" s="3"/>
      <c r="J62" s="1"/>
      <c r="K62" s="1"/>
    </row>
    <row r="63" spans="2:11" ht="12.75" customHeight="1">
      <c r="B63" s="1"/>
      <c r="C63" s="1"/>
      <c r="D63" s="3"/>
      <c r="E63" s="3"/>
      <c r="F63" s="3"/>
      <c r="G63" s="3"/>
      <c r="H63" s="3"/>
      <c r="I63" s="3"/>
      <c r="J63" s="1"/>
      <c r="K63" s="1"/>
    </row>
    <row r="64" spans="2:11" ht="12.75" customHeight="1">
      <c r="B64" s="1"/>
      <c r="C64" s="1"/>
      <c r="D64" s="3"/>
      <c r="E64" s="3"/>
      <c r="F64" s="3"/>
      <c r="G64" s="3"/>
      <c r="H64" s="3"/>
      <c r="I64" s="3"/>
      <c r="J64" s="1"/>
      <c r="K64" s="1"/>
    </row>
    <row r="65" spans="2:11" ht="12.75" customHeight="1">
      <c r="B65" s="1"/>
      <c r="C65" s="1"/>
      <c r="D65" s="3"/>
      <c r="E65" s="3"/>
      <c r="F65" s="3"/>
      <c r="G65" s="3"/>
      <c r="H65" s="3"/>
      <c r="I65" s="3"/>
      <c r="J65" s="1"/>
      <c r="K65" s="1"/>
    </row>
    <row r="66" spans="2:11" ht="12.75" customHeight="1">
      <c r="B66" s="1"/>
      <c r="C66" s="1"/>
      <c r="D66" s="3"/>
      <c r="E66" s="3"/>
      <c r="F66" s="3"/>
      <c r="G66" s="3"/>
      <c r="H66" s="3"/>
      <c r="I66" s="3"/>
      <c r="J66" s="1"/>
      <c r="K66" s="1"/>
    </row>
    <row r="67" spans="2:11" ht="12.75" customHeight="1">
      <c r="B67" s="1"/>
      <c r="C67" s="1"/>
      <c r="D67" s="3"/>
      <c r="E67" s="3"/>
      <c r="F67" s="3"/>
      <c r="G67" s="3"/>
      <c r="H67" s="3"/>
      <c r="I67" s="3"/>
      <c r="J67" s="1"/>
      <c r="K67" s="1"/>
    </row>
    <row r="68" spans="2:11" ht="12.75" customHeight="1">
      <c r="B68" s="1"/>
      <c r="C68" s="1"/>
      <c r="D68" s="3"/>
      <c r="E68" s="3"/>
      <c r="F68" s="3"/>
      <c r="G68" s="3"/>
      <c r="H68" s="3"/>
      <c r="I68" s="3"/>
      <c r="J68" s="1"/>
      <c r="K68" s="1"/>
    </row>
    <row r="69" spans="2:11" ht="12.75" customHeight="1">
      <c r="B69" s="1"/>
      <c r="C69" s="1"/>
      <c r="D69" s="3"/>
      <c r="E69" s="3"/>
      <c r="F69" s="3"/>
      <c r="G69" s="3"/>
      <c r="H69" s="3"/>
      <c r="I69" s="3"/>
      <c r="J69" s="1"/>
      <c r="K69" s="1"/>
    </row>
    <row r="70" spans="2:11" ht="12.75" customHeight="1">
      <c r="B70" s="1"/>
      <c r="C70" s="1"/>
      <c r="D70" s="3"/>
      <c r="E70" s="3"/>
      <c r="F70" s="3"/>
      <c r="G70" s="3"/>
      <c r="H70" s="3"/>
      <c r="I70" s="3"/>
      <c r="J70" s="1"/>
      <c r="K70" s="1"/>
    </row>
    <row r="71" spans="2:11" ht="12.75" customHeight="1">
      <c r="B71" s="1"/>
      <c r="C71" s="1"/>
      <c r="D71" s="3"/>
      <c r="E71" s="3"/>
      <c r="F71" s="3"/>
      <c r="G71" s="3"/>
      <c r="H71" s="3"/>
      <c r="I71" s="3"/>
      <c r="J71" s="1"/>
      <c r="K71" s="1"/>
    </row>
    <row r="72" spans="2:11" ht="12.75" customHeight="1">
      <c r="B72" s="1"/>
      <c r="C72" s="1"/>
      <c r="D72" s="3"/>
      <c r="E72" s="3"/>
      <c r="F72" s="3"/>
      <c r="G72" s="3"/>
      <c r="H72" s="3"/>
      <c r="I72" s="3"/>
      <c r="J72" s="1"/>
      <c r="K72" s="1"/>
    </row>
    <row r="73" spans="2:11" ht="12.75" customHeight="1">
      <c r="B73" s="1"/>
      <c r="C73" s="1"/>
      <c r="D73" s="3"/>
      <c r="E73" s="3"/>
      <c r="F73" s="3"/>
      <c r="G73" s="3"/>
      <c r="H73" s="3"/>
      <c r="I73" s="3"/>
      <c r="J73" s="1"/>
      <c r="K73" s="1"/>
    </row>
    <row r="74" spans="2:11" ht="12.75" customHeight="1">
      <c r="B74" s="1"/>
      <c r="C74" s="1"/>
      <c r="D74" s="3"/>
      <c r="E74" s="3"/>
      <c r="F74" s="3"/>
      <c r="G74" s="3"/>
      <c r="H74" s="3"/>
      <c r="I74" s="3"/>
      <c r="J74" s="1"/>
      <c r="K74" s="1"/>
    </row>
    <row r="75" spans="2:11" ht="12.75" customHeight="1">
      <c r="B75" s="1"/>
      <c r="C75" s="1"/>
      <c r="D75" s="3"/>
      <c r="E75" s="3"/>
      <c r="F75" s="3"/>
      <c r="G75" s="3"/>
      <c r="H75" s="3"/>
      <c r="I75" s="3"/>
      <c r="J75" s="1"/>
      <c r="K75" s="1"/>
    </row>
    <row r="76" spans="2:11" ht="12.75" customHeight="1">
      <c r="B76" s="1"/>
      <c r="C76" s="1"/>
      <c r="D76" s="3"/>
      <c r="E76" s="3"/>
      <c r="F76" s="3"/>
      <c r="G76" s="3"/>
      <c r="H76" s="3"/>
      <c r="I76" s="3"/>
      <c r="J76" s="1"/>
      <c r="K76" s="1"/>
    </row>
    <row r="77" spans="2:11" ht="12.75" customHeight="1">
      <c r="B77" s="1"/>
      <c r="C77" s="1"/>
      <c r="D77" s="3"/>
      <c r="E77" s="3"/>
      <c r="F77" s="3"/>
      <c r="G77" s="3"/>
      <c r="H77" s="3"/>
      <c r="I77" s="3"/>
      <c r="J77" s="1"/>
      <c r="K77" s="1"/>
    </row>
    <row r="78" spans="2:11" ht="12.75" customHeight="1">
      <c r="B78" s="1"/>
      <c r="C78" s="1"/>
      <c r="D78" s="3"/>
      <c r="E78" s="3"/>
      <c r="F78" s="3"/>
      <c r="G78" s="3"/>
      <c r="H78" s="3"/>
      <c r="I78" s="3"/>
      <c r="J78" s="1"/>
      <c r="K78" s="1"/>
    </row>
    <row r="79" spans="2:11" ht="12.75" customHeight="1">
      <c r="B79" s="1"/>
      <c r="C79" s="1"/>
      <c r="D79" s="3"/>
      <c r="E79" s="3"/>
      <c r="F79" s="3"/>
      <c r="G79" s="3"/>
      <c r="H79" s="3"/>
      <c r="I79" s="3"/>
      <c r="J79" s="1"/>
      <c r="K79" s="1"/>
    </row>
    <row r="80" spans="2:11" ht="12.75" customHeight="1">
      <c r="B80" s="1"/>
      <c r="C80" s="1"/>
      <c r="D80" s="3"/>
      <c r="E80" s="3"/>
      <c r="F80" s="3"/>
      <c r="G80" s="3"/>
      <c r="H80" s="3"/>
      <c r="I80" s="3"/>
      <c r="J80" s="1"/>
      <c r="K80" s="1"/>
    </row>
    <row r="81" spans="2:11" ht="12.75" customHeight="1">
      <c r="B81" s="1"/>
      <c r="C81" s="1"/>
      <c r="D81" s="3"/>
      <c r="E81" s="3"/>
      <c r="F81" s="3"/>
      <c r="G81" s="3"/>
      <c r="H81" s="3"/>
      <c r="I81" s="3"/>
      <c r="J81" s="1"/>
      <c r="K81" s="1"/>
    </row>
    <row r="82" spans="2:11" ht="12.75" customHeight="1">
      <c r="B82" s="1"/>
      <c r="C82" s="1"/>
      <c r="D82" s="3"/>
      <c r="E82" s="3"/>
      <c r="F82" s="3"/>
      <c r="G82" s="3"/>
      <c r="H82" s="3"/>
      <c r="I82" s="3"/>
      <c r="J82" s="1"/>
      <c r="K82" s="1"/>
    </row>
    <row r="83" spans="2:11" ht="12.75" customHeight="1">
      <c r="B83" s="1"/>
      <c r="C83" s="1"/>
      <c r="D83" s="3"/>
      <c r="E83" s="3"/>
      <c r="F83" s="3"/>
      <c r="G83" s="3"/>
      <c r="H83" s="3"/>
      <c r="I83" s="3"/>
      <c r="J83" s="1"/>
      <c r="K83" s="1"/>
    </row>
    <row r="84" spans="2:11" ht="12.75" customHeight="1">
      <c r="B84" s="1"/>
      <c r="C84" s="1"/>
      <c r="D84" s="3"/>
      <c r="E84" s="3"/>
      <c r="F84" s="3"/>
      <c r="G84" s="3"/>
      <c r="H84" s="3"/>
      <c r="I84" s="3"/>
      <c r="J84" s="1"/>
      <c r="K84" s="1"/>
    </row>
    <row r="85" spans="2:11" ht="12.75" customHeight="1">
      <c r="B85" s="1"/>
      <c r="C85" s="1"/>
      <c r="D85" s="3"/>
      <c r="E85" s="3"/>
      <c r="F85" s="3"/>
      <c r="G85" s="3"/>
      <c r="H85" s="3"/>
      <c r="I85" s="3"/>
      <c r="J85" s="1"/>
      <c r="K85" s="1"/>
    </row>
    <row r="86" spans="2:11" ht="12.75" customHeight="1">
      <c r="B86" s="1"/>
      <c r="C86" s="1"/>
      <c r="D86" s="3"/>
      <c r="E86" s="3"/>
      <c r="F86" s="3"/>
      <c r="G86" s="3"/>
      <c r="H86" s="3"/>
      <c r="I86" s="3"/>
      <c r="J86" s="1"/>
      <c r="K86" s="1"/>
    </row>
    <row r="87" spans="2:11" ht="12.75" customHeight="1">
      <c r="B87" s="1"/>
      <c r="C87" s="1"/>
      <c r="D87" s="3"/>
      <c r="E87" s="3"/>
      <c r="F87" s="3"/>
      <c r="G87" s="3"/>
      <c r="H87" s="3"/>
      <c r="I87" s="3"/>
      <c r="J87" s="1"/>
      <c r="K87" s="1"/>
    </row>
    <row r="88" spans="2:11" ht="12.75" customHeight="1">
      <c r="B88" s="1"/>
      <c r="C88" s="1"/>
      <c r="D88" s="3"/>
      <c r="E88" s="3"/>
      <c r="F88" s="3"/>
      <c r="G88" s="3"/>
      <c r="H88" s="3"/>
      <c r="I88" s="3"/>
      <c r="J88" s="1"/>
      <c r="K88" s="1"/>
    </row>
    <row r="89" spans="2:11" ht="12.75" customHeight="1">
      <c r="B89" s="1"/>
      <c r="C89" s="1"/>
      <c r="D89" s="3"/>
      <c r="E89" s="3"/>
      <c r="F89" s="3"/>
      <c r="G89" s="3"/>
      <c r="H89" s="3"/>
      <c r="I89" s="3"/>
      <c r="J89" s="1"/>
      <c r="K89" s="1"/>
    </row>
    <row r="90" spans="2:11" ht="12.75" customHeight="1">
      <c r="B90" s="1"/>
      <c r="C90" s="1"/>
      <c r="D90" s="3"/>
      <c r="E90" s="3"/>
      <c r="F90" s="3"/>
      <c r="G90" s="3"/>
      <c r="H90" s="3"/>
      <c r="I90" s="3"/>
      <c r="J90" s="1"/>
      <c r="K90" s="1"/>
    </row>
    <row r="91" spans="2:11" ht="12.75" customHeight="1">
      <c r="B91" s="1"/>
      <c r="C91" s="1"/>
      <c r="D91" s="3"/>
      <c r="E91" s="3"/>
      <c r="F91" s="3"/>
      <c r="G91" s="3"/>
      <c r="H91" s="3"/>
      <c r="I91" s="3"/>
      <c r="J91" s="1"/>
      <c r="K91" s="1"/>
    </row>
    <row r="92" spans="2:11" ht="12.75" customHeight="1">
      <c r="B92" s="1"/>
      <c r="C92" s="1"/>
      <c r="D92" s="3"/>
      <c r="E92" s="3"/>
      <c r="F92" s="3"/>
      <c r="G92" s="3"/>
      <c r="H92" s="3"/>
      <c r="I92" s="3"/>
      <c r="J92" s="1"/>
      <c r="K92" s="1"/>
    </row>
    <row r="93" spans="2:11" ht="12.75" customHeight="1">
      <c r="B93" s="1"/>
      <c r="C93" s="1"/>
      <c r="D93" s="3"/>
      <c r="E93" s="3"/>
      <c r="F93" s="3"/>
      <c r="G93" s="3"/>
      <c r="H93" s="3"/>
      <c r="I93" s="3"/>
      <c r="J93" s="1"/>
      <c r="K93" s="1"/>
    </row>
    <row r="94" spans="2:11" ht="12.75" customHeight="1">
      <c r="B94" s="1"/>
      <c r="C94" s="1"/>
      <c r="D94" s="3"/>
      <c r="E94" s="3"/>
      <c r="F94" s="3"/>
      <c r="G94" s="3"/>
      <c r="H94" s="3"/>
      <c r="I94" s="3"/>
      <c r="J94" s="1"/>
      <c r="K94" s="1"/>
    </row>
    <row r="95" spans="2:11" ht="12.75" customHeight="1">
      <c r="B95" s="1"/>
      <c r="C95" s="1"/>
      <c r="D95" s="3"/>
      <c r="E95" s="3"/>
      <c r="F95" s="3"/>
      <c r="G95" s="3"/>
      <c r="H95" s="3"/>
      <c r="I95" s="3"/>
      <c r="J95" s="1"/>
      <c r="K95" s="1"/>
    </row>
    <row r="96" spans="2:11" ht="12.75" customHeight="1">
      <c r="B96" s="1"/>
      <c r="C96" s="1"/>
      <c r="D96" s="3"/>
      <c r="E96" s="3"/>
      <c r="F96" s="3"/>
      <c r="G96" s="3"/>
      <c r="H96" s="3"/>
      <c r="I96" s="3"/>
      <c r="J96" s="1"/>
      <c r="K96" s="1"/>
    </row>
    <row r="97" spans="2:11" ht="12.75" customHeight="1">
      <c r="B97" s="1"/>
      <c r="C97" s="1"/>
      <c r="D97" s="3"/>
      <c r="E97" s="3"/>
      <c r="F97" s="3"/>
      <c r="G97" s="3"/>
      <c r="H97" s="3"/>
      <c r="I97" s="3"/>
      <c r="J97" s="1"/>
      <c r="K97" s="1"/>
    </row>
    <row r="98" spans="2:11" ht="12.75" customHeight="1">
      <c r="B98" s="1"/>
      <c r="C98" s="1"/>
      <c r="D98" s="3"/>
      <c r="E98" s="3"/>
      <c r="F98" s="3"/>
      <c r="G98" s="3"/>
      <c r="H98" s="3"/>
      <c r="I98" s="3"/>
      <c r="J98" s="1"/>
      <c r="K98" s="1"/>
    </row>
    <row r="99" spans="2:11" ht="12.75" customHeight="1">
      <c r="B99" s="1"/>
      <c r="C99" s="1"/>
      <c r="D99" s="3"/>
      <c r="E99" s="3"/>
      <c r="F99" s="3"/>
      <c r="G99" s="3"/>
      <c r="H99" s="3"/>
      <c r="I99" s="3"/>
      <c r="J99" s="1"/>
      <c r="K99" s="1"/>
    </row>
    <row r="100" spans="2:11" ht="12.75" customHeight="1">
      <c r="B100" s="1"/>
      <c r="C100" s="1"/>
      <c r="D100" s="3"/>
      <c r="E100" s="3"/>
      <c r="F100" s="3"/>
      <c r="G100" s="3"/>
      <c r="H100" s="3"/>
      <c r="I100" s="3"/>
      <c r="J100" s="1"/>
      <c r="K100" s="1"/>
    </row>
    <row r="101" spans="2:11" ht="12.75" customHeight="1">
      <c r="B101" s="1"/>
      <c r="C101" s="1"/>
      <c r="D101" s="3"/>
      <c r="E101" s="3"/>
      <c r="F101" s="3"/>
      <c r="G101" s="3"/>
      <c r="H101" s="3"/>
      <c r="I101" s="3"/>
      <c r="J101" s="1"/>
      <c r="K101" s="1"/>
    </row>
    <row r="102" spans="2:11" ht="12.75" customHeight="1">
      <c r="B102" s="1"/>
      <c r="C102" s="1"/>
      <c r="D102" s="3"/>
      <c r="E102" s="3"/>
      <c r="F102" s="3"/>
      <c r="G102" s="3"/>
      <c r="H102" s="3"/>
      <c r="I102" s="3"/>
      <c r="J102" s="1"/>
      <c r="K102" s="1"/>
    </row>
    <row r="103" spans="2:11" ht="12.75" customHeight="1">
      <c r="B103" s="1"/>
      <c r="C103" s="1"/>
      <c r="D103" s="3"/>
      <c r="E103" s="3"/>
      <c r="F103" s="3"/>
      <c r="G103" s="3"/>
      <c r="H103" s="3"/>
      <c r="I103" s="3"/>
      <c r="J103" s="1"/>
      <c r="K103" s="1"/>
    </row>
    <row r="104" spans="2:11" ht="12.75" customHeight="1">
      <c r="B104" s="1"/>
      <c r="C104" s="1"/>
      <c r="D104" s="3"/>
      <c r="E104" s="3"/>
      <c r="F104" s="3"/>
      <c r="G104" s="3"/>
      <c r="H104" s="3"/>
      <c r="I104" s="3"/>
      <c r="J104" s="1"/>
      <c r="K104" s="1"/>
    </row>
    <row r="105" spans="2:11" ht="12.75" customHeight="1">
      <c r="B105" s="1"/>
      <c r="C105" s="1"/>
      <c r="D105" s="3"/>
      <c r="E105" s="3"/>
      <c r="F105" s="3"/>
      <c r="G105" s="3"/>
      <c r="H105" s="3"/>
      <c r="I105" s="3"/>
      <c r="J105" s="1"/>
      <c r="K105" s="1"/>
    </row>
    <row r="106" spans="2:11" ht="12.75" customHeight="1">
      <c r="B106" s="1"/>
      <c r="C106" s="1"/>
      <c r="D106" s="3"/>
      <c r="E106" s="3"/>
      <c r="F106" s="3"/>
      <c r="G106" s="3"/>
      <c r="H106" s="3"/>
      <c r="I106" s="3"/>
      <c r="J106" s="1"/>
      <c r="K106" s="1"/>
    </row>
    <row r="107" spans="2:11" ht="12.75" customHeight="1">
      <c r="B107" s="1"/>
      <c r="C107" s="1"/>
      <c r="D107" s="3"/>
      <c r="E107" s="3"/>
      <c r="F107" s="3"/>
      <c r="G107" s="3"/>
      <c r="H107" s="3"/>
      <c r="I107" s="3"/>
      <c r="J107" s="1"/>
      <c r="K107" s="1"/>
    </row>
    <row r="108" spans="2:11" ht="12.75" customHeight="1">
      <c r="B108" s="1"/>
      <c r="C108" s="1"/>
      <c r="D108" s="3"/>
      <c r="E108" s="3"/>
      <c r="F108" s="3"/>
      <c r="G108" s="3"/>
      <c r="H108" s="3"/>
      <c r="I108" s="3"/>
      <c r="J108" s="1"/>
      <c r="K108" s="1"/>
    </row>
    <row r="109" spans="2:11" ht="12.75" customHeight="1">
      <c r="B109" s="1"/>
      <c r="C109" s="1"/>
      <c r="D109" s="3"/>
      <c r="E109" s="3"/>
      <c r="F109" s="3"/>
      <c r="G109" s="3"/>
      <c r="H109" s="3"/>
      <c r="I109" s="3"/>
      <c r="J109" s="1"/>
      <c r="K109" s="1"/>
    </row>
    <row r="110" spans="2:11" ht="12.75" customHeight="1">
      <c r="B110" s="1"/>
      <c r="C110" s="1"/>
      <c r="D110" s="3"/>
      <c r="E110" s="3"/>
      <c r="F110" s="3"/>
      <c r="G110" s="3"/>
      <c r="H110" s="3"/>
      <c r="I110" s="3"/>
      <c r="J110" s="1"/>
      <c r="K110" s="1"/>
    </row>
    <row r="111" spans="2:11" ht="12.75" customHeight="1">
      <c r="B111" s="1"/>
      <c r="C111" s="1"/>
      <c r="D111" s="3"/>
      <c r="E111" s="3"/>
      <c r="F111" s="3"/>
      <c r="G111" s="3"/>
      <c r="H111" s="3"/>
      <c r="I111" s="3"/>
      <c r="J111" s="1"/>
      <c r="K111" s="1"/>
    </row>
    <row r="112" spans="2:11" ht="12.75" customHeight="1">
      <c r="B112" s="1"/>
      <c r="C112" s="1"/>
      <c r="D112" s="3"/>
      <c r="E112" s="3"/>
      <c r="F112" s="3"/>
      <c r="G112" s="3"/>
      <c r="H112" s="3"/>
      <c r="I112" s="3"/>
      <c r="J112" s="1"/>
      <c r="K112" s="1"/>
    </row>
    <row r="113" spans="2:11" ht="12.75" customHeight="1">
      <c r="B113" s="1"/>
      <c r="C113" s="1"/>
      <c r="D113" s="3"/>
      <c r="E113" s="3"/>
      <c r="F113" s="3"/>
      <c r="G113" s="3"/>
      <c r="H113" s="3"/>
      <c r="I113" s="3"/>
      <c r="J113" s="1"/>
      <c r="K113" s="1"/>
    </row>
    <row r="114" spans="2:11" ht="12.75" customHeight="1">
      <c r="B114" s="1"/>
      <c r="C114" s="1"/>
      <c r="D114" s="3"/>
      <c r="E114" s="3"/>
      <c r="F114" s="3"/>
      <c r="G114" s="3"/>
      <c r="H114" s="3"/>
      <c r="I114" s="3"/>
      <c r="J114" s="1"/>
      <c r="K114" s="1"/>
    </row>
    <row r="115" spans="2:11" ht="12.75" customHeight="1">
      <c r="B115" s="1"/>
      <c r="C115" s="1"/>
      <c r="J115" s="1"/>
      <c r="K115" s="1"/>
    </row>
    <row r="116" spans="2:11" ht="12.75" customHeight="1">
      <c r="B116" s="1"/>
      <c r="C116" s="1"/>
      <c r="J116" s="1"/>
      <c r="K116" s="1"/>
    </row>
    <row r="117" spans="2:11" ht="12.75" customHeight="1">
      <c r="B117" s="1"/>
      <c r="C117" s="1"/>
      <c r="J117" s="1"/>
      <c r="K117" s="1"/>
    </row>
    <row r="118" spans="2:11" ht="12.75" customHeight="1">
      <c r="B118" s="1"/>
      <c r="C118" s="1"/>
      <c r="J118" s="1"/>
      <c r="K118" s="1"/>
    </row>
    <row r="119" spans="2:11" ht="12.75" customHeight="1">
      <c r="B119" s="1"/>
      <c r="C119" s="1"/>
      <c r="J119" s="1"/>
      <c r="K119" s="1"/>
    </row>
    <row r="120" spans="2:11" ht="12.75" customHeight="1">
      <c r="B120" s="1"/>
      <c r="C120" s="1"/>
      <c r="J120" s="1"/>
      <c r="K120" s="1"/>
    </row>
    <row r="121" spans="2:11" ht="12.75" customHeight="1">
      <c r="B121" s="1"/>
      <c r="C121" s="1"/>
      <c r="J121" s="1"/>
      <c r="K121" s="1"/>
    </row>
    <row r="122" spans="2:11" ht="12.75" customHeight="1">
      <c r="B122" s="1"/>
      <c r="C122" s="1"/>
      <c r="J122" s="1"/>
      <c r="K122" s="1"/>
    </row>
    <row r="123" spans="2:11" ht="12.75" customHeight="1">
      <c r="B123" s="1"/>
      <c r="C123" s="1"/>
      <c r="J123" s="1"/>
      <c r="K123" s="1"/>
    </row>
    <row r="124" spans="2:11" ht="12.75" customHeight="1">
      <c r="B124" s="1"/>
      <c r="C124" s="1"/>
      <c r="J124" s="1"/>
      <c r="K124" s="1"/>
    </row>
    <row r="125" spans="2:11" ht="12.75" customHeight="1">
      <c r="B125" s="1"/>
      <c r="C125" s="1"/>
      <c r="J125" s="1"/>
      <c r="K125" s="1"/>
    </row>
    <row r="126" spans="2:11" ht="12.75" customHeight="1">
      <c r="B126" s="1"/>
      <c r="C126" s="1"/>
      <c r="J126" s="1"/>
      <c r="K126" s="1"/>
    </row>
    <row r="127" spans="2:11" ht="12.75" customHeight="1">
      <c r="B127" s="1"/>
      <c r="C127" s="1"/>
      <c r="J127" s="1"/>
      <c r="K127" s="1"/>
    </row>
    <row r="128" spans="2:11" ht="12.75" customHeight="1">
      <c r="B128" s="1"/>
      <c r="C128" s="1"/>
      <c r="J128" s="1"/>
      <c r="K128" s="1"/>
    </row>
    <row r="129" spans="2:11" ht="12.75" customHeight="1">
      <c r="B129" s="1"/>
      <c r="C129" s="1"/>
      <c r="J129" s="1"/>
      <c r="K129" s="1"/>
    </row>
    <row r="130" spans="2:11" ht="12.75" customHeight="1">
      <c r="B130" s="1"/>
      <c r="C130" s="1"/>
      <c r="J130" s="1"/>
      <c r="K130" s="1"/>
    </row>
    <row r="131" spans="2:11" ht="12.75" customHeight="1">
      <c r="B131" s="1"/>
      <c r="C131" s="1"/>
      <c r="J131" s="1"/>
      <c r="K131" s="1"/>
    </row>
    <row r="132" spans="2:11" ht="12.75" customHeight="1">
      <c r="B132" s="1"/>
      <c r="C132" s="1"/>
      <c r="J132" s="1"/>
      <c r="K132" s="1"/>
    </row>
    <row r="133" spans="2:11" ht="12.75" customHeight="1">
      <c r="B133" s="1"/>
      <c r="C133" s="1"/>
      <c r="J133" s="1"/>
      <c r="K133" s="1"/>
    </row>
    <row r="134" spans="2:11" ht="12.75" customHeight="1">
      <c r="B134" s="1"/>
      <c r="C134" s="1"/>
      <c r="J134" s="1"/>
      <c r="K134" s="1"/>
    </row>
    <row r="135" spans="2:11" ht="12.75" customHeight="1">
      <c r="B135" s="1"/>
      <c r="C135" s="1"/>
      <c r="J135" s="1"/>
      <c r="K135" s="1"/>
    </row>
    <row r="136" spans="2:11" ht="12.75" customHeight="1">
      <c r="B136" s="1"/>
      <c r="C136" s="1"/>
      <c r="J136" s="1"/>
      <c r="K136" s="1"/>
    </row>
    <row r="137" spans="2:11" ht="12.75" customHeight="1">
      <c r="B137" s="1"/>
      <c r="C137" s="1"/>
      <c r="J137" s="1"/>
      <c r="K137" s="1"/>
    </row>
    <row r="138" spans="2:11" ht="12.75" customHeight="1">
      <c r="B138" s="1"/>
      <c r="C138" s="1"/>
      <c r="J138" s="1"/>
      <c r="K138" s="1"/>
    </row>
    <row r="139" spans="2:11" ht="12.75" customHeight="1">
      <c r="B139" s="1"/>
      <c r="C139" s="1"/>
      <c r="J139" s="1"/>
      <c r="K139" s="1"/>
    </row>
    <row r="140" spans="2:11" ht="12.75" customHeight="1">
      <c r="B140" s="1"/>
      <c r="C140" s="1"/>
      <c r="J140" s="1"/>
      <c r="K140" s="1"/>
    </row>
    <row r="141" spans="2:11" ht="12.75" customHeight="1">
      <c r="B141" s="1"/>
      <c r="C141" s="1"/>
      <c r="J141" s="1"/>
      <c r="K141" s="1"/>
    </row>
    <row r="142" spans="2:11" ht="12.75" customHeight="1">
      <c r="B142" s="1"/>
      <c r="C142" s="1"/>
      <c r="J142" s="1"/>
      <c r="K142" s="1"/>
    </row>
    <row r="143" spans="2:11" ht="12.75" customHeight="1">
      <c r="B143" s="1"/>
      <c r="C143" s="1"/>
      <c r="J143" s="1"/>
      <c r="K143" s="1"/>
    </row>
    <row r="144" spans="2:11" ht="12.75" customHeight="1">
      <c r="B144" s="1"/>
      <c r="C144" s="1"/>
      <c r="J144" s="1"/>
      <c r="K144" s="1"/>
    </row>
    <row r="145" spans="2:11" ht="12.75" customHeight="1">
      <c r="B145" s="1"/>
      <c r="C145" s="1"/>
      <c r="J145" s="1"/>
      <c r="K145" s="1"/>
    </row>
    <row r="146" spans="2:11" ht="12.75" customHeight="1">
      <c r="B146" s="1"/>
      <c r="C146" s="1"/>
      <c r="J146" s="1"/>
      <c r="K146" s="1"/>
    </row>
    <row r="147" spans="2:11" ht="12.75" customHeight="1">
      <c r="B147" s="1"/>
      <c r="C147" s="1"/>
      <c r="J147" s="1"/>
      <c r="K147" s="1"/>
    </row>
    <row r="148" spans="2:11" ht="12.75" customHeight="1">
      <c r="B148" s="1"/>
      <c r="C148" s="1"/>
      <c r="J148" s="1"/>
      <c r="K148" s="1"/>
    </row>
    <row r="149" spans="2:11" ht="12.75" customHeight="1">
      <c r="B149" s="1"/>
      <c r="C149" s="1"/>
      <c r="J149" s="1"/>
      <c r="K149" s="1"/>
    </row>
    <row r="150" spans="2:11" ht="12.75" customHeight="1">
      <c r="B150" s="1"/>
      <c r="C150" s="1"/>
      <c r="J150" s="1"/>
      <c r="K150" s="1"/>
    </row>
    <row r="151" spans="2:11" ht="12.75" customHeight="1">
      <c r="B151" s="1"/>
      <c r="C151" s="1"/>
      <c r="J151" s="1"/>
      <c r="K151" s="1"/>
    </row>
    <row r="152" spans="2:11" ht="12.75" customHeight="1">
      <c r="B152" s="1"/>
      <c r="C152" s="1"/>
      <c r="J152" s="1"/>
      <c r="K152" s="1"/>
    </row>
    <row r="153" spans="2:11" ht="12.75" customHeight="1">
      <c r="B153" s="1"/>
      <c r="C153" s="1"/>
      <c r="J153" s="1"/>
      <c r="K153" s="1"/>
    </row>
    <row r="154" spans="2:11" ht="12.75" customHeight="1">
      <c r="B154" s="1"/>
      <c r="C154" s="1"/>
      <c r="J154" s="1"/>
      <c r="K154" s="1"/>
    </row>
    <row r="155" spans="2:11" ht="12.75" customHeight="1">
      <c r="B155" s="1"/>
      <c r="C155" s="1"/>
      <c r="J155" s="1"/>
      <c r="K155" s="1"/>
    </row>
    <row r="156" spans="2:11" ht="12.75" customHeight="1">
      <c r="B156" s="1"/>
      <c r="C156" s="1"/>
      <c r="J156" s="1"/>
      <c r="K156" s="1"/>
    </row>
    <row r="157" spans="2:11" ht="12.75" customHeight="1">
      <c r="B157" s="1"/>
      <c r="C157" s="1"/>
      <c r="J157" s="1"/>
      <c r="K157" s="1"/>
    </row>
    <row r="158" spans="2:11" ht="12.75" customHeight="1">
      <c r="B158" s="1"/>
      <c r="C158" s="1"/>
      <c r="J158" s="1"/>
      <c r="K158" s="1"/>
    </row>
    <row r="159" spans="2:11" ht="12.75" customHeight="1">
      <c r="B159" s="1"/>
      <c r="C159" s="1"/>
      <c r="J159" s="1"/>
      <c r="K159" s="1"/>
    </row>
    <row r="160" spans="2:11" ht="12.75" customHeight="1">
      <c r="B160" s="1"/>
      <c r="C160" s="1"/>
      <c r="J160" s="1"/>
      <c r="K160" s="1"/>
    </row>
    <row r="161" spans="2:11" ht="12.75" customHeight="1">
      <c r="B161" s="1"/>
      <c r="C161" s="1"/>
      <c r="J161" s="1"/>
      <c r="K161" s="1"/>
    </row>
    <row r="162" spans="2:11" ht="12.75" customHeight="1">
      <c r="B162" s="1"/>
      <c r="C162" s="1"/>
      <c r="J162" s="1"/>
      <c r="K162" s="1"/>
    </row>
    <row r="163" spans="2:11" ht="12.75" customHeight="1">
      <c r="B163" s="1"/>
      <c r="C163" s="1"/>
      <c r="J163" s="1"/>
      <c r="K163" s="1"/>
    </row>
    <row r="164" spans="2:11" ht="12.75" customHeight="1">
      <c r="B164" s="1"/>
      <c r="C164" s="1"/>
      <c r="J164" s="1"/>
      <c r="K164" s="1"/>
    </row>
    <row r="165" spans="2:11" ht="12.75" customHeight="1">
      <c r="B165" s="1"/>
      <c r="C165" s="1"/>
      <c r="J165" s="1"/>
      <c r="K165" s="1"/>
    </row>
    <row r="166" spans="2:11" ht="12.75" customHeight="1">
      <c r="B166" s="1"/>
      <c r="C166" s="1"/>
      <c r="J166" s="1"/>
      <c r="K166" s="1"/>
    </row>
    <row r="167" spans="2:11" ht="12.75" customHeight="1">
      <c r="B167" s="1"/>
      <c r="C167" s="1"/>
      <c r="J167" s="1"/>
      <c r="K167" s="1"/>
    </row>
    <row r="168" spans="2:11" ht="12.75" customHeight="1">
      <c r="B168" s="1"/>
      <c r="C168" s="1"/>
      <c r="J168" s="1"/>
      <c r="K168" s="1"/>
    </row>
    <row r="169" spans="2:11" ht="12.75" customHeight="1">
      <c r="B169" s="1"/>
      <c r="C169" s="1"/>
      <c r="J169" s="1"/>
      <c r="K169" s="1"/>
    </row>
    <row r="170" spans="2:11" ht="12.75" customHeight="1">
      <c r="B170" s="1"/>
      <c r="C170" s="1"/>
      <c r="J170" s="1"/>
      <c r="K170" s="1"/>
    </row>
    <row r="171" spans="2:11" ht="12.75" customHeight="1">
      <c r="B171" s="1"/>
      <c r="C171" s="1"/>
      <c r="J171" s="1"/>
      <c r="K171" s="1"/>
    </row>
    <row r="172" spans="2:11" ht="12.75" customHeight="1">
      <c r="B172" s="1"/>
      <c r="C172" s="1"/>
      <c r="J172" s="1"/>
      <c r="K172" s="1"/>
    </row>
    <row r="173" spans="2:11" ht="12.75" customHeight="1">
      <c r="B173" s="1"/>
      <c r="C173" s="1"/>
      <c r="J173" s="1"/>
      <c r="K173" s="1"/>
    </row>
    <row r="174" spans="2:11" ht="12.75" customHeight="1">
      <c r="B174" s="1"/>
      <c r="C174" s="1"/>
      <c r="J174" s="1"/>
      <c r="K174" s="1"/>
    </row>
    <row r="175" spans="2:11" ht="12.75" customHeight="1">
      <c r="B175" s="1"/>
      <c r="C175" s="1"/>
      <c r="J175" s="1"/>
      <c r="K175" s="1"/>
    </row>
    <row r="176" spans="2:11" ht="12.75" customHeight="1">
      <c r="B176" s="1"/>
      <c r="C176" s="1"/>
      <c r="J176" s="1"/>
      <c r="K176" s="1"/>
    </row>
    <row r="177" spans="2:11" ht="12.75" customHeight="1">
      <c r="B177" s="1"/>
      <c r="C177" s="1"/>
      <c r="J177" s="1"/>
      <c r="K177" s="1"/>
    </row>
    <row r="178" spans="2:11" ht="12.75" customHeight="1">
      <c r="B178" s="1"/>
      <c r="C178" s="1"/>
      <c r="J178" s="1"/>
      <c r="K178" s="1"/>
    </row>
    <row r="179" spans="2:11" ht="12.75" customHeight="1">
      <c r="B179" s="1"/>
      <c r="C179" s="1"/>
      <c r="J179" s="1"/>
      <c r="K179" s="1"/>
    </row>
    <row r="180" spans="2:11" ht="12.75" customHeight="1">
      <c r="B180" s="1"/>
      <c r="C180" s="1"/>
      <c r="J180" s="1"/>
      <c r="K180" s="1"/>
    </row>
    <row r="181" spans="2:11" ht="12.75" customHeight="1">
      <c r="B181" s="1"/>
      <c r="C181" s="1"/>
      <c r="J181" s="1"/>
      <c r="K181" s="1"/>
    </row>
    <row r="182" spans="2:11" ht="12.75" customHeight="1">
      <c r="B182" s="1"/>
      <c r="C182" s="1"/>
      <c r="J182" s="1"/>
      <c r="K182" s="1"/>
    </row>
    <row r="183" spans="2:11" ht="12.75" customHeight="1">
      <c r="B183" s="1"/>
      <c r="C183" s="1"/>
      <c r="J183" s="1"/>
      <c r="K183" s="1"/>
    </row>
    <row r="184" spans="2:11" ht="12.75" customHeight="1">
      <c r="B184" s="1"/>
      <c r="C184" s="1"/>
      <c r="J184" s="1"/>
      <c r="K184" s="1"/>
    </row>
    <row r="185" spans="2:11" ht="12.75" customHeight="1">
      <c r="B185" s="1"/>
      <c r="C185" s="1"/>
      <c r="J185" s="1"/>
      <c r="K185" s="1"/>
    </row>
    <row r="186" spans="2:11" ht="12.75" customHeight="1">
      <c r="B186" s="1"/>
      <c r="C186" s="1"/>
      <c r="J186" s="1"/>
      <c r="K186" s="1"/>
    </row>
    <row r="187" spans="2:11" ht="12.75" customHeight="1">
      <c r="B187" s="1"/>
      <c r="C187" s="1"/>
      <c r="J187" s="1"/>
      <c r="K187" s="1"/>
    </row>
    <row r="188" spans="2:11" ht="12.75" customHeight="1">
      <c r="B188" s="1"/>
      <c r="C188" s="1"/>
      <c r="J188" s="1"/>
      <c r="K188" s="1"/>
    </row>
    <row r="189" spans="2:11" ht="12.75" customHeight="1">
      <c r="B189" s="1"/>
      <c r="C189" s="1"/>
      <c r="J189" s="1"/>
      <c r="K189" s="1"/>
    </row>
    <row r="190" spans="2:11" ht="12.75" customHeight="1">
      <c r="B190" s="1"/>
      <c r="C190" s="1"/>
      <c r="J190" s="1"/>
      <c r="K190" s="1"/>
    </row>
    <row r="191" spans="2:11" ht="12.75" customHeight="1">
      <c r="B191" s="1"/>
      <c r="C191" s="1"/>
      <c r="J191" s="1"/>
      <c r="K191" s="1"/>
    </row>
    <row r="192" spans="2:11" ht="12.75" customHeight="1">
      <c r="B192" s="1"/>
      <c r="C192" s="1"/>
      <c r="J192" s="1"/>
      <c r="K192" s="1"/>
    </row>
    <row r="193" spans="2:11" ht="12.75" customHeight="1">
      <c r="B193" s="1"/>
      <c r="C193" s="1"/>
      <c r="J193" s="1"/>
      <c r="K193" s="1"/>
    </row>
    <row r="194" spans="2:11" ht="12.75" customHeight="1">
      <c r="B194" s="1"/>
      <c r="C194" s="1"/>
      <c r="J194" s="1"/>
      <c r="K194" s="1"/>
    </row>
    <row r="195" spans="2:11" ht="12.75" customHeight="1">
      <c r="B195" s="1"/>
      <c r="C195" s="1"/>
      <c r="J195" s="1"/>
      <c r="K195" s="1"/>
    </row>
    <row r="196" spans="2:11" ht="12.75" customHeight="1">
      <c r="B196" s="1"/>
      <c r="C196" s="1"/>
      <c r="J196" s="1"/>
      <c r="K196" s="1"/>
    </row>
    <row r="197" spans="2:11" ht="12.75" customHeight="1">
      <c r="B197" s="1"/>
      <c r="C197" s="1"/>
      <c r="J197" s="1"/>
      <c r="K197" s="1"/>
    </row>
    <row r="198" spans="2:11" ht="12.75" customHeight="1">
      <c r="B198" s="1"/>
      <c r="C198" s="1"/>
      <c r="J198" s="1"/>
      <c r="K198" s="1"/>
    </row>
    <row r="199" spans="2:11" ht="12.75" customHeight="1">
      <c r="B199" s="1"/>
      <c r="C199" s="1"/>
      <c r="J199" s="1"/>
      <c r="K199" s="1"/>
    </row>
    <row r="200" spans="2:11" ht="12.75" customHeight="1">
      <c r="B200" s="1"/>
      <c r="C200" s="1"/>
      <c r="J200" s="1"/>
      <c r="K200" s="1"/>
    </row>
    <row r="201" spans="2:11" ht="12.75" customHeight="1">
      <c r="B201" s="1"/>
      <c r="C201" s="1"/>
      <c r="J201" s="1"/>
      <c r="K201" s="1"/>
    </row>
    <row r="202" spans="2:11" ht="12.75" customHeight="1">
      <c r="B202" s="1"/>
      <c r="C202" s="1"/>
      <c r="J202" s="1"/>
      <c r="K202" s="1"/>
    </row>
    <row r="203" spans="2:11" ht="12.75" customHeight="1">
      <c r="B203" s="1"/>
      <c r="C203" s="1"/>
      <c r="J203" s="1"/>
      <c r="K203" s="1"/>
    </row>
    <row r="204" spans="2:11" ht="12.75" customHeight="1">
      <c r="B204" s="1"/>
      <c r="C204" s="1"/>
      <c r="J204" s="1"/>
      <c r="K204" s="1"/>
    </row>
    <row r="205" spans="2:11" ht="12.75" customHeight="1">
      <c r="B205" s="1"/>
      <c r="C205" s="1"/>
      <c r="J205" s="1"/>
      <c r="K205" s="1"/>
    </row>
    <row r="206" spans="2:11" ht="12.75" customHeight="1">
      <c r="B206" s="1"/>
      <c r="C206" s="1"/>
      <c r="J206" s="1"/>
      <c r="K206" s="1"/>
    </row>
    <row r="207" spans="2:11" ht="12.75" customHeight="1">
      <c r="B207" s="1"/>
      <c r="C207" s="1"/>
      <c r="J207" s="1"/>
      <c r="K207" s="1"/>
    </row>
    <row r="208" spans="2:11" ht="12.75" customHeight="1">
      <c r="B208" s="1"/>
      <c r="C208" s="1"/>
      <c r="J208" s="1"/>
      <c r="K208" s="1"/>
    </row>
    <row r="209" spans="2:11" ht="12.75" customHeight="1">
      <c r="B209" s="1"/>
      <c r="C209" s="1"/>
      <c r="J209" s="1"/>
      <c r="K209" s="1"/>
    </row>
    <row r="210" spans="2:11" ht="12.75" customHeight="1">
      <c r="B210" s="1"/>
      <c r="C210" s="1"/>
      <c r="J210" s="1"/>
      <c r="K210" s="1"/>
    </row>
    <row r="211" spans="2:11" ht="12.75" customHeight="1">
      <c r="B211" s="1"/>
      <c r="C211" s="1"/>
      <c r="J211" s="1"/>
      <c r="K211" s="1"/>
    </row>
    <row r="212" spans="2:11" ht="12.75" customHeight="1">
      <c r="B212" s="1"/>
      <c r="C212" s="1"/>
      <c r="J212" s="1"/>
      <c r="K212" s="1"/>
    </row>
    <row r="213" spans="2:11" ht="12.75" customHeight="1">
      <c r="B213" s="1"/>
      <c r="C213" s="1"/>
      <c r="J213" s="1"/>
      <c r="K213" s="1"/>
    </row>
    <row r="214" spans="2:11" ht="12.75" customHeight="1">
      <c r="B214" s="1"/>
      <c r="C214" s="1"/>
      <c r="J214" s="1"/>
      <c r="K214" s="1"/>
    </row>
    <row r="215" spans="2:11" ht="12.75" customHeight="1">
      <c r="B215" s="1"/>
      <c r="C215" s="1"/>
      <c r="J215" s="1"/>
      <c r="K215" s="1"/>
    </row>
    <row r="216" spans="2:11" ht="12.75" customHeight="1">
      <c r="B216" s="1"/>
      <c r="C216" s="1"/>
      <c r="J216" s="1"/>
      <c r="K216" s="1"/>
    </row>
    <row r="217" spans="2:11" ht="12.75" customHeight="1">
      <c r="B217" s="1"/>
      <c r="C217" s="1"/>
      <c r="J217" s="1"/>
      <c r="K217" s="1"/>
    </row>
    <row r="218" spans="2:11" ht="12.75" customHeight="1">
      <c r="B218" s="1"/>
      <c r="C218" s="1"/>
      <c r="J218" s="1"/>
      <c r="K218" s="1"/>
    </row>
    <row r="219" spans="2:11" ht="12.75" customHeight="1">
      <c r="B219" s="1"/>
      <c r="C219" s="1"/>
      <c r="J219" s="1"/>
      <c r="K219" s="1"/>
    </row>
    <row r="220" spans="2:11" ht="12.75" customHeight="1">
      <c r="B220" s="1"/>
      <c r="C220" s="1"/>
      <c r="J220" s="1"/>
      <c r="K220" s="1"/>
    </row>
    <row r="221" spans="2:11" ht="12.75" customHeight="1">
      <c r="B221" s="1"/>
      <c r="C221" s="1"/>
      <c r="J221" s="1"/>
      <c r="K221" s="1"/>
    </row>
    <row r="222" spans="2:11" ht="12.75" customHeight="1">
      <c r="B222" s="1"/>
      <c r="C222" s="1"/>
      <c r="J222" s="1"/>
      <c r="K222" s="1"/>
    </row>
    <row r="223" spans="2:11" ht="12.75" customHeight="1">
      <c r="B223" s="1"/>
      <c r="C223" s="1"/>
      <c r="J223" s="1"/>
      <c r="K223" s="1"/>
    </row>
    <row r="224" spans="2:11" ht="12.75" customHeight="1">
      <c r="B224" s="1"/>
      <c r="C224" s="1"/>
      <c r="J224" s="1"/>
      <c r="K224" s="1"/>
    </row>
    <row r="225" spans="2:11" ht="12.75" customHeight="1">
      <c r="B225" s="1"/>
      <c r="C225" s="1"/>
      <c r="J225" s="1"/>
      <c r="K225" s="1"/>
    </row>
    <row r="226" spans="2:11" ht="12.75" customHeight="1">
      <c r="B226" s="1"/>
      <c r="C226" s="1"/>
      <c r="J226" s="1"/>
      <c r="K226" s="1"/>
    </row>
    <row r="227" spans="2:11" ht="12.75" customHeight="1">
      <c r="B227" s="1"/>
      <c r="C227" s="1"/>
      <c r="J227" s="1"/>
      <c r="K227" s="1"/>
    </row>
    <row r="228" spans="2:11" ht="12.75" customHeight="1">
      <c r="B228" s="1"/>
      <c r="C228" s="1"/>
      <c r="J228" s="1"/>
      <c r="K228" s="1"/>
    </row>
    <row r="229" spans="2:11" ht="12.75" customHeight="1">
      <c r="B229" s="1"/>
      <c r="C229" s="1"/>
      <c r="J229" s="1"/>
      <c r="K229" s="1"/>
    </row>
    <row r="230" spans="2:11" ht="12.75" customHeight="1">
      <c r="B230" s="1"/>
      <c r="C230" s="1"/>
      <c r="J230" s="1"/>
      <c r="K230" s="1"/>
    </row>
    <row r="231" spans="2:11" ht="12.75" customHeight="1">
      <c r="B231" s="1"/>
      <c r="C231" s="1"/>
      <c r="J231" s="1"/>
      <c r="K231" s="1"/>
    </row>
    <row r="232" spans="2:11" ht="12.75" customHeight="1">
      <c r="B232" s="1"/>
      <c r="C232" s="1"/>
      <c r="J232" s="1"/>
      <c r="K232" s="1"/>
    </row>
    <row r="233" spans="2:11" ht="12.75" customHeight="1">
      <c r="B233" s="1"/>
      <c r="C233" s="1"/>
      <c r="J233" s="1"/>
      <c r="K233" s="1"/>
    </row>
    <row r="234" spans="2:11" ht="12.75" customHeight="1">
      <c r="B234" s="1"/>
      <c r="C234" s="1"/>
      <c r="J234" s="1"/>
      <c r="K234" s="1"/>
    </row>
    <row r="235" spans="2:11" ht="12.75" customHeight="1">
      <c r="B235" s="1"/>
      <c r="C235" s="1"/>
      <c r="J235" s="1"/>
      <c r="K235" s="1"/>
    </row>
    <row r="236" spans="2:11" ht="12.75" customHeight="1">
      <c r="B236" s="1"/>
      <c r="C236" s="1"/>
      <c r="J236" s="1"/>
      <c r="K236" s="1"/>
    </row>
    <row r="237" spans="2:11" ht="12.75" customHeight="1">
      <c r="B237" s="1"/>
      <c r="C237" s="1"/>
      <c r="J237" s="1"/>
      <c r="K237" s="1"/>
    </row>
    <row r="238" spans="2:11" ht="12.75" customHeight="1">
      <c r="B238" s="1"/>
      <c r="C238" s="1"/>
      <c r="J238" s="1"/>
      <c r="K238" s="1"/>
    </row>
    <row r="239" spans="2:11" ht="12.75" customHeight="1">
      <c r="B239" s="1"/>
      <c r="C239" s="1"/>
      <c r="J239" s="1"/>
      <c r="K239" s="1"/>
    </row>
    <row r="240" spans="2:11" ht="12.75" customHeight="1">
      <c r="B240" s="1"/>
      <c r="C240" s="1"/>
      <c r="J240" s="1"/>
      <c r="K240" s="1"/>
    </row>
    <row r="241" spans="2:11" ht="12.75" customHeight="1">
      <c r="B241" s="1"/>
      <c r="C241" s="1"/>
      <c r="J241" s="1"/>
      <c r="K241" s="1"/>
    </row>
    <row r="242" spans="2:11" ht="12.75" customHeight="1">
      <c r="B242" s="1"/>
      <c r="C242" s="1"/>
      <c r="J242" s="1"/>
      <c r="K242" s="1"/>
    </row>
    <row r="243" spans="2:11" ht="12.75" customHeight="1">
      <c r="B243" s="1"/>
      <c r="C243" s="1"/>
      <c r="J243" s="1"/>
      <c r="K243" s="1"/>
    </row>
    <row r="244" spans="2:11" ht="12.75" customHeight="1">
      <c r="B244" s="1"/>
      <c r="C244" s="1"/>
      <c r="J244" s="1"/>
      <c r="K244" s="1"/>
    </row>
    <row r="245" spans="2:11" ht="12.75" customHeight="1">
      <c r="B245" s="1"/>
      <c r="C245" s="1"/>
      <c r="J245" s="1"/>
      <c r="K245" s="1"/>
    </row>
    <row r="246" spans="2:11" ht="12.75" customHeight="1">
      <c r="B246" s="1"/>
      <c r="C246" s="1"/>
      <c r="J246" s="1"/>
      <c r="K246" s="1"/>
    </row>
    <row r="247" spans="2:11" ht="12.75" customHeight="1">
      <c r="B247" s="1"/>
      <c r="C247" s="1"/>
      <c r="J247" s="1"/>
      <c r="K247" s="1"/>
    </row>
    <row r="248" spans="2:11" ht="12.75" customHeight="1">
      <c r="B248" s="1"/>
      <c r="C248" s="1"/>
      <c r="J248" s="1"/>
      <c r="K248" s="1"/>
    </row>
    <row r="249" spans="2:11" ht="12.75" customHeight="1">
      <c r="B249" s="1"/>
      <c r="C249" s="1"/>
      <c r="J249" s="1"/>
      <c r="K249" s="1"/>
    </row>
    <row r="250" spans="2:11" ht="12.75" customHeight="1">
      <c r="B250" s="1"/>
      <c r="C250" s="1"/>
      <c r="J250" s="1"/>
      <c r="K250" s="1"/>
    </row>
    <row r="251" spans="2:11" ht="12.75" customHeight="1">
      <c r="B251" s="1"/>
      <c r="C251" s="1"/>
      <c r="J251" s="1"/>
      <c r="K251" s="1"/>
    </row>
    <row r="252" spans="2:11" ht="12.75" customHeight="1">
      <c r="B252" s="1"/>
      <c r="C252" s="1"/>
      <c r="J252" s="1"/>
      <c r="K252" s="1"/>
    </row>
    <row r="253" spans="2:11" ht="12.75" customHeight="1">
      <c r="B253" s="1"/>
      <c r="C253" s="1"/>
      <c r="J253" s="1"/>
      <c r="K253" s="1"/>
    </row>
    <row r="254" spans="2:11" ht="12.75" customHeight="1">
      <c r="B254" s="1"/>
      <c r="C254" s="1"/>
      <c r="J254" s="1"/>
      <c r="K254" s="1"/>
    </row>
    <row r="255" spans="2:11" ht="12.75" customHeight="1">
      <c r="B255" s="1"/>
      <c r="C255" s="1"/>
      <c r="J255" s="1"/>
      <c r="K255" s="1"/>
    </row>
    <row r="256" spans="2:11" ht="12.75" customHeight="1">
      <c r="B256" s="1"/>
      <c r="C256" s="1"/>
      <c r="J256" s="1"/>
      <c r="K256" s="1"/>
    </row>
    <row r="257" spans="2:11" ht="12.75" customHeight="1">
      <c r="B257" s="1"/>
      <c r="C257" s="1"/>
      <c r="J257" s="1"/>
      <c r="K257" s="1"/>
    </row>
    <row r="258" spans="2:11" ht="12.75" customHeight="1">
      <c r="B258" s="1"/>
      <c r="C258" s="1"/>
      <c r="J258" s="1"/>
      <c r="K258" s="1"/>
    </row>
    <row r="259" spans="2:11" ht="12.75" customHeight="1">
      <c r="B259" s="1"/>
      <c r="C259" s="1"/>
      <c r="J259" s="1"/>
      <c r="K259" s="1"/>
    </row>
    <row r="260" spans="2:11" ht="12.75" customHeight="1">
      <c r="B260" s="1"/>
      <c r="C260" s="1"/>
      <c r="J260" s="1"/>
      <c r="K260" s="1"/>
    </row>
    <row r="261" spans="2:11" ht="12.75" customHeight="1">
      <c r="B261" s="1"/>
      <c r="C261" s="1"/>
      <c r="J261" s="1"/>
      <c r="K261" s="1"/>
    </row>
    <row r="262" spans="2:11" ht="12.75" customHeight="1">
      <c r="B262" s="1"/>
      <c r="C262" s="1"/>
      <c r="J262" s="1"/>
      <c r="K262" s="1"/>
    </row>
    <row r="263" spans="2:11" ht="12.75" customHeight="1">
      <c r="B263" s="1"/>
      <c r="C263" s="1"/>
      <c r="J263" s="1"/>
      <c r="K263" s="1"/>
    </row>
    <row r="264" spans="2:11" ht="12.75" customHeight="1">
      <c r="B264" s="1"/>
      <c r="C264" s="1"/>
      <c r="J264" s="1"/>
      <c r="K264" s="1"/>
    </row>
    <row r="265" spans="2:11" ht="12.75" customHeight="1">
      <c r="B265" s="1"/>
      <c r="C265" s="1"/>
      <c r="J265" s="1"/>
      <c r="K265" s="1"/>
    </row>
    <row r="266" spans="2:11" ht="12.75" customHeight="1">
      <c r="B266" s="1"/>
      <c r="C266" s="1"/>
      <c r="J266" s="1"/>
      <c r="K266" s="1"/>
    </row>
    <row r="267" spans="2:11" ht="12.75" customHeight="1">
      <c r="B267" s="1"/>
      <c r="C267" s="1"/>
      <c r="J267" s="1"/>
      <c r="K267" s="1"/>
    </row>
    <row r="268" spans="2:11" ht="12.75" customHeight="1">
      <c r="B268" s="1"/>
      <c r="C268" s="1"/>
      <c r="J268" s="1"/>
      <c r="K268" s="1"/>
    </row>
    <row r="269" spans="2:11" ht="12.75" customHeight="1">
      <c r="B269" s="1"/>
      <c r="C269" s="1"/>
      <c r="J269" s="1"/>
      <c r="K269" s="1"/>
    </row>
    <row r="270" spans="2:11" ht="12.75" customHeight="1">
      <c r="B270" s="1"/>
      <c r="C270" s="1"/>
      <c r="J270" s="1"/>
      <c r="K270" s="1"/>
    </row>
    <row r="271" spans="2:11" ht="12.75" customHeight="1">
      <c r="B271" s="1"/>
      <c r="C271" s="1"/>
      <c r="J271" s="1"/>
      <c r="K271" s="1"/>
    </row>
    <row r="272" spans="2:11" ht="12.75" customHeight="1">
      <c r="B272" s="1"/>
      <c r="C272" s="1"/>
      <c r="J272" s="1"/>
      <c r="K272" s="1"/>
    </row>
    <row r="273" spans="2:11" ht="12.75" customHeight="1">
      <c r="B273" s="1"/>
      <c r="C273" s="1"/>
      <c r="J273" s="1"/>
      <c r="K273" s="1"/>
    </row>
    <row r="274" spans="2:11" ht="12.75" customHeight="1">
      <c r="B274" s="1"/>
      <c r="C274" s="1"/>
      <c r="J274" s="1"/>
      <c r="K274" s="1"/>
    </row>
    <row r="275" spans="2:11" ht="12.75" customHeight="1">
      <c r="B275" s="1"/>
      <c r="C275" s="1"/>
      <c r="J275" s="1"/>
      <c r="K275" s="1"/>
    </row>
    <row r="276" spans="2:11" ht="12.75" customHeight="1">
      <c r="B276" s="1"/>
      <c r="C276" s="1"/>
      <c r="J276" s="1"/>
      <c r="K276" s="1"/>
    </row>
    <row r="277" spans="2:11" ht="12.75" customHeight="1">
      <c r="B277" s="1"/>
      <c r="C277" s="1"/>
      <c r="J277" s="1"/>
      <c r="K277" s="1"/>
    </row>
    <row r="278" spans="2:11" ht="12.75" customHeight="1">
      <c r="B278" s="1"/>
      <c r="C278" s="1"/>
      <c r="J278" s="1"/>
      <c r="K278" s="1"/>
    </row>
    <row r="279" spans="2:11" ht="12.75" customHeight="1">
      <c r="B279" s="1"/>
      <c r="C279" s="1"/>
      <c r="J279" s="1"/>
      <c r="K279" s="1"/>
    </row>
    <row r="280" spans="2:11" ht="12.75" customHeight="1">
      <c r="B280" s="1"/>
      <c r="C280" s="1"/>
      <c r="J280" s="1"/>
      <c r="K280" s="1"/>
    </row>
    <row r="281" spans="2:11" ht="12.75" customHeight="1">
      <c r="B281" s="1"/>
      <c r="C281" s="1"/>
      <c r="J281" s="1"/>
      <c r="K281" s="1"/>
    </row>
    <row r="282" spans="2:11" ht="12.75" customHeight="1">
      <c r="B282" s="1"/>
      <c r="C282" s="1"/>
      <c r="J282" s="1"/>
      <c r="K282" s="1"/>
    </row>
    <row r="283" spans="2:11" ht="12.75" customHeight="1">
      <c r="B283" s="1"/>
      <c r="C283" s="1"/>
      <c r="J283" s="1"/>
      <c r="K283" s="1"/>
    </row>
    <row r="284" spans="2:11" ht="12.75" customHeight="1">
      <c r="B284" s="1"/>
      <c r="C284" s="1"/>
      <c r="J284" s="1"/>
      <c r="K284" s="1"/>
    </row>
    <row r="285" spans="2:11" ht="12.75" customHeight="1">
      <c r="B285" s="1"/>
      <c r="C285" s="1"/>
      <c r="J285" s="1"/>
      <c r="K285" s="1"/>
    </row>
    <row r="286" spans="2:11" ht="12.75" customHeight="1">
      <c r="B286" s="1"/>
      <c r="C286" s="1"/>
      <c r="J286" s="1"/>
      <c r="K286" s="1"/>
    </row>
    <row r="287" spans="2:11" ht="12.75" customHeight="1">
      <c r="B287" s="1"/>
      <c r="C287" s="1"/>
      <c r="J287" s="1"/>
      <c r="K287" s="1"/>
    </row>
    <row r="288" spans="2:11" ht="12.75" customHeight="1">
      <c r="B288" s="1"/>
      <c r="C288" s="1"/>
      <c r="J288" s="1"/>
      <c r="K288" s="1"/>
    </row>
    <row r="289" spans="2:11" ht="12.75" customHeight="1">
      <c r="B289" s="1"/>
      <c r="C289" s="1"/>
      <c r="J289" s="1"/>
      <c r="K289" s="1"/>
    </row>
    <row r="290" spans="2:11" ht="12.75" customHeight="1">
      <c r="B290" s="1"/>
      <c r="C290" s="1"/>
      <c r="J290" s="1"/>
      <c r="K290" s="1"/>
    </row>
    <row r="291" spans="2:11" ht="12.75" customHeight="1">
      <c r="B291" s="1"/>
      <c r="C291" s="1"/>
      <c r="J291" s="1"/>
      <c r="K291" s="1"/>
    </row>
    <row r="292" spans="2:11" ht="12.75" customHeight="1">
      <c r="B292" s="1"/>
      <c r="C292" s="1"/>
      <c r="J292" s="1"/>
      <c r="K292" s="1"/>
    </row>
    <row r="293" spans="2:11" ht="12.75" customHeight="1">
      <c r="B293" s="1"/>
      <c r="C293" s="1"/>
      <c r="J293" s="1"/>
      <c r="K293" s="1"/>
    </row>
    <row r="294" spans="2:11" ht="12.75" customHeight="1">
      <c r="B294" s="1"/>
      <c r="C294" s="1"/>
      <c r="J294" s="1"/>
      <c r="K294" s="1"/>
    </row>
    <row r="295" spans="2:11" ht="12.75" customHeight="1">
      <c r="B295" s="1"/>
      <c r="C295" s="1"/>
      <c r="J295" s="1"/>
      <c r="K295" s="1"/>
    </row>
    <row r="296" spans="2:11" ht="12.75" customHeight="1">
      <c r="B296" s="1"/>
      <c r="C296" s="1"/>
      <c r="J296" s="1"/>
      <c r="K296" s="1"/>
    </row>
    <row r="297" spans="2:11" ht="12.75" customHeight="1">
      <c r="B297" s="1"/>
      <c r="C297" s="1"/>
      <c r="J297" s="1"/>
      <c r="K297" s="1"/>
    </row>
    <row r="298" spans="2:11" ht="12.75" customHeight="1">
      <c r="B298" s="1"/>
      <c r="C298" s="1"/>
      <c r="J298" s="1"/>
      <c r="K298" s="1"/>
    </row>
    <row r="299" spans="2:11" ht="12.75" customHeight="1">
      <c r="B299" s="1"/>
      <c r="C299" s="1"/>
      <c r="J299" s="1"/>
      <c r="K299" s="1"/>
    </row>
    <row r="300" spans="2:11" ht="12.75" customHeight="1">
      <c r="B300" s="1"/>
      <c r="C300" s="1"/>
      <c r="J300" s="1"/>
      <c r="K300" s="1"/>
    </row>
    <row r="301" spans="2:11" ht="12.75" customHeight="1">
      <c r="B301" s="1"/>
      <c r="C301" s="1"/>
      <c r="J301" s="1"/>
      <c r="K301" s="1"/>
    </row>
    <row r="302" spans="2:11" ht="12.75" customHeight="1">
      <c r="B302" s="1"/>
      <c r="C302" s="1"/>
      <c r="J302" s="1"/>
      <c r="K302" s="1"/>
    </row>
    <row r="303" spans="2:11" ht="12.75" customHeight="1">
      <c r="B303" s="1"/>
      <c r="C303" s="1"/>
      <c r="J303" s="1"/>
      <c r="K303" s="1"/>
    </row>
    <row r="304" spans="2:11" ht="12.75" customHeight="1">
      <c r="B304" s="1"/>
      <c r="C304" s="1"/>
      <c r="J304" s="1"/>
      <c r="K304" s="1"/>
    </row>
    <row r="305" spans="2:11" ht="12.75" customHeight="1">
      <c r="B305" s="1"/>
      <c r="C305" s="1"/>
      <c r="J305" s="1"/>
      <c r="K305" s="1"/>
    </row>
    <row r="306" spans="2:11" ht="12.75" customHeight="1">
      <c r="B306" s="1"/>
      <c r="C306" s="1"/>
      <c r="J306" s="1"/>
      <c r="K306" s="1"/>
    </row>
    <row r="307" spans="2:11" ht="12.75" customHeight="1">
      <c r="B307" s="1"/>
      <c r="C307" s="1"/>
      <c r="J307" s="1"/>
      <c r="K307" s="1"/>
    </row>
    <row r="308" spans="2:11" ht="12.75" customHeight="1">
      <c r="B308" s="1"/>
      <c r="C308" s="1"/>
      <c r="J308" s="1"/>
      <c r="K308" s="1"/>
    </row>
    <row r="309" spans="2:11" ht="12.75" customHeight="1">
      <c r="B309" s="1"/>
      <c r="C309" s="1"/>
      <c r="J309" s="1"/>
      <c r="K309" s="1"/>
    </row>
    <row r="310" spans="2:11" ht="12.75" customHeight="1">
      <c r="B310" s="1"/>
      <c r="C310" s="1"/>
      <c r="J310" s="1"/>
      <c r="K310" s="1"/>
    </row>
    <row r="311" spans="2:11" ht="12.75" customHeight="1">
      <c r="B311" s="1"/>
      <c r="C311" s="1"/>
      <c r="J311" s="1"/>
      <c r="K311" s="1"/>
    </row>
    <row r="312" spans="2:11" ht="12.75" customHeight="1">
      <c r="B312" s="1"/>
      <c r="C312" s="1"/>
      <c r="J312" s="1"/>
      <c r="K312" s="1"/>
    </row>
    <row r="313" spans="2:11" ht="12.75" customHeight="1">
      <c r="B313" s="1"/>
      <c r="C313" s="1"/>
      <c r="J313" s="1"/>
      <c r="K313" s="1"/>
    </row>
    <row r="314" spans="2:11" ht="12.75" customHeight="1">
      <c r="B314" s="1"/>
      <c r="C314" s="1"/>
      <c r="J314" s="1"/>
      <c r="K314" s="1"/>
    </row>
    <row r="315" spans="2:11" ht="12.75" customHeight="1">
      <c r="B315" s="1"/>
      <c r="C315" s="1"/>
      <c r="J315" s="1"/>
      <c r="K315" s="1"/>
    </row>
    <row r="316" spans="2:11" ht="12.75" customHeight="1">
      <c r="B316" s="1"/>
      <c r="C316" s="1"/>
      <c r="J316" s="1"/>
      <c r="K316" s="1"/>
    </row>
    <row r="317" spans="2:11" ht="12.75" customHeight="1">
      <c r="B317" s="1"/>
      <c r="C317" s="1"/>
      <c r="J317" s="1"/>
      <c r="K317" s="1"/>
    </row>
    <row r="318" spans="2:11" ht="12.75" customHeight="1">
      <c r="B318" s="1"/>
      <c r="C318" s="1"/>
      <c r="J318" s="1"/>
      <c r="K318" s="1"/>
    </row>
    <row r="319" spans="2:11" ht="12.75" customHeight="1">
      <c r="B319" s="1"/>
      <c r="C319" s="1"/>
      <c r="J319" s="1"/>
      <c r="K319" s="1"/>
    </row>
    <row r="320" spans="2:11" ht="12.75" customHeight="1">
      <c r="B320" s="1"/>
      <c r="C320" s="1"/>
      <c r="J320" s="1"/>
      <c r="K320" s="1"/>
    </row>
    <row r="321" spans="2:11" ht="12.75" customHeight="1">
      <c r="B321" s="1"/>
      <c r="C321" s="1"/>
      <c r="J321" s="1"/>
      <c r="K321" s="1"/>
    </row>
    <row r="322" spans="2:11" ht="12.75" customHeight="1">
      <c r="B322" s="1"/>
      <c r="C322" s="1"/>
      <c r="J322" s="1"/>
      <c r="K322" s="1"/>
    </row>
    <row r="323" spans="2:11" ht="12.75" customHeight="1">
      <c r="B323" s="1"/>
      <c r="C323" s="1"/>
      <c r="J323" s="1"/>
      <c r="K323" s="1"/>
    </row>
    <row r="324" spans="2:11" ht="12.75" customHeight="1">
      <c r="B324" s="1"/>
      <c r="C324" s="1"/>
      <c r="J324" s="1"/>
      <c r="K324" s="1"/>
    </row>
    <row r="325" spans="2:11" ht="12.75" customHeight="1">
      <c r="B325" s="1"/>
      <c r="C325" s="1"/>
      <c r="J325" s="1"/>
      <c r="K325" s="1"/>
    </row>
    <row r="326" spans="2:11" ht="12.75" customHeight="1">
      <c r="B326" s="1"/>
      <c r="C326" s="1"/>
      <c r="J326" s="1"/>
      <c r="K326" s="1"/>
    </row>
    <row r="327" spans="2:11" ht="12.75" customHeight="1">
      <c r="B327" s="1"/>
      <c r="C327" s="1"/>
      <c r="J327" s="1"/>
      <c r="K327" s="1"/>
    </row>
    <row r="328" spans="2:11" ht="12.75" customHeight="1">
      <c r="B328" s="1"/>
      <c r="C328" s="1"/>
      <c r="J328" s="1"/>
      <c r="K328" s="1"/>
    </row>
    <row r="329" spans="2:11" ht="12.75" customHeight="1">
      <c r="B329" s="1"/>
      <c r="C329" s="1"/>
      <c r="J329" s="1"/>
      <c r="K329" s="1"/>
    </row>
    <row r="330" spans="2:11" ht="12.75" customHeight="1">
      <c r="B330" s="1"/>
      <c r="C330" s="1"/>
      <c r="J330" s="1"/>
      <c r="K330" s="1"/>
    </row>
    <row r="331" spans="2:11" ht="12.75" customHeight="1">
      <c r="B331" s="1"/>
      <c r="C331" s="1"/>
      <c r="J331" s="1"/>
      <c r="K331" s="1"/>
    </row>
    <row r="332" spans="2:11" ht="12.75" customHeight="1">
      <c r="B332" s="1"/>
      <c r="C332" s="1"/>
      <c r="J332" s="1"/>
      <c r="K332" s="1"/>
    </row>
    <row r="333" spans="2:11" ht="12.75" customHeight="1">
      <c r="B333" s="1"/>
      <c r="C333" s="1"/>
      <c r="J333" s="1"/>
      <c r="K333" s="1"/>
    </row>
    <row r="334" spans="2:11" ht="12.75" customHeight="1">
      <c r="B334" s="1"/>
      <c r="C334" s="1"/>
      <c r="J334" s="1"/>
      <c r="K334" s="1"/>
    </row>
    <row r="335" spans="2:11" ht="12.75" customHeight="1">
      <c r="B335" s="1"/>
      <c r="C335" s="1"/>
      <c r="J335" s="1"/>
      <c r="K335" s="1"/>
    </row>
    <row r="336" spans="2:11" ht="12.75" customHeight="1">
      <c r="B336" s="1"/>
      <c r="C336" s="1"/>
      <c r="J336" s="1"/>
      <c r="K336" s="1"/>
    </row>
    <row r="337" spans="2:11" ht="12.75" customHeight="1">
      <c r="B337" s="1"/>
      <c r="C337" s="1"/>
      <c r="J337" s="1"/>
      <c r="K337" s="1"/>
    </row>
    <row r="338" spans="2:11" ht="12.75" customHeight="1">
      <c r="B338" s="1"/>
      <c r="C338" s="1"/>
      <c r="J338" s="1"/>
      <c r="K338" s="1"/>
    </row>
    <row r="339" spans="2:11" ht="12.75" customHeight="1">
      <c r="B339" s="1"/>
      <c r="C339" s="1"/>
      <c r="J339" s="1"/>
      <c r="K339" s="1"/>
    </row>
    <row r="340" spans="2:11" ht="12.75" customHeight="1">
      <c r="B340" s="1"/>
      <c r="C340" s="1"/>
      <c r="J340" s="1"/>
      <c r="K340" s="1"/>
    </row>
    <row r="341" spans="2:11" ht="12.75" customHeight="1">
      <c r="B341" s="1"/>
      <c r="C341" s="1"/>
      <c r="J341" s="1"/>
      <c r="K341" s="1"/>
    </row>
    <row r="342" spans="2:11" ht="12.75" customHeight="1">
      <c r="B342" s="1"/>
      <c r="C342" s="1"/>
      <c r="J342" s="1"/>
      <c r="K342" s="1"/>
    </row>
    <row r="343" spans="2:11" ht="12.75" customHeight="1">
      <c r="B343" s="1"/>
      <c r="C343" s="1"/>
      <c r="J343" s="1"/>
      <c r="K343" s="1"/>
    </row>
    <row r="344" spans="2:11" ht="12.75" customHeight="1">
      <c r="B344" s="1"/>
      <c r="C344" s="1"/>
      <c r="J344" s="1"/>
      <c r="K344" s="1"/>
    </row>
    <row r="345" spans="2:11" ht="12.75" customHeight="1">
      <c r="B345" s="1"/>
      <c r="C345" s="1"/>
      <c r="J345" s="1"/>
      <c r="K345" s="1"/>
    </row>
    <row r="346" spans="2:11" ht="12.75" customHeight="1">
      <c r="B346" s="1"/>
      <c r="C346" s="1"/>
      <c r="J346" s="1"/>
      <c r="K346" s="1"/>
    </row>
    <row r="347" spans="2:11" ht="12.75" customHeight="1">
      <c r="B347" s="1"/>
      <c r="C347" s="1"/>
      <c r="J347" s="1"/>
      <c r="K347" s="1"/>
    </row>
    <row r="348" spans="2:11" ht="12.75" customHeight="1">
      <c r="B348" s="1"/>
      <c r="C348" s="1"/>
      <c r="J348" s="1"/>
      <c r="K348" s="1"/>
    </row>
    <row r="349" spans="2:11" ht="12.75" customHeight="1">
      <c r="B349" s="1"/>
      <c r="C349" s="1"/>
      <c r="J349" s="1"/>
      <c r="K349" s="1"/>
    </row>
    <row r="350" spans="2:11" ht="12.75" customHeight="1">
      <c r="B350" s="1"/>
      <c r="C350" s="1"/>
      <c r="J350" s="1"/>
      <c r="K350" s="1"/>
    </row>
    <row r="351" spans="2:11" ht="12.75" customHeight="1">
      <c r="B351" s="1"/>
      <c r="C351" s="1"/>
      <c r="J351" s="1"/>
      <c r="K351" s="1"/>
    </row>
    <row r="352" spans="2:11" ht="12.75" customHeight="1">
      <c r="B352" s="1"/>
      <c r="C352" s="1"/>
      <c r="J352" s="1"/>
      <c r="K352" s="1"/>
    </row>
    <row r="353" spans="2:11" ht="12.75" customHeight="1">
      <c r="B353" s="1"/>
      <c r="C353" s="1"/>
      <c r="J353" s="1"/>
      <c r="K353" s="1"/>
    </row>
    <row r="354" spans="2:11" ht="12.75" customHeight="1">
      <c r="B354" s="1"/>
      <c r="C354" s="1"/>
      <c r="J354" s="1"/>
      <c r="K354" s="1"/>
    </row>
    <row r="355" spans="2:11" ht="12.75" customHeight="1">
      <c r="B355" s="1"/>
      <c r="C355" s="1"/>
      <c r="J355" s="1"/>
      <c r="K355" s="1"/>
    </row>
    <row r="356" spans="2:11" ht="12.75" customHeight="1">
      <c r="B356" s="1"/>
      <c r="C356" s="1"/>
      <c r="J356" s="1"/>
      <c r="K356" s="1"/>
    </row>
    <row r="357" spans="2:11" ht="12.75" customHeight="1">
      <c r="B357" s="1"/>
      <c r="C357" s="1"/>
      <c r="J357" s="1"/>
      <c r="K357" s="1"/>
    </row>
    <row r="358" spans="2:11" ht="12.75" customHeight="1">
      <c r="B358" s="1"/>
      <c r="C358" s="1"/>
      <c r="J358" s="1"/>
      <c r="K358" s="1"/>
    </row>
    <row r="359" spans="2:11" ht="12.75" customHeight="1">
      <c r="B359" s="1"/>
      <c r="C359" s="1"/>
      <c r="J359" s="1"/>
      <c r="K359" s="1"/>
    </row>
    <row r="360" spans="2:11" ht="12.75" customHeight="1">
      <c r="B360" s="1"/>
      <c r="C360" s="1"/>
      <c r="J360" s="1"/>
      <c r="K360" s="1"/>
    </row>
    <row r="361" spans="2:11" ht="12.75" customHeight="1">
      <c r="B361" s="1"/>
      <c r="C361" s="1"/>
      <c r="J361" s="1"/>
      <c r="K361" s="1"/>
    </row>
    <row r="362" spans="2:11" ht="12.75" customHeight="1">
      <c r="B362" s="1"/>
      <c r="C362" s="1"/>
      <c r="J362" s="1"/>
      <c r="K362" s="1"/>
    </row>
    <row r="363" spans="2:11" ht="12.75" customHeight="1">
      <c r="B363" s="1"/>
      <c r="C363" s="1"/>
      <c r="J363" s="1"/>
      <c r="K363" s="1"/>
    </row>
    <row r="364" spans="2:11" ht="12.75" customHeight="1">
      <c r="B364" s="1"/>
      <c r="C364" s="1"/>
      <c r="J364" s="1"/>
      <c r="K364" s="1"/>
    </row>
    <row r="365" spans="2:11" ht="12.75" customHeight="1">
      <c r="B365" s="1"/>
      <c r="C365" s="1"/>
      <c r="J365" s="1"/>
      <c r="K365" s="1"/>
    </row>
    <row r="366" spans="2:11" ht="12.75" customHeight="1">
      <c r="B366" s="1"/>
      <c r="C366" s="1"/>
      <c r="J366" s="1"/>
      <c r="K366" s="1"/>
    </row>
    <row r="367" spans="2:11" ht="12.75" customHeight="1">
      <c r="B367" s="1"/>
      <c r="C367" s="1"/>
      <c r="J367" s="1"/>
      <c r="K367" s="1"/>
    </row>
    <row r="368" spans="2:11" ht="12.75" customHeight="1">
      <c r="B368" s="1"/>
      <c r="C368" s="1"/>
      <c r="J368" s="1"/>
      <c r="K368" s="1"/>
    </row>
    <row r="369" spans="2:11" ht="12.75" customHeight="1">
      <c r="B369" s="1"/>
      <c r="C369" s="1"/>
      <c r="J369" s="1"/>
      <c r="K369" s="1"/>
    </row>
    <row r="370" spans="2:11" ht="12.75" customHeight="1">
      <c r="B370" s="1"/>
      <c r="C370" s="1"/>
      <c r="J370" s="1"/>
      <c r="K370" s="1"/>
    </row>
    <row r="371" spans="2:11" ht="12.75" customHeight="1">
      <c r="B371" s="1"/>
      <c r="C371" s="1"/>
      <c r="J371" s="1"/>
      <c r="K371" s="1"/>
    </row>
    <row r="372" spans="2:11" ht="12.75" customHeight="1">
      <c r="B372" s="1"/>
      <c r="C372" s="1"/>
      <c r="J372" s="1"/>
      <c r="K372" s="1"/>
    </row>
    <row r="373" spans="2:11" ht="12.75" customHeight="1">
      <c r="B373" s="1"/>
      <c r="C373" s="1"/>
      <c r="J373" s="1"/>
      <c r="K373" s="1"/>
    </row>
    <row r="374" spans="2:11" ht="12.75" customHeight="1">
      <c r="B374" s="1"/>
      <c r="C374" s="1"/>
      <c r="J374" s="1"/>
      <c r="K374" s="1"/>
    </row>
    <row r="375" spans="2:11" ht="12.75" customHeight="1">
      <c r="B375" s="1"/>
      <c r="C375" s="1"/>
      <c r="J375" s="1"/>
      <c r="K375" s="1"/>
    </row>
    <row r="376" spans="2:11" ht="12.75" customHeight="1">
      <c r="B376" s="1"/>
      <c r="C376" s="1"/>
      <c r="J376" s="1"/>
      <c r="K376" s="1"/>
    </row>
    <row r="377" spans="2:11" ht="12.75" customHeight="1">
      <c r="B377" s="1"/>
      <c r="C377" s="1"/>
      <c r="J377" s="1"/>
      <c r="K377" s="1"/>
    </row>
    <row r="378" spans="2:11" ht="12.75" customHeight="1">
      <c r="B378" s="1"/>
      <c r="C378" s="1"/>
      <c r="J378" s="1"/>
      <c r="K378" s="1"/>
    </row>
    <row r="379" spans="2:11" ht="12.75" customHeight="1">
      <c r="B379" s="1"/>
      <c r="C379" s="1"/>
      <c r="J379" s="1"/>
      <c r="K379" s="1"/>
    </row>
    <row r="380" spans="2:11" ht="12.75" customHeight="1">
      <c r="B380" s="1"/>
      <c r="C380" s="1"/>
      <c r="J380" s="1"/>
      <c r="K380" s="1"/>
    </row>
    <row r="381" spans="2:11" ht="12.75" customHeight="1">
      <c r="B381" s="1"/>
      <c r="C381" s="1"/>
      <c r="J381" s="1"/>
      <c r="K381" s="1"/>
    </row>
    <row r="382" spans="2:11" ht="12.75" customHeight="1">
      <c r="B382" s="1"/>
      <c r="C382" s="1"/>
      <c r="J382" s="1"/>
      <c r="K382" s="1"/>
    </row>
    <row r="383" spans="2:11" ht="12.75" customHeight="1">
      <c r="B383" s="1"/>
      <c r="C383" s="1"/>
      <c r="J383" s="1"/>
      <c r="K383" s="1"/>
    </row>
    <row r="384" spans="2:11" ht="12.75" customHeight="1">
      <c r="B384" s="1"/>
      <c r="C384" s="1"/>
      <c r="J384" s="1"/>
      <c r="K384" s="1"/>
    </row>
    <row r="385" spans="2:11" ht="12.75" customHeight="1">
      <c r="B385" s="1"/>
      <c r="C385" s="1"/>
      <c r="J385" s="1"/>
      <c r="K385" s="1"/>
    </row>
    <row r="386" spans="2:11" ht="12.75" customHeight="1">
      <c r="B386" s="1"/>
      <c r="C386" s="1"/>
      <c r="J386" s="1"/>
      <c r="K386" s="1"/>
    </row>
    <row r="387" spans="2:11" ht="12.75" customHeight="1">
      <c r="B387" s="1"/>
      <c r="C387" s="1"/>
      <c r="J387" s="1"/>
      <c r="K387" s="1"/>
    </row>
    <row r="388" spans="2:11" ht="12.75" customHeight="1">
      <c r="B388" s="1"/>
      <c r="C388" s="1"/>
      <c r="J388" s="1"/>
      <c r="K388" s="1"/>
    </row>
    <row r="389" spans="2:11" ht="12.75" customHeight="1">
      <c r="B389" s="1"/>
      <c r="C389" s="1"/>
      <c r="J389" s="1"/>
      <c r="K389" s="1"/>
    </row>
    <row r="390" spans="2:11" ht="12.75" customHeight="1">
      <c r="B390" s="1"/>
      <c r="C390" s="1"/>
      <c r="J390" s="1"/>
      <c r="K390" s="1"/>
    </row>
    <row r="391" spans="2:11" ht="12.75" customHeight="1">
      <c r="B391" s="1"/>
      <c r="C391" s="1"/>
      <c r="J391" s="1"/>
      <c r="K391" s="1"/>
    </row>
    <row r="392" spans="2:11" ht="12.75" customHeight="1">
      <c r="B392" s="1"/>
      <c r="C392" s="1"/>
      <c r="J392" s="1"/>
      <c r="K392" s="1"/>
    </row>
    <row r="393" spans="2:11" ht="12.75" customHeight="1">
      <c r="B393" s="1"/>
      <c r="C393" s="1"/>
      <c r="J393" s="1"/>
      <c r="K393" s="1"/>
    </row>
    <row r="394" spans="2:11" ht="12.75" customHeight="1">
      <c r="B394" s="1"/>
      <c r="C394" s="1"/>
      <c r="J394" s="1"/>
      <c r="K394" s="1"/>
    </row>
    <row r="395" spans="2:11" ht="12.75" customHeight="1">
      <c r="B395" s="1"/>
      <c r="C395" s="1"/>
      <c r="J395" s="1"/>
      <c r="K395" s="1"/>
    </row>
    <row r="396" spans="2:11" ht="12.75" customHeight="1">
      <c r="B396" s="1"/>
      <c r="C396" s="1"/>
      <c r="J396" s="1"/>
      <c r="K396" s="1"/>
    </row>
    <row r="397" spans="2:11" ht="12.75" customHeight="1">
      <c r="B397" s="1"/>
      <c r="C397" s="1"/>
      <c r="J397" s="1"/>
      <c r="K397" s="1"/>
    </row>
    <row r="398" spans="2:11" ht="12.75" customHeight="1">
      <c r="B398" s="1"/>
      <c r="C398" s="1"/>
      <c r="J398" s="1"/>
      <c r="K398" s="1"/>
    </row>
    <row r="399" spans="2:11" ht="12.75" customHeight="1">
      <c r="B399" s="1"/>
      <c r="C399" s="1"/>
      <c r="J399" s="1"/>
      <c r="K399" s="1"/>
    </row>
    <row r="400" spans="2:11" ht="12.75" customHeight="1">
      <c r="B400" s="1"/>
      <c r="C400" s="1"/>
      <c r="J400" s="1"/>
      <c r="K400" s="1"/>
    </row>
    <row r="401" spans="2:11" ht="12.75" customHeight="1">
      <c r="B401" s="1"/>
      <c r="C401" s="1"/>
      <c r="J401" s="1"/>
      <c r="K401" s="1"/>
    </row>
    <row r="402" spans="2:11" ht="12.75" customHeight="1">
      <c r="B402" s="1"/>
      <c r="C402" s="1"/>
      <c r="J402" s="1"/>
      <c r="K402" s="1"/>
    </row>
    <row r="403" spans="2:11" ht="12.75" customHeight="1">
      <c r="B403" s="1"/>
      <c r="C403" s="1"/>
      <c r="J403" s="1"/>
      <c r="K403" s="1"/>
    </row>
    <row r="404" spans="2:11" ht="12.75" customHeight="1">
      <c r="B404" s="1"/>
      <c r="C404" s="1"/>
      <c r="J404" s="1"/>
      <c r="K404" s="1"/>
    </row>
    <row r="405" spans="2:11" ht="12.75" customHeight="1">
      <c r="B405" s="1"/>
      <c r="C405" s="1"/>
      <c r="J405" s="1"/>
      <c r="K405" s="1"/>
    </row>
    <row r="406" spans="2:11" ht="12.75" customHeight="1">
      <c r="B406" s="1"/>
      <c r="C406" s="1"/>
      <c r="J406" s="1"/>
      <c r="K406" s="1"/>
    </row>
    <row r="407" spans="2:11" ht="12.75" customHeight="1">
      <c r="B407" s="1"/>
      <c r="C407" s="1"/>
      <c r="J407" s="1"/>
      <c r="K407" s="1"/>
    </row>
    <row r="408" spans="2:11" ht="12.75" customHeight="1">
      <c r="B408" s="1"/>
      <c r="C408" s="1"/>
      <c r="J408" s="1"/>
      <c r="K408" s="1"/>
    </row>
    <row r="409" spans="2:11" ht="12.75" customHeight="1">
      <c r="B409" s="1"/>
      <c r="C409" s="1"/>
      <c r="J409" s="1"/>
      <c r="K409" s="1"/>
    </row>
    <row r="410" spans="2:11" ht="12.75" customHeight="1">
      <c r="B410" s="1"/>
      <c r="C410" s="1"/>
      <c r="J410" s="1"/>
      <c r="K410" s="1"/>
    </row>
    <row r="411" spans="2:11" ht="12.75" customHeight="1">
      <c r="B411" s="1"/>
      <c r="C411" s="1"/>
      <c r="J411" s="1"/>
      <c r="K411" s="1"/>
    </row>
    <row r="412" spans="2:11" ht="12.75" customHeight="1">
      <c r="B412" s="1"/>
      <c r="C412" s="1"/>
      <c r="J412" s="1"/>
      <c r="K412" s="1"/>
    </row>
    <row r="413" spans="2:11" ht="12.75" customHeight="1">
      <c r="B413" s="1"/>
      <c r="C413" s="1"/>
      <c r="J413" s="1"/>
      <c r="K413" s="1"/>
    </row>
    <row r="414" spans="2:11" ht="12.75" customHeight="1">
      <c r="B414" s="1"/>
      <c r="C414" s="1"/>
      <c r="J414" s="1"/>
      <c r="K414" s="1"/>
    </row>
    <row r="415" spans="2:11" ht="12.75" customHeight="1">
      <c r="B415" s="1"/>
      <c r="C415" s="1"/>
      <c r="J415" s="1"/>
      <c r="K415" s="1"/>
    </row>
    <row r="416" spans="2:11" ht="12.75" customHeight="1">
      <c r="B416" s="1"/>
      <c r="C416" s="1"/>
      <c r="J416" s="1"/>
      <c r="K416" s="1"/>
    </row>
    <row r="417" spans="2:11" ht="12.75" customHeight="1">
      <c r="B417" s="1"/>
      <c r="C417" s="1"/>
      <c r="J417" s="1"/>
      <c r="K417" s="1"/>
    </row>
    <row r="418" spans="2:11" ht="12.75" customHeight="1">
      <c r="B418" s="1"/>
      <c r="C418" s="1"/>
      <c r="J418" s="1"/>
      <c r="K418" s="1"/>
    </row>
    <row r="419" spans="2:11" ht="12.75" customHeight="1">
      <c r="B419" s="1"/>
      <c r="C419" s="1"/>
      <c r="J419" s="1"/>
      <c r="K419" s="1"/>
    </row>
    <row r="420" spans="2:11" ht="12.75" customHeight="1">
      <c r="B420" s="1"/>
      <c r="C420" s="1"/>
      <c r="J420" s="1"/>
      <c r="K420" s="1"/>
    </row>
    <row r="421" spans="2:11" ht="12.75" customHeight="1">
      <c r="B421" s="1"/>
      <c r="C421" s="1"/>
      <c r="J421" s="1"/>
      <c r="K421" s="1"/>
    </row>
    <row r="422" spans="2:11" ht="12.75" customHeight="1">
      <c r="B422" s="1"/>
      <c r="C422" s="1"/>
      <c r="J422" s="1"/>
      <c r="K422" s="1"/>
    </row>
    <row r="423" spans="2:11" ht="12.75" customHeight="1">
      <c r="B423" s="1"/>
      <c r="C423" s="1"/>
      <c r="J423" s="1"/>
      <c r="K423" s="1"/>
    </row>
    <row r="424" spans="2:11" ht="12.75" customHeight="1">
      <c r="B424" s="1"/>
      <c r="C424" s="1"/>
      <c r="J424" s="1"/>
      <c r="K424" s="1"/>
    </row>
    <row r="425" spans="2:11" ht="12.75" customHeight="1">
      <c r="B425" s="1"/>
      <c r="C425" s="1"/>
      <c r="J425" s="1"/>
      <c r="K425" s="1"/>
    </row>
    <row r="426" spans="2:11" ht="12.75" customHeight="1">
      <c r="B426" s="1"/>
      <c r="C426" s="1"/>
      <c r="J426" s="1"/>
      <c r="K426" s="1"/>
    </row>
    <row r="427" spans="2:11" ht="12.75" customHeight="1">
      <c r="B427" s="1"/>
      <c r="C427" s="1"/>
      <c r="J427" s="1"/>
      <c r="K427" s="1"/>
    </row>
    <row r="428" spans="2:11" ht="12.75" customHeight="1">
      <c r="B428" s="1"/>
      <c r="C428" s="1"/>
      <c r="J428" s="1"/>
      <c r="K428" s="1"/>
    </row>
    <row r="429" spans="2:11" ht="12.75" customHeight="1">
      <c r="B429" s="1"/>
      <c r="C429" s="1"/>
      <c r="J429" s="1"/>
      <c r="K429" s="1"/>
    </row>
    <row r="430" spans="2:11" ht="12.75" customHeight="1">
      <c r="B430" s="1"/>
      <c r="C430" s="1"/>
      <c r="J430" s="1"/>
      <c r="K430" s="1"/>
    </row>
    <row r="431" spans="2:11" ht="12.75" customHeight="1">
      <c r="B431" s="1"/>
      <c r="C431" s="1"/>
      <c r="J431" s="1"/>
      <c r="K431" s="1"/>
    </row>
    <row r="432" spans="2:11" ht="12.75" customHeight="1">
      <c r="B432" s="1"/>
      <c r="C432" s="1"/>
      <c r="J432" s="1"/>
      <c r="K432" s="1"/>
    </row>
    <row r="433" spans="2:11" ht="12.75" customHeight="1">
      <c r="B433" s="1"/>
      <c r="C433" s="1"/>
      <c r="J433" s="1"/>
      <c r="K433" s="1"/>
    </row>
    <row r="434" spans="2:11" ht="12.75" customHeight="1">
      <c r="B434" s="1"/>
      <c r="C434" s="1"/>
      <c r="J434" s="1"/>
      <c r="K434" s="1"/>
    </row>
    <row r="435" spans="2:11" ht="12.75" customHeight="1">
      <c r="B435" s="1"/>
      <c r="C435" s="1"/>
      <c r="J435" s="1"/>
      <c r="K435" s="1"/>
    </row>
    <row r="436" spans="2:11" ht="12.75" customHeight="1">
      <c r="B436" s="1"/>
      <c r="C436" s="1"/>
      <c r="J436" s="1"/>
      <c r="K436" s="1"/>
    </row>
    <row r="437" spans="2:11" ht="12.75" customHeight="1">
      <c r="B437" s="1"/>
      <c r="C437" s="1"/>
      <c r="J437" s="1"/>
      <c r="K437" s="1"/>
    </row>
    <row r="438" spans="2:11" ht="12.75" customHeight="1">
      <c r="B438" s="1"/>
      <c r="C438" s="1"/>
      <c r="J438" s="1"/>
      <c r="K438" s="1"/>
    </row>
    <row r="439" spans="2:11" ht="12.75" customHeight="1">
      <c r="B439" s="1"/>
      <c r="C439" s="1"/>
      <c r="J439" s="1"/>
      <c r="K439" s="1"/>
    </row>
    <row r="440" spans="2:11" ht="12.75" customHeight="1">
      <c r="B440" s="1"/>
      <c r="C440" s="1"/>
      <c r="J440" s="1"/>
      <c r="K440" s="1"/>
    </row>
    <row r="441" spans="2:11" ht="12.75" customHeight="1">
      <c r="B441" s="1"/>
      <c r="C441" s="1"/>
      <c r="J441" s="1"/>
      <c r="K441" s="1"/>
    </row>
    <row r="442" spans="2:11" ht="12.75" customHeight="1">
      <c r="B442" s="1"/>
      <c r="C442" s="1"/>
      <c r="J442" s="1"/>
      <c r="K442" s="1"/>
    </row>
    <row r="443" spans="2:11" ht="12.75" customHeight="1">
      <c r="B443" s="1"/>
      <c r="C443" s="1"/>
      <c r="J443" s="1"/>
      <c r="K443" s="1"/>
    </row>
    <row r="444" spans="2:11" ht="12.75" customHeight="1">
      <c r="B444" s="1"/>
      <c r="C444" s="1"/>
      <c r="J444" s="1"/>
      <c r="K444" s="1"/>
    </row>
    <row r="445" spans="2:11" ht="12.75" customHeight="1">
      <c r="B445" s="1"/>
      <c r="C445" s="1"/>
      <c r="J445" s="1"/>
      <c r="K445" s="1"/>
    </row>
    <row r="446" spans="2:11" ht="12.75" customHeight="1">
      <c r="B446" s="1"/>
      <c r="C446" s="1"/>
      <c r="J446" s="1"/>
      <c r="K446" s="1"/>
    </row>
    <row r="447" spans="2:11" ht="12.75" customHeight="1">
      <c r="B447" s="1"/>
      <c r="C447" s="1"/>
      <c r="J447" s="1"/>
      <c r="K447" s="1"/>
    </row>
    <row r="448" spans="2:11" ht="12.75" customHeight="1">
      <c r="B448" s="1"/>
      <c r="C448" s="1"/>
      <c r="J448" s="1"/>
      <c r="K448" s="1"/>
    </row>
    <row r="449" spans="2:11" ht="12.75" customHeight="1">
      <c r="B449" s="1"/>
      <c r="C449" s="1"/>
      <c r="J449" s="1"/>
      <c r="K449" s="1"/>
    </row>
    <row r="450" spans="2:11" ht="12.75" customHeight="1">
      <c r="B450" s="1"/>
      <c r="C450" s="1"/>
      <c r="J450" s="1"/>
      <c r="K450" s="1"/>
    </row>
    <row r="451" spans="2:11" ht="12.75" customHeight="1">
      <c r="B451" s="1"/>
      <c r="C451" s="1"/>
      <c r="J451" s="1"/>
      <c r="K451" s="1"/>
    </row>
    <row r="452" spans="2:11" ht="12.75" customHeight="1">
      <c r="B452" s="1"/>
      <c r="C452" s="1"/>
      <c r="J452" s="1"/>
      <c r="K452" s="1"/>
    </row>
    <row r="453" spans="2:11" ht="12.75" customHeight="1">
      <c r="B453" s="1"/>
      <c r="C453" s="1"/>
      <c r="J453" s="1"/>
      <c r="K453" s="1"/>
    </row>
    <row r="454" spans="2:11" ht="12.75" customHeight="1">
      <c r="B454" s="1"/>
      <c r="C454" s="1"/>
      <c r="J454" s="1"/>
      <c r="K454" s="1"/>
    </row>
    <row r="455" spans="2:11" ht="12.75" customHeight="1">
      <c r="B455" s="1"/>
      <c r="C455" s="1"/>
      <c r="J455" s="1"/>
      <c r="K455" s="1"/>
    </row>
    <row r="456" spans="2:11" ht="12.75" customHeight="1">
      <c r="B456" s="1"/>
      <c r="C456" s="1"/>
      <c r="J456" s="1"/>
      <c r="K456" s="1"/>
    </row>
    <row r="457" spans="2:11" ht="12.75" customHeight="1">
      <c r="B457" s="1"/>
      <c r="C457" s="1"/>
      <c r="J457" s="1"/>
      <c r="K457" s="1"/>
    </row>
    <row r="458" spans="2:11" ht="12.75" customHeight="1">
      <c r="B458" s="1"/>
      <c r="C458" s="1"/>
      <c r="J458" s="1"/>
      <c r="K458" s="1"/>
    </row>
    <row r="459" spans="2:11" ht="12.75" customHeight="1">
      <c r="B459" s="1"/>
      <c r="C459" s="1"/>
      <c r="J459" s="1"/>
      <c r="K459" s="1"/>
    </row>
    <row r="460" spans="2:11" ht="12.75" customHeight="1">
      <c r="B460" s="1"/>
      <c r="C460" s="1"/>
      <c r="J460" s="1"/>
      <c r="K460" s="1"/>
    </row>
    <row r="461" spans="2:11" ht="12.75" customHeight="1">
      <c r="B461" s="1"/>
      <c r="C461" s="1"/>
      <c r="J461" s="1"/>
      <c r="K461" s="1"/>
    </row>
    <row r="462" spans="2:11" ht="12.75" customHeight="1">
      <c r="B462" s="1"/>
      <c r="C462" s="1"/>
      <c r="J462" s="1"/>
      <c r="K462" s="1"/>
    </row>
    <row r="463" spans="2:11" ht="12.75" customHeight="1">
      <c r="B463" s="1"/>
      <c r="C463" s="1"/>
      <c r="J463" s="1"/>
      <c r="K463" s="1"/>
    </row>
    <row r="464" spans="2:11" ht="12.75" customHeight="1">
      <c r="B464" s="1"/>
      <c r="C464" s="1"/>
      <c r="J464" s="1"/>
      <c r="K464" s="1"/>
    </row>
    <row r="465" spans="2:11" ht="12.75" customHeight="1">
      <c r="B465" s="1"/>
      <c r="C465" s="1"/>
      <c r="J465" s="1"/>
      <c r="K465" s="1"/>
    </row>
    <row r="466" spans="2:11" ht="12.75" customHeight="1">
      <c r="B466" s="1"/>
      <c r="C466" s="1"/>
      <c r="J466" s="1"/>
      <c r="K466" s="1"/>
    </row>
    <row r="467" spans="2:11" ht="12.75" customHeight="1">
      <c r="B467" s="1"/>
      <c r="C467" s="1"/>
      <c r="J467" s="1"/>
      <c r="K467" s="1"/>
    </row>
    <row r="468" spans="2:11" ht="12.75" customHeight="1">
      <c r="B468" s="1"/>
      <c r="C468" s="1"/>
      <c r="J468" s="1"/>
      <c r="K468" s="1"/>
    </row>
    <row r="469" spans="2:11" ht="12.75" customHeight="1">
      <c r="B469" s="1"/>
      <c r="C469" s="1"/>
      <c r="J469" s="1"/>
      <c r="K469" s="1"/>
    </row>
    <row r="470" spans="2:11" ht="12.75" customHeight="1">
      <c r="B470" s="1"/>
      <c r="C470" s="1"/>
      <c r="J470" s="1"/>
      <c r="K470" s="1"/>
    </row>
    <row r="471" spans="2:11" ht="12.75" customHeight="1">
      <c r="B471" s="1"/>
      <c r="C471" s="1"/>
      <c r="J471" s="1"/>
      <c r="K471" s="1"/>
    </row>
    <row r="472" spans="2:11" ht="12.75" customHeight="1">
      <c r="B472" s="1"/>
      <c r="C472" s="1"/>
      <c r="J472" s="1"/>
      <c r="K472" s="1"/>
    </row>
    <row r="473" spans="2:11" ht="12.75" customHeight="1">
      <c r="B473" s="1"/>
      <c r="C473" s="1"/>
      <c r="J473" s="1"/>
      <c r="K473" s="1"/>
    </row>
    <row r="474" spans="2:11" ht="12.75" customHeight="1">
      <c r="B474" s="1"/>
      <c r="C474" s="1"/>
      <c r="J474" s="1"/>
      <c r="K474" s="1"/>
    </row>
    <row r="475" spans="2:11" ht="12.75" customHeight="1">
      <c r="B475" s="1"/>
      <c r="C475" s="1"/>
      <c r="J475" s="1"/>
      <c r="K475" s="1"/>
    </row>
    <row r="476" spans="2:11" ht="12.75" customHeight="1">
      <c r="B476" s="1"/>
      <c r="C476" s="1"/>
      <c r="J476" s="1"/>
      <c r="K476" s="1"/>
    </row>
    <row r="477" spans="2:11" ht="12.75" customHeight="1">
      <c r="B477" s="1"/>
      <c r="C477" s="1"/>
      <c r="J477" s="1"/>
      <c r="K477" s="1"/>
    </row>
    <row r="478" spans="2:11" ht="12.75" customHeight="1">
      <c r="B478" s="1"/>
      <c r="C478" s="1"/>
      <c r="J478" s="1"/>
      <c r="K478" s="1"/>
    </row>
    <row r="479" spans="2:11" ht="12.75" customHeight="1">
      <c r="B479" s="1"/>
      <c r="C479" s="1"/>
      <c r="J479" s="1"/>
      <c r="K479" s="1"/>
    </row>
    <row r="480" spans="2:11" ht="12.75" customHeight="1">
      <c r="B480" s="1"/>
      <c r="C480" s="1"/>
      <c r="J480" s="1"/>
      <c r="K480" s="1"/>
    </row>
    <row r="481" spans="2:11" ht="12.75" customHeight="1">
      <c r="B481" s="1"/>
      <c r="C481" s="1"/>
      <c r="J481" s="1"/>
      <c r="K481" s="1"/>
    </row>
    <row r="482" spans="2:11" ht="12.75" customHeight="1">
      <c r="B482" s="1"/>
      <c r="C482" s="1"/>
      <c r="J482" s="1"/>
      <c r="K482" s="1"/>
    </row>
    <row r="483" spans="2:11" ht="12.75" customHeight="1">
      <c r="B483" s="1"/>
      <c r="C483" s="1"/>
      <c r="J483" s="1"/>
      <c r="K483" s="1"/>
    </row>
    <row r="484" spans="2:11" ht="12.75" customHeight="1">
      <c r="B484" s="1"/>
      <c r="C484" s="1"/>
      <c r="J484" s="1"/>
      <c r="K484" s="1"/>
    </row>
    <row r="485" spans="2:11" ht="12.75" customHeight="1">
      <c r="B485" s="1"/>
      <c r="C485" s="1"/>
      <c r="J485" s="1"/>
      <c r="K485" s="1"/>
    </row>
    <row r="486" spans="2:11" ht="12.75" customHeight="1">
      <c r="B486" s="1"/>
      <c r="C486" s="1"/>
      <c r="J486" s="1"/>
      <c r="K486" s="1"/>
    </row>
    <row r="487" spans="2:11" ht="12.75" customHeight="1">
      <c r="B487" s="1"/>
      <c r="C487" s="1"/>
      <c r="J487" s="1"/>
      <c r="K487" s="1"/>
    </row>
    <row r="488" spans="2:11" ht="12.75" customHeight="1">
      <c r="B488" s="1"/>
      <c r="C488" s="1"/>
      <c r="J488" s="1"/>
      <c r="K488" s="1"/>
    </row>
    <row r="489" spans="2:11" ht="12.75" customHeight="1">
      <c r="B489" s="1"/>
      <c r="C489" s="1"/>
      <c r="J489" s="1"/>
      <c r="K489" s="1"/>
    </row>
    <row r="490" spans="2:11" ht="12.75" customHeight="1">
      <c r="B490" s="1"/>
      <c r="C490" s="1"/>
      <c r="J490" s="1"/>
      <c r="K490" s="1"/>
    </row>
    <row r="491" spans="2:11" ht="12.75" customHeight="1">
      <c r="B491" s="1"/>
      <c r="C491" s="1"/>
      <c r="J491" s="1"/>
      <c r="K491" s="1"/>
    </row>
    <row r="492" spans="2:11" ht="12.75" customHeight="1">
      <c r="B492" s="1"/>
      <c r="C492" s="1"/>
      <c r="J492" s="1"/>
      <c r="K492" s="1"/>
    </row>
    <row r="493" spans="2:11" ht="12.75" customHeight="1">
      <c r="B493" s="1"/>
      <c r="C493" s="1"/>
      <c r="J493" s="1"/>
      <c r="K493" s="1"/>
    </row>
    <row r="494" spans="2:11" ht="12.75" customHeight="1">
      <c r="B494" s="1"/>
      <c r="C494" s="1"/>
      <c r="J494" s="1"/>
      <c r="K494" s="1"/>
    </row>
    <row r="495" spans="2:11" ht="12.75" customHeight="1">
      <c r="B495" s="1"/>
      <c r="C495" s="1"/>
      <c r="J495" s="1"/>
      <c r="K495" s="1"/>
    </row>
    <row r="496" spans="2:11" ht="12.75" customHeight="1">
      <c r="B496" s="1"/>
      <c r="C496" s="1"/>
      <c r="J496" s="1"/>
      <c r="K496" s="1"/>
    </row>
    <row r="497" spans="2:11" ht="12.75" customHeight="1">
      <c r="B497" s="1"/>
      <c r="C497" s="1"/>
      <c r="J497" s="1"/>
      <c r="K497" s="1"/>
    </row>
    <row r="498" spans="2:11" ht="12.75" customHeight="1">
      <c r="B498" s="1"/>
      <c r="C498" s="1"/>
      <c r="J498" s="1"/>
      <c r="K498" s="1"/>
    </row>
    <row r="499" spans="2:11" ht="12.75" customHeight="1">
      <c r="B499" s="1"/>
      <c r="C499" s="1"/>
      <c r="J499" s="1"/>
      <c r="K499" s="1"/>
    </row>
    <row r="500" spans="2:11" ht="12.75" customHeight="1">
      <c r="B500" s="1"/>
      <c r="C500" s="1"/>
      <c r="J500" s="1"/>
      <c r="K500" s="1"/>
    </row>
    <row r="501" spans="2:11" ht="12.75" customHeight="1">
      <c r="B501" s="1"/>
      <c r="C501" s="1"/>
      <c r="J501" s="1"/>
      <c r="K501" s="1"/>
    </row>
    <row r="502" spans="2:11" ht="12.75" customHeight="1">
      <c r="B502" s="1"/>
      <c r="C502" s="1"/>
      <c r="J502" s="1"/>
      <c r="K502" s="1"/>
    </row>
    <row r="503" spans="2:11" ht="12.75" customHeight="1">
      <c r="B503" s="1"/>
      <c r="C503" s="1"/>
      <c r="J503" s="1"/>
      <c r="K503" s="1"/>
    </row>
    <row r="504" spans="2:11" ht="12.75" customHeight="1">
      <c r="B504" s="1"/>
      <c r="C504" s="1"/>
      <c r="J504" s="1"/>
      <c r="K504" s="1"/>
    </row>
    <row r="505" spans="2:11" ht="12.75" customHeight="1">
      <c r="B505" s="1"/>
      <c r="C505" s="1"/>
      <c r="J505" s="1"/>
      <c r="K505" s="1"/>
    </row>
    <row r="506" spans="2:11" ht="12.75" customHeight="1">
      <c r="B506" s="1"/>
      <c r="C506" s="1"/>
      <c r="J506" s="1"/>
      <c r="K506" s="1"/>
    </row>
    <row r="507" spans="2:11" ht="12.75" customHeight="1">
      <c r="B507" s="1"/>
      <c r="C507" s="1"/>
      <c r="J507" s="1"/>
      <c r="K507" s="1"/>
    </row>
    <row r="508" spans="2:11" ht="12.75" customHeight="1">
      <c r="B508" s="1"/>
      <c r="C508" s="1"/>
      <c r="J508" s="1"/>
      <c r="K508" s="1"/>
    </row>
    <row r="509" spans="2:11" ht="12.75" customHeight="1">
      <c r="B509" s="1"/>
      <c r="C509" s="1"/>
      <c r="J509" s="1"/>
      <c r="K509" s="1"/>
    </row>
    <row r="510" spans="2:11" ht="12.75" customHeight="1">
      <c r="B510" s="1"/>
      <c r="C510" s="1"/>
      <c r="J510" s="1"/>
      <c r="K510" s="1"/>
    </row>
    <row r="511" spans="2:11" ht="12.75" customHeight="1">
      <c r="B511" s="1"/>
      <c r="C511" s="1"/>
      <c r="J511" s="1"/>
      <c r="K511" s="1"/>
    </row>
    <row r="512" spans="2:11" ht="12.75" customHeight="1">
      <c r="B512" s="1"/>
      <c r="C512" s="1"/>
      <c r="J512" s="1"/>
      <c r="K512" s="1"/>
    </row>
    <row r="513" spans="2:11" ht="12.75" customHeight="1">
      <c r="B513" s="1"/>
      <c r="C513" s="1"/>
      <c r="J513" s="1"/>
      <c r="K513" s="1"/>
    </row>
    <row r="514" spans="2:11" ht="12.75" customHeight="1">
      <c r="B514" s="1"/>
      <c r="C514" s="1"/>
      <c r="J514" s="1"/>
      <c r="K514" s="1"/>
    </row>
    <row r="515" spans="2:11" ht="12.75" customHeight="1">
      <c r="B515" s="1"/>
      <c r="C515" s="1"/>
      <c r="J515" s="1"/>
      <c r="K515" s="1"/>
    </row>
    <row r="516" spans="2:11" ht="12.75" customHeight="1">
      <c r="B516" s="1"/>
      <c r="C516" s="1"/>
      <c r="J516" s="1"/>
      <c r="K516" s="1"/>
    </row>
    <row r="517" spans="2:11" ht="12.75" customHeight="1">
      <c r="B517" s="1"/>
      <c r="C517" s="1"/>
      <c r="J517" s="1"/>
      <c r="K517" s="1"/>
    </row>
    <row r="518" spans="2:11" ht="12.75" customHeight="1">
      <c r="B518" s="1"/>
      <c r="C518" s="1"/>
      <c r="J518" s="1"/>
      <c r="K518" s="1"/>
    </row>
    <row r="519" spans="2:11" ht="12.75" customHeight="1">
      <c r="B519" s="1"/>
      <c r="C519" s="1"/>
      <c r="J519" s="1"/>
      <c r="K519" s="1"/>
    </row>
    <row r="520" spans="2:11" ht="12.75" customHeight="1">
      <c r="B520" s="1"/>
      <c r="C520" s="1"/>
      <c r="J520" s="1"/>
      <c r="K520" s="1"/>
    </row>
    <row r="521" spans="2:11" ht="12.75" customHeight="1">
      <c r="B521" s="1"/>
      <c r="C521" s="1"/>
      <c r="J521" s="1"/>
      <c r="K521" s="1"/>
    </row>
    <row r="522" spans="2:11" ht="12.75" customHeight="1">
      <c r="B522" s="1"/>
      <c r="C522" s="1"/>
      <c r="J522" s="1"/>
      <c r="K522" s="1"/>
    </row>
    <row r="523" spans="2:11" ht="12.75" customHeight="1">
      <c r="B523" s="1"/>
      <c r="C523" s="1"/>
      <c r="J523" s="1"/>
      <c r="K523" s="1"/>
    </row>
    <row r="524" spans="2:11" ht="12.75" customHeight="1">
      <c r="B524" s="1"/>
      <c r="C524" s="1"/>
      <c r="J524" s="1"/>
      <c r="K524" s="1"/>
    </row>
    <row r="525" spans="2:11" ht="12.75" customHeight="1">
      <c r="B525" s="1"/>
      <c r="C525" s="1"/>
      <c r="J525" s="1"/>
      <c r="K525" s="1"/>
    </row>
    <row r="526" spans="2:11" ht="12.75" customHeight="1">
      <c r="B526" s="1"/>
      <c r="C526" s="1"/>
      <c r="J526" s="1"/>
      <c r="K526" s="1"/>
    </row>
    <row r="527" spans="2:11" ht="12.75" customHeight="1">
      <c r="B527" s="1"/>
      <c r="C527" s="1"/>
      <c r="J527" s="1"/>
      <c r="K527" s="1"/>
    </row>
    <row r="528" spans="2:11" ht="12.75" customHeight="1">
      <c r="B528" s="1"/>
      <c r="C528" s="1"/>
      <c r="J528" s="1"/>
      <c r="K528" s="1"/>
    </row>
    <row r="529" spans="2:11" ht="12.75" customHeight="1">
      <c r="B529" s="1"/>
      <c r="C529" s="1"/>
      <c r="J529" s="1"/>
      <c r="K529" s="1"/>
    </row>
    <row r="530" spans="2:11" ht="12.75" customHeight="1">
      <c r="B530" s="1"/>
      <c r="C530" s="1"/>
      <c r="J530" s="1"/>
      <c r="K530" s="1"/>
    </row>
    <row r="531" spans="2:11" ht="12.75" customHeight="1">
      <c r="B531" s="1"/>
      <c r="C531" s="1"/>
      <c r="J531" s="1"/>
      <c r="K531" s="1"/>
    </row>
    <row r="532" spans="2:11" ht="12.75" customHeight="1">
      <c r="B532" s="1"/>
      <c r="C532" s="1"/>
      <c r="J532" s="1"/>
      <c r="K532" s="1"/>
    </row>
    <row r="533" spans="2:11" ht="12.75" customHeight="1">
      <c r="B533" s="1"/>
      <c r="C533" s="1"/>
      <c r="J533" s="1"/>
      <c r="K533" s="1"/>
    </row>
    <row r="534" spans="2:11" ht="12.75" customHeight="1">
      <c r="B534" s="1"/>
      <c r="C534" s="1"/>
      <c r="J534" s="1"/>
      <c r="K534" s="1"/>
    </row>
    <row r="535" spans="2:11" ht="12.75" customHeight="1">
      <c r="B535" s="1"/>
      <c r="C535" s="1"/>
      <c r="J535" s="1"/>
      <c r="K535" s="1"/>
    </row>
    <row r="536" spans="2:11" ht="12.75" customHeight="1">
      <c r="B536" s="1"/>
      <c r="C536" s="1"/>
      <c r="J536" s="1"/>
      <c r="K536" s="1"/>
    </row>
    <row r="537" spans="2:11" ht="12.75" customHeight="1">
      <c r="B537" s="1"/>
      <c r="C537" s="1"/>
      <c r="J537" s="1"/>
      <c r="K537" s="1"/>
    </row>
    <row r="538" spans="2:11" ht="12.75" customHeight="1">
      <c r="B538" s="1"/>
      <c r="C538" s="1"/>
      <c r="J538" s="1"/>
      <c r="K538" s="1"/>
    </row>
    <row r="539" spans="2:11" ht="12.75" customHeight="1">
      <c r="B539" s="1"/>
      <c r="C539" s="1"/>
      <c r="J539" s="1"/>
      <c r="K539" s="1"/>
    </row>
    <row r="540" spans="2:11" ht="12.75" customHeight="1">
      <c r="B540" s="1"/>
      <c r="C540" s="1"/>
      <c r="J540" s="1"/>
      <c r="K540" s="1"/>
    </row>
    <row r="541" spans="2:11" ht="12.75" customHeight="1">
      <c r="B541" s="1"/>
      <c r="C541" s="1"/>
      <c r="J541" s="1"/>
      <c r="K541" s="1"/>
    </row>
    <row r="542" spans="2:11" ht="12.75" customHeight="1">
      <c r="B542" s="1"/>
      <c r="C542" s="1"/>
      <c r="J542" s="1"/>
      <c r="K542" s="1"/>
    </row>
    <row r="543" spans="2:11" ht="12.75" customHeight="1">
      <c r="B543" s="1"/>
      <c r="C543" s="1"/>
      <c r="J543" s="1"/>
      <c r="K543" s="1"/>
    </row>
    <row r="544" spans="2:11" ht="12.75" customHeight="1">
      <c r="B544" s="1"/>
      <c r="C544" s="1"/>
      <c r="J544" s="1"/>
      <c r="K544" s="1"/>
    </row>
    <row r="545" spans="2:11" ht="12.75" customHeight="1">
      <c r="B545" s="1"/>
      <c r="C545" s="1"/>
      <c r="J545" s="1"/>
      <c r="K545" s="1"/>
    </row>
    <row r="546" spans="2:11" ht="12.75" customHeight="1">
      <c r="B546" s="1"/>
      <c r="C546" s="1"/>
      <c r="J546" s="1"/>
      <c r="K546" s="1"/>
    </row>
    <row r="547" spans="2:11" ht="12.75" customHeight="1">
      <c r="B547" s="1"/>
      <c r="C547" s="1"/>
      <c r="J547" s="1"/>
      <c r="K547" s="1"/>
    </row>
    <row r="548" spans="2:11" ht="12.75" customHeight="1">
      <c r="B548" s="1"/>
      <c r="C548" s="1"/>
      <c r="J548" s="1"/>
      <c r="K548" s="1"/>
    </row>
    <row r="549" spans="2:11" ht="12.75" customHeight="1">
      <c r="B549" s="1"/>
      <c r="C549" s="1"/>
      <c r="J549" s="1"/>
      <c r="K549" s="1"/>
    </row>
    <row r="550" spans="2:11" ht="12.75" customHeight="1">
      <c r="B550" s="1"/>
      <c r="C550" s="1"/>
      <c r="J550" s="1"/>
      <c r="K550" s="1"/>
    </row>
    <row r="551" spans="2:11" ht="12.75" customHeight="1">
      <c r="B551" s="1"/>
      <c r="C551" s="1"/>
      <c r="J551" s="1"/>
      <c r="K551" s="1"/>
    </row>
    <row r="552" spans="2:11" ht="12.75" customHeight="1">
      <c r="B552" s="1"/>
      <c r="C552" s="1"/>
      <c r="J552" s="1"/>
      <c r="K552" s="1"/>
    </row>
    <row r="553" spans="2:11" ht="12.75" customHeight="1">
      <c r="B553" s="1"/>
      <c r="C553" s="1"/>
      <c r="J553" s="1"/>
      <c r="K553" s="1"/>
    </row>
    <row r="554" spans="2:11" ht="12.75" customHeight="1">
      <c r="B554" s="1"/>
      <c r="C554" s="1"/>
      <c r="J554" s="1"/>
      <c r="K554" s="1"/>
    </row>
    <row r="555" spans="2:11" ht="12.75" customHeight="1">
      <c r="B555" s="1"/>
      <c r="C555" s="1"/>
      <c r="J555" s="1"/>
      <c r="K555" s="1"/>
    </row>
    <row r="556" spans="2:11" ht="12.75" customHeight="1">
      <c r="B556" s="1"/>
      <c r="C556" s="1"/>
      <c r="J556" s="1"/>
      <c r="K556" s="1"/>
    </row>
    <row r="557" spans="2:11" ht="12.75" customHeight="1">
      <c r="B557" s="1"/>
      <c r="C557" s="1"/>
      <c r="J557" s="1"/>
      <c r="K557" s="1"/>
    </row>
    <row r="558" spans="2:11" ht="12.75" customHeight="1">
      <c r="B558" s="1"/>
      <c r="C558" s="1"/>
      <c r="J558" s="1"/>
      <c r="K558" s="1"/>
    </row>
    <row r="559" spans="2:11" ht="12.75" customHeight="1">
      <c r="B559" s="1"/>
      <c r="C559" s="1"/>
      <c r="J559" s="1"/>
      <c r="K559" s="1"/>
    </row>
    <row r="560" spans="2:11" ht="12.75" customHeight="1">
      <c r="B560" s="1"/>
      <c r="C560" s="1"/>
      <c r="J560" s="1"/>
      <c r="K560" s="1"/>
    </row>
    <row r="561" spans="2:11" ht="12.75" customHeight="1">
      <c r="B561" s="1"/>
      <c r="C561" s="1"/>
      <c r="J561" s="1"/>
      <c r="K561" s="1"/>
    </row>
    <row r="562" spans="2:11" ht="12.75" customHeight="1">
      <c r="B562" s="1"/>
      <c r="C562" s="1"/>
      <c r="J562" s="1"/>
      <c r="K562" s="1"/>
    </row>
    <row r="563" spans="2:11" ht="12.75" customHeight="1">
      <c r="B563" s="1"/>
      <c r="C563" s="1"/>
      <c r="J563" s="1"/>
      <c r="K563" s="1"/>
    </row>
    <row r="564" spans="2:11" ht="12.75" customHeight="1">
      <c r="B564" s="1"/>
      <c r="C564" s="1"/>
      <c r="J564" s="1"/>
      <c r="K564" s="1"/>
    </row>
    <row r="565" spans="2:11" ht="12.75" customHeight="1">
      <c r="B565" s="1"/>
      <c r="C565" s="1"/>
      <c r="J565" s="1"/>
      <c r="K565" s="1"/>
    </row>
    <row r="566" spans="2:11" ht="12.75" customHeight="1">
      <c r="B566" s="1"/>
      <c r="C566" s="1"/>
      <c r="J566" s="1"/>
      <c r="K566" s="1"/>
    </row>
    <row r="567" spans="2:11" ht="12.75" customHeight="1">
      <c r="B567" s="1"/>
      <c r="C567" s="1"/>
      <c r="J567" s="1"/>
      <c r="K567" s="1"/>
    </row>
    <row r="568" spans="2:11" ht="12.75" customHeight="1">
      <c r="B568" s="1"/>
      <c r="C568" s="1"/>
      <c r="J568" s="1"/>
      <c r="K568" s="1"/>
    </row>
    <row r="569" spans="2:11" ht="12.75" customHeight="1">
      <c r="B569" s="1"/>
      <c r="C569" s="1"/>
      <c r="J569" s="1"/>
      <c r="K569" s="1"/>
    </row>
    <row r="570" spans="2:11" ht="12.75" customHeight="1">
      <c r="B570" s="1"/>
      <c r="C570" s="1"/>
      <c r="J570" s="1"/>
      <c r="K570" s="1"/>
    </row>
    <row r="571" spans="2:11" ht="12.75" customHeight="1">
      <c r="B571" s="1"/>
      <c r="C571" s="1"/>
      <c r="J571" s="1"/>
      <c r="K571" s="1"/>
    </row>
    <row r="572" spans="2:11" ht="12.75" customHeight="1">
      <c r="B572" s="1"/>
      <c r="C572" s="1"/>
      <c r="J572" s="1"/>
      <c r="K572" s="1"/>
    </row>
    <row r="573" spans="2:11" ht="12.75" customHeight="1">
      <c r="B573" s="1"/>
      <c r="C573" s="1"/>
      <c r="J573" s="1"/>
      <c r="K573" s="1"/>
    </row>
    <row r="574" spans="2:11" ht="12.75" customHeight="1">
      <c r="B574" s="1"/>
      <c r="C574" s="1"/>
      <c r="J574" s="1"/>
      <c r="K574" s="1"/>
    </row>
    <row r="575" spans="2:11" ht="12.75" customHeight="1">
      <c r="B575" s="1"/>
      <c r="C575" s="1"/>
      <c r="J575" s="1"/>
      <c r="K575" s="1"/>
    </row>
    <row r="576" spans="2:11" ht="12.75" customHeight="1">
      <c r="B576" s="1"/>
      <c r="C576" s="1"/>
      <c r="J576" s="1"/>
      <c r="K576" s="1"/>
    </row>
    <row r="577" spans="2:11" ht="12.75" customHeight="1">
      <c r="B577" s="1"/>
      <c r="C577" s="1"/>
      <c r="J577" s="1"/>
      <c r="K577" s="1"/>
    </row>
    <row r="578" spans="2:11" ht="12.75" customHeight="1">
      <c r="B578" s="1"/>
      <c r="C578" s="1"/>
      <c r="J578" s="1"/>
      <c r="K578" s="1"/>
    </row>
    <row r="579" spans="2:11" ht="12.75" customHeight="1">
      <c r="B579" s="1"/>
      <c r="C579" s="1"/>
      <c r="J579" s="1"/>
      <c r="K579" s="1"/>
    </row>
    <row r="580" spans="2:11" ht="12.75" customHeight="1">
      <c r="B580" s="1"/>
      <c r="C580" s="1"/>
      <c r="J580" s="1"/>
      <c r="K580" s="1"/>
    </row>
    <row r="581" spans="2:11" ht="12.75" customHeight="1">
      <c r="B581" s="1"/>
      <c r="C581" s="1"/>
      <c r="J581" s="1"/>
      <c r="K581" s="1"/>
    </row>
    <row r="582" spans="2:11" ht="12.75" customHeight="1">
      <c r="B582" s="1"/>
      <c r="C582" s="1"/>
      <c r="J582" s="1"/>
      <c r="K582" s="1"/>
    </row>
    <row r="583" spans="2:11" ht="12.75" customHeight="1">
      <c r="B583" s="1"/>
      <c r="C583" s="1"/>
      <c r="J583" s="1"/>
      <c r="K583" s="1"/>
    </row>
    <row r="584" spans="2:11" ht="12.75" customHeight="1">
      <c r="B584" s="1"/>
      <c r="C584" s="1"/>
      <c r="J584" s="1"/>
      <c r="K584" s="1"/>
    </row>
    <row r="585" spans="2:11" ht="12.75" customHeight="1">
      <c r="B585" s="1"/>
      <c r="C585" s="1"/>
      <c r="J585" s="1"/>
      <c r="K585" s="1"/>
    </row>
    <row r="586" spans="2:11" ht="12.75" customHeight="1">
      <c r="B586" s="1"/>
      <c r="C586" s="1"/>
      <c r="J586" s="1"/>
      <c r="K586" s="1"/>
    </row>
    <row r="587" spans="2:11" ht="12.75" customHeight="1">
      <c r="B587" s="1"/>
      <c r="C587" s="1"/>
      <c r="J587" s="1"/>
      <c r="K587" s="1"/>
    </row>
    <row r="588" spans="2:11" ht="12.75" customHeight="1">
      <c r="B588" s="1"/>
      <c r="C588" s="1"/>
      <c r="J588" s="1"/>
      <c r="K588" s="1"/>
    </row>
    <row r="589" spans="2:11" ht="12.75" customHeight="1">
      <c r="B589" s="1"/>
      <c r="C589" s="1"/>
      <c r="J589" s="1"/>
      <c r="K589" s="1"/>
    </row>
    <row r="590" spans="2:11" ht="12.75" customHeight="1">
      <c r="B590" s="1"/>
      <c r="C590" s="1"/>
      <c r="J590" s="1"/>
      <c r="K590" s="1"/>
    </row>
    <row r="591" spans="2:11" ht="12.75" customHeight="1">
      <c r="B591" s="1"/>
      <c r="C591" s="1"/>
      <c r="J591" s="1"/>
      <c r="K591" s="1"/>
    </row>
    <row r="592" spans="2:11" ht="12.75" customHeight="1">
      <c r="B592" s="1"/>
      <c r="C592" s="1"/>
      <c r="J592" s="1"/>
      <c r="K592" s="1"/>
    </row>
    <row r="593" spans="2:11" ht="12.75" customHeight="1">
      <c r="B593" s="1"/>
      <c r="C593" s="1"/>
      <c r="J593" s="1"/>
      <c r="K593" s="1"/>
    </row>
    <row r="594" spans="2:11" ht="12.75" customHeight="1">
      <c r="B594" s="1"/>
      <c r="C594" s="1"/>
      <c r="J594" s="1"/>
      <c r="K594" s="1"/>
    </row>
    <row r="595" spans="2:11" ht="12.75" customHeight="1">
      <c r="B595" s="1"/>
      <c r="C595" s="1"/>
      <c r="J595" s="1"/>
      <c r="K595" s="1"/>
    </row>
    <row r="596" spans="2:11" ht="12.75" customHeight="1">
      <c r="B596" s="1"/>
      <c r="C596" s="1"/>
      <c r="J596" s="1"/>
      <c r="K596" s="1"/>
    </row>
    <row r="597" spans="2:11" ht="12.75" customHeight="1">
      <c r="B597" s="1"/>
      <c r="C597" s="1"/>
      <c r="J597" s="1"/>
      <c r="K597" s="1"/>
    </row>
    <row r="598" spans="2:11" ht="12.75" customHeight="1">
      <c r="B598" s="1"/>
      <c r="C598" s="1"/>
      <c r="J598" s="1"/>
      <c r="K598" s="1"/>
    </row>
    <row r="599" spans="2:11" ht="12.75" customHeight="1">
      <c r="B599" s="1"/>
      <c r="C599" s="1"/>
      <c r="J599" s="1"/>
      <c r="K599" s="1"/>
    </row>
    <row r="600" spans="2:11" ht="12.75" customHeight="1">
      <c r="B600" s="1"/>
      <c r="C600" s="1"/>
      <c r="J600" s="1"/>
      <c r="K600" s="1"/>
    </row>
    <row r="601" spans="2:11" ht="12.75" customHeight="1">
      <c r="B601" s="1"/>
      <c r="C601" s="1"/>
      <c r="J601" s="1"/>
      <c r="K601" s="1"/>
    </row>
    <row r="602" spans="2:11" ht="12.75" customHeight="1">
      <c r="B602" s="1"/>
      <c r="C602" s="1"/>
      <c r="J602" s="1"/>
      <c r="K602" s="1"/>
    </row>
    <row r="603" spans="2:11" ht="12.75" customHeight="1">
      <c r="B603" s="1"/>
      <c r="C603" s="1"/>
      <c r="J603" s="1"/>
      <c r="K603" s="1"/>
    </row>
    <row r="604" spans="2:11" ht="12.75" customHeight="1">
      <c r="B604" s="1"/>
      <c r="C604" s="1"/>
      <c r="J604" s="1"/>
      <c r="K604" s="1"/>
    </row>
    <row r="605" spans="2:11" ht="12.75" customHeight="1">
      <c r="B605" s="1"/>
      <c r="C605" s="1"/>
      <c r="J605" s="1"/>
      <c r="K605" s="1"/>
    </row>
    <row r="606" spans="2:11" ht="12.75" customHeight="1">
      <c r="B606" s="1"/>
      <c r="C606" s="1"/>
      <c r="J606" s="1"/>
      <c r="K606" s="1"/>
    </row>
    <row r="607" spans="2:11" ht="12.75" customHeight="1">
      <c r="B607" s="1"/>
      <c r="C607" s="1"/>
      <c r="J607" s="1"/>
      <c r="K607" s="1"/>
    </row>
    <row r="608" spans="2:11" ht="12.75" customHeight="1">
      <c r="B608" s="1"/>
      <c r="C608" s="1"/>
      <c r="J608" s="1"/>
      <c r="K608" s="1"/>
    </row>
    <row r="609" spans="2:11" ht="12.75" customHeight="1">
      <c r="B609" s="1"/>
      <c r="C609" s="1"/>
      <c r="J609" s="1"/>
      <c r="K609" s="1"/>
    </row>
    <row r="610" spans="2:11" ht="12.75" customHeight="1">
      <c r="B610" s="1"/>
      <c r="C610" s="1"/>
      <c r="J610" s="1"/>
      <c r="K610" s="1"/>
    </row>
    <row r="611" spans="2:11" ht="12.75" customHeight="1">
      <c r="B611" s="1"/>
      <c r="C611" s="1"/>
      <c r="J611" s="1"/>
      <c r="K611" s="1"/>
    </row>
    <row r="612" spans="2:11" ht="12.75" customHeight="1">
      <c r="B612" s="1"/>
      <c r="C612" s="1"/>
      <c r="J612" s="1"/>
      <c r="K612" s="1"/>
    </row>
    <row r="613" spans="2:11" ht="12.75" customHeight="1">
      <c r="B613" s="1"/>
      <c r="C613" s="1"/>
      <c r="J613" s="1"/>
      <c r="K613" s="1"/>
    </row>
    <row r="614" spans="2:11" ht="12.75" customHeight="1">
      <c r="B614" s="1"/>
      <c r="C614" s="1"/>
      <c r="J614" s="1"/>
      <c r="K614" s="1"/>
    </row>
    <row r="615" spans="2:11" ht="12.75" customHeight="1">
      <c r="B615" s="1"/>
      <c r="C615" s="1"/>
      <c r="J615" s="1"/>
      <c r="K615" s="1"/>
    </row>
    <row r="616" spans="2:11" ht="12.75" customHeight="1">
      <c r="B616" s="1"/>
      <c r="C616" s="1"/>
      <c r="J616" s="1"/>
      <c r="K616" s="1"/>
    </row>
    <row r="617" spans="2:11" ht="12.75" customHeight="1">
      <c r="B617" s="1"/>
      <c r="C617" s="1"/>
      <c r="J617" s="1"/>
      <c r="K617" s="1"/>
    </row>
    <row r="618" spans="2:11" ht="12.75" customHeight="1">
      <c r="B618" s="1"/>
      <c r="C618" s="1"/>
      <c r="J618" s="1"/>
      <c r="K618" s="1"/>
    </row>
    <row r="619" spans="2:11" ht="12.75" customHeight="1">
      <c r="B619" s="1"/>
      <c r="C619" s="1"/>
      <c r="J619" s="1"/>
      <c r="K619" s="1"/>
    </row>
    <row r="620" spans="2:11" ht="12.75" customHeight="1">
      <c r="B620" s="1"/>
      <c r="C620" s="1"/>
      <c r="J620" s="1"/>
      <c r="K620" s="1"/>
    </row>
    <row r="621" spans="2:11" ht="12.75" customHeight="1">
      <c r="B621" s="1"/>
      <c r="C621" s="1"/>
      <c r="J621" s="1"/>
      <c r="K621" s="1"/>
    </row>
    <row r="622" spans="2:11" ht="12.75" customHeight="1">
      <c r="B622" s="1"/>
      <c r="C622" s="1"/>
      <c r="J622" s="1"/>
      <c r="K622" s="1"/>
    </row>
    <row r="623" spans="2:11" ht="12.75" customHeight="1">
      <c r="B623" s="1"/>
      <c r="C623" s="1"/>
      <c r="J623" s="1"/>
      <c r="K623" s="1"/>
    </row>
    <row r="624" spans="2:11" ht="12.75" customHeight="1">
      <c r="B624" s="1"/>
      <c r="C624" s="1"/>
      <c r="J624" s="1"/>
      <c r="K624" s="1"/>
    </row>
    <row r="625" spans="2:11" ht="12.75" customHeight="1">
      <c r="B625" s="1"/>
      <c r="C625" s="1"/>
      <c r="J625" s="1"/>
      <c r="K625" s="1"/>
    </row>
    <row r="626" spans="2:11" ht="12.75" customHeight="1">
      <c r="B626" s="1"/>
      <c r="C626" s="1"/>
      <c r="J626" s="1"/>
      <c r="K626" s="1"/>
    </row>
    <row r="627" spans="2:11" ht="12.75" customHeight="1">
      <c r="B627" s="1"/>
      <c r="C627" s="1"/>
      <c r="J627" s="1"/>
      <c r="K627" s="1"/>
    </row>
    <row r="628" spans="2:11" ht="12.75" customHeight="1">
      <c r="B628" s="1"/>
      <c r="C628" s="1"/>
      <c r="J628" s="1"/>
      <c r="K628" s="1"/>
    </row>
    <row r="629" spans="2:11" ht="12.75" customHeight="1">
      <c r="B629" s="1"/>
      <c r="C629" s="1"/>
      <c r="J629" s="1"/>
      <c r="K629" s="1"/>
    </row>
    <row r="630" spans="2:11" ht="12.75" customHeight="1">
      <c r="B630" s="1"/>
      <c r="C630" s="1"/>
      <c r="J630" s="1"/>
      <c r="K630" s="1"/>
    </row>
    <row r="631" spans="2:11" ht="12.75" customHeight="1">
      <c r="B631" s="1"/>
      <c r="C631" s="1"/>
      <c r="J631" s="1"/>
      <c r="K631" s="1"/>
    </row>
    <row r="632" spans="2:11" ht="12.75" customHeight="1">
      <c r="B632" s="1"/>
      <c r="C632" s="1"/>
      <c r="J632" s="1"/>
      <c r="K632" s="1"/>
    </row>
    <row r="633" spans="2:11" ht="12.75" customHeight="1">
      <c r="B633" s="1"/>
      <c r="C633" s="1"/>
      <c r="J633" s="1"/>
      <c r="K633" s="1"/>
    </row>
    <row r="634" spans="2:11" ht="12.75" customHeight="1">
      <c r="B634" s="1"/>
      <c r="C634" s="1"/>
      <c r="J634" s="1"/>
      <c r="K634" s="1"/>
    </row>
    <row r="635" spans="2:11" ht="12.75" customHeight="1">
      <c r="B635" s="1"/>
      <c r="C635" s="1"/>
      <c r="J635" s="1"/>
      <c r="K635" s="1"/>
    </row>
    <row r="636" spans="2:11" ht="12.75" customHeight="1">
      <c r="B636" s="1"/>
      <c r="C636" s="1"/>
      <c r="J636" s="1"/>
      <c r="K636" s="1"/>
    </row>
    <row r="637" spans="2:11" ht="12.75" customHeight="1">
      <c r="B637" s="1"/>
      <c r="C637" s="1"/>
      <c r="J637" s="1"/>
      <c r="K637" s="1"/>
    </row>
    <row r="638" spans="2:11" ht="12.75" customHeight="1">
      <c r="B638" s="1"/>
      <c r="C638" s="1"/>
      <c r="J638" s="1"/>
      <c r="K638" s="1"/>
    </row>
    <row r="639" spans="2:11" ht="12.75" customHeight="1">
      <c r="B639" s="1"/>
      <c r="C639" s="1"/>
      <c r="J639" s="1"/>
      <c r="K639" s="1"/>
    </row>
    <row r="640" spans="2:11" ht="12.75" customHeight="1">
      <c r="B640" s="1"/>
      <c r="C640" s="1"/>
      <c r="J640" s="1"/>
      <c r="K640" s="1"/>
    </row>
    <row r="641" spans="2:11" ht="12.75" customHeight="1">
      <c r="B641" s="1"/>
      <c r="C641" s="1"/>
      <c r="J641" s="1"/>
      <c r="K641" s="1"/>
    </row>
    <row r="642" spans="2:11" ht="12.75" customHeight="1">
      <c r="B642" s="1"/>
      <c r="C642" s="1"/>
      <c r="J642" s="1"/>
      <c r="K642" s="1"/>
    </row>
    <row r="643" spans="2:11" ht="12.75" customHeight="1">
      <c r="B643" s="1"/>
      <c r="C643" s="1"/>
      <c r="J643" s="1"/>
      <c r="K643" s="1"/>
    </row>
    <row r="644" spans="2:11" ht="12.75" customHeight="1">
      <c r="B644" s="1"/>
      <c r="C644" s="1"/>
      <c r="J644" s="1"/>
      <c r="K644" s="1"/>
    </row>
    <row r="645" spans="2:11" ht="12.75" customHeight="1">
      <c r="B645" s="1"/>
      <c r="C645" s="1"/>
      <c r="J645" s="1"/>
      <c r="K645" s="1"/>
    </row>
    <row r="646" spans="2:11" ht="12.75" customHeight="1">
      <c r="B646" s="1"/>
      <c r="C646" s="1"/>
      <c r="J646" s="1"/>
      <c r="K646" s="1"/>
    </row>
    <row r="647" spans="2:11" ht="12.75" customHeight="1">
      <c r="B647" s="1"/>
      <c r="C647" s="1"/>
      <c r="J647" s="1"/>
      <c r="K647" s="1"/>
    </row>
    <row r="648" spans="2:11" ht="12.75" customHeight="1">
      <c r="B648" s="1"/>
      <c r="C648" s="1"/>
      <c r="J648" s="1"/>
      <c r="K648" s="1"/>
    </row>
    <row r="649" spans="2:11" ht="12.75" customHeight="1">
      <c r="B649" s="1"/>
      <c r="C649" s="1"/>
      <c r="J649" s="1"/>
      <c r="K649" s="1"/>
    </row>
    <row r="650" spans="2:11" ht="12.75" customHeight="1">
      <c r="B650" s="1"/>
      <c r="C650" s="1"/>
      <c r="J650" s="1"/>
      <c r="K650" s="1"/>
    </row>
    <row r="651" spans="2:11" ht="12.75" customHeight="1">
      <c r="B651" s="1"/>
      <c r="C651" s="1"/>
      <c r="J651" s="1"/>
      <c r="K651" s="1"/>
    </row>
    <row r="652" spans="2:11" ht="12.75" customHeight="1">
      <c r="B652" s="1"/>
      <c r="C652" s="1"/>
      <c r="J652" s="1"/>
      <c r="K652" s="1"/>
    </row>
    <row r="653" spans="2:11" ht="12.75" customHeight="1">
      <c r="B653" s="1"/>
      <c r="C653" s="1"/>
      <c r="J653" s="1"/>
      <c r="K653" s="1"/>
    </row>
    <row r="654" spans="2:11" ht="12.75" customHeight="1">
      <c r="B654" s="1"/>
      <c r="C654" s="1"/>
      <c r="J654" s="1"/>
      <c r="K654" s="1"/>
    </row>
    <row r="655" spans="2:11" ht="12.75" customHeight="1">
      <c r="B655" s="1"/>
      <c r="C655" s="1"/>
      <c r="J655" s="1"/>
      <c r="K655" s="1"/>
    </row>
    <row r="656" spans="2:11" ht="12.75" customHeight="1">
      <c r="B656" s="1"/>
      <c r="C656" s="1"/>
      <c r="J656" s="1"/>
      <c r="K656" s="1"/>
    </row>
    <row r="657" spans="2:11" ht="12.75" customHeight="1">
      <c r="B657" s="1"/>
      <c r="C657" s="1"/>
      <c r="J657" s="1"/>
      <c r="K657" s="1"/>
    </row>
    <row r="658" spans="2:11" ht="12.75" customHeight="1">
      <c r="B658" s="1"/>
      <c r="C658" s="1"/>
      <c r="J658" s="1"/>
      <c r="K658" s="1"/>
    </row>
    <row r="659" spans="2:11" ht="12.75" customHeight="1">
      <c r="B659" s="1"/>
      <c r="C659" s="1"/>
      <c r="J659" s="1"/>
      <c r="K659" s="1"/>
    </row>
    <row r="660" spans="2:11" ht="12.75" customHeight="1">
      <c r="B660" s="1"/>
      <c r="C660" s="1"/>
      <c r="J660" s="1"/>
      <c r="K660" s="1"/>
    </row>
    <row r="661" spans="2:11" ht="12.75" customHeight="1">
      <c r="B661" s="1"/>
      <c r="C661" s="1"/>
      <c r="J661" s="1"/>
      <c r="K661" s="1"/>
    </row>
    <row r="662" spans="2:11" ht="12.75" customHeight="1">
      <c r="B662" s="1"/>
      <c r="C662" s="1"/>
      <c r="J662" s="1"/>
      <c r="K662" s="1"/>
    </row>
    <row r="663" spans="2:11" ht="12.75" customHeight="1">
      <c r="B663" s="1"/>
      <c r="C663" s="1"/>
      <c r="J663" s="1"/>
      <c r="K663" s="1"/>
    </row>
    <row r="664" spans="2:11" ht="12.75" customHeight="1">
      <c r="B664" s="1"/>
      <c r="C664" s="1"/>
      <c r="J664" s="1"/>
      <c r="K664" s="1"/>
    </row>
    <row r="665" spans="2:11" ht="12.75" customHeight="1">
      <c r="B665" s="1"/>
      <c r="C665" s="1"/>
      <c r="J665" s="1"/>
      <c r="K665" s="1"/>
    </row>
    <row r="666" spans="2:11" ht="12.75" customHeight="1">
      <c r="B666" s="1"/>
      <c r="C666" s="1"/>
      <c r="J666" s="1"/>
      <c r="K666" s="1"/>
    </row>
    <row r="667" spans="2:11" ht="12.75" customHeight="1">
      <c r="B667" s="1"/>
      <c r="C667" s="1"/>
      <c r="J667" s="1"/>
      <c r="K667" s="1"/>
    </row>
    <row r="668" spans="2:11" ht="12.75" customHeight="1">
      <c r="B668" s="1"/>
      <c r="C668" s="1"/>
      <c r="J668" s="1"/>
      <c r="K668" s="1"/>
    </row>
    <row r="669" spans="2:11" ht="12.75" customHeight="1">
      <c r="B669" s="1"/>
      <c r="C669" s="1"/>
      <c r="J669" s="1"/>
      <c r="K669" s="1"/>
    </row>
    <row r="670" spans="2:11" ht="12.75" customHeight="1">
      <c r="B670" s="1"/>
      <c r="C670" s="1"/>
      <c r="J670" s="1"/>
      <c r="K670" s="1"/>
    </row>
    <row r="671" spans="2:11" ht="12.75" customHeight="1">
      <c r="B671" s="1"/>
      <c r="C671" s="1"/>
      <c r="J671" s="1"/>
      <c r="K671" s="1"/>
    </row>
    <row r="672" spans="2:11" ht="12.75" customHeight="1">
      <c r="B672" s="1"/>
      <c r="C672" s="1"/>
      <c r="J672" s="1"/>
      <c r="K672" s="1"/>
    </row>
    <row r="673" spans="2:11" ht="12.75" customHeight="1">
      <c r="B673" s="1"/>
      <c r="C673" s="1"/>
      <c r="J673" s="1"/>
      <c r="K673" s="1"/>
    </row>
    <row r="674" spans="2:11" ht="12.75" customHeight="1">
      <c r="B674" s="1"/>
      <c r="C674" s="1"/>
      <c r="J674" s="1"/>
      <c r="K674" s="1"/>
    </row>
    <row r="675" spans="2:11" ht="12.75" customHeight="1">
      <c r="B675" s="1"/>
      <c r="C675" s="1"/>
      <c r="J675" s="1"/>
      <c r="K675" s="1"/>
    </row>
    <row r="676" spans="2:11" ht="12.75" customHeight="1">
      <c r="B676" s="1"/>
      <c r="C676" s="1"/>
      <c r="J676" s="1"/>
      <c r="K676" s="1"/>
    </row>
    <row r="677" spans="2:11" ht="12.75" customHeight="1">
      <c r="B677" s="1"/>
      <c r="C677" s="1"/>
      <c r="J677" s="1"/>
      <c r="K677" s="1"/>
    </row>
    <row r="678" spans="2:11" ht="12.75" customHeight="1">
      <c r="B678" s="1"/>
      <c r="C678" s="1"/>
      <c r="J678" s="1"/>
      <c r="K678" s="1"/>
    </row>
    <row r="679" spans="2:11" ht="12.75" customHeight="1">
      <c r="B679" s="1"/>
      <c r="C679" s="1"/>
      <c r="J679" s="1"/>
      <c r="K679" s="1"/>
    </row>
    <row r="680" spans="2:11" ht="12.75" customHeight="1">
      <c r="B680" s="1"/>
      <c r="C680" s="1"/>
      <c r="J680" s="1"/>
      <c r="K680" s="1"/>
    </row>
    <row r="681" spans="2:11" ht="12.75" customHeight="1">
      <c r="B681" s="1"/>
      <c r="C681" s="1"/>
      <c r="J681" s="1"/>
      <c r="K681" s="1"/>
    </row>
    <row r="682" spans="2:11" ht="12.75" customHeight="1">
      <c r="B682" s="1"/>
      <c r="C682" s="1"/>
      <c r="J682" s="1"/>
      <c r="K682" s="1"/>
    </row>
    <row r="683" spans="2:11" ht="12.75" customHeight="1">
      <c r="B683" s="1"/>
      <c r="C683" s="1"/>
      <c r="J683" s="1"/>
      <c r="K683" s="1"/>
    </row>
    <row r="684" spans="2:11" ht="12.75" customHeight="1">
      <c r="B684" s="1"/>
      <c r="C684" s="1"/>
      <c r="J684" s="1"/>
      <c r="K684" s="1"/>
    </row>
    <row r="685" spans="2:11" ht="12.75" customHeight="1">
      <c r="B685" s="1"/>
      <c r="C685" s="1"/>
      <c r="J685" s="1"/>
      <c r="K685" s="1"/>
    </row>
    <row r="686" spans="2:11" ht="12.75" customHeight="1">
      <c r="B686" s="1"/>
      <c r="C686" s="1"/>
      <c r="J686" s="1"/>
      <c r="K686" s="1"/>
    </row>
    <row r="687" spans="2:11" ht="12.75" customHeight="1">
      <c r="B687" s="1"/>
      <c r="C687" s="1"/>
      <c r="J687" s="1"/>
      <c r="K687" s="1"/>
    </row>
    <row r="688" spans="2:11" ht="12.75" customHeight="1">
      <c r="B688" s="1"/>
      <c r="C688" s="1"/>
      <c r="J688" s="1"/>
      <c r="K688" s="1"/>
    </row>
    <row r="689" spans="2:11" ht="12.75" customHeight="1">
      <c r="B689" s="1"/>
      <c r="C689" s="1"/>
      <c r="J689" s="1"/>
      <c r="K689" s="1"/>
    </row>
    <row r="690" spans="2:11" ht="12.75" customHeight="1">
      <c r="B690" s="1"/>
      <c r="C690" s="1"/>
      <c r="J690" s="1"/>
      <c r="K690" s="1"/>
    </row>
    <row r="691" spans="2:11" ht="12.75" customHeight="1">
      <c r="B691" s="1"/>
      <c r="C691" s="1"/>
      <c r="J691" s="1"/>
      <c r="K691" s="1"/>
    </row>
    <row r="692" spans="2:11" ht="12.75" customHeight="1">
      <c r="B692" s="1"/>
      <c r="C692" s="1"/>
      <c r="J692" s="1"/>
      <c r="K692" s="1"/>
    </row>
    <row r="693" spans="2:11" ht="12.75" customHeight="1">
      <c r="B693" s="1"/>
      <c r="C693" s="1"/>
      <c r="J693" s="1"/>
      <c r="K693" s="1"/>
    </row>
    <row r="694" spans="2:11" ht="12.75" customHeight="1">
      <c r="B694" s="1"/>
      <c r="C694" s="1"/>
      <c r="J694" s="1"/>
      <c r="K694" s="1"/>
    </row>
    <row r="695" spans="2:11" ht="12.75" customHeight="1">
      <c r="B695" s="1"/>
      <c r="C695" s="1"/>
      <c r="J695" s="1"/>
      <c r="K695" s="1"/>
    </row>
    <row r="696" spans="2:11" ht="12.75" customHeight="1">
      <c r="B696" s="1"/>
      <c r="C696" s="1"/>
      <c r="J696" s="1"/>
      <c r="K696" s="1"/>
    </row>
    <row r="697" spans="2:11" ht="12.75" customHeight="1">
      <c r="B697" s="1"/>
      <c r="C697" s="1"/>
      <c r="J697" s="1"/>
      <c r="K697" s="1"/>
    </row>
    <row r="698" spans="2:11" ht="12.75" customHeight="1">
      <c r="B698" s="1"/>
      <c r="C698" s="1"/>
      <c r="J698" s="1"/>
      <c r="K698" s="1"/>
    </row>
    <row r="699" spans="2:11" ht="12.75" customHeight="1">
      <c r="B699" s="1"/>
      <c r="C699" s="1"/>
      <c r="J699" s="1"/>
      <c r="K699" s="1"/>
    </row>
    <row r="700" spans="2:11" ht="12.75" customHeight="1">
      <c r="B700" s="1"/>
      <c r="C700" s="1"/>
      <c r="J700" s="1"/>
      <c r="K700" s="1"/>
    </row>
    <row r="701" spans="2:11" ht="12.75" customHeight="1">
      <c r="B701" s="1"/>
      <c r="C701" s="1"/>
      <c r="J701" s="1"/>
      <c r="K701" s="1"/>
    </row>
    <row r="702" spans="2:11" ht="12.75" customHeight="1">
      <c r="B702" s="1"/>
      <c r="C702" s="1"/>
      <c r="J702" s="1"/>
      <c r="K702" s="1"/>
    </row>
    <row r="703" spans="2:11" ht="12.75" customHeight="1">
      <c r="B703" s="1"/>
      <c r="C703" s="1"/>
      <c r="J703" s="1"/>
      <c r="K703" s="1"/>
    </row>
    <row r="704" spans="2:11" ht="12.75" customHeight="1">
      <c r="B704" s="1"/>
      <c r="C704" s="1"/>
      <c r="J704" s="1"/>
      <c r="K704" s="1"/>
    </row>
    <row r="705" spans="2:11" ht="12.75" customHeight="1">
      <c r="B705" s="1"/>
      <c r="C705" s="1"/>
      <c r="J705" s="1"/>
      <c r="K705" s="1"/>
    </row>
    <row r="706" spans="2:11" ht="12.75" customHeight="1">
      <c r="B706" s="1"/>
      <c r="C706" s="1"/>
      <c r="J706" s="1"/>
      <c r="K706" s="1"/>
    </row>
    <row r="707" spans="2:11" ht="12.75" customHeight="1">
      <c r="B707" s="1"/>
      <c r="C707" s="1"/>
      <c r="J707" s="1"/>
      <c r="K707" s="1"/>
    </row>
    <row r="708" spans="2:11" ht="12.75" customHeight="1">
      <c r="B708" s="1"/>
      <c r="C708" s="1"/>
      <c r="J708" s="1"/>
      <c r="K708" s="1"/>
    </row>
    <row r="709" spans="2:11" ht="12.75" customHeight="1">
      <c r="B709" s="1"/>
      <c r="C709" s="1"/>
      <c r="J709" s="1"/>
      <c r="K709" s="1"/>
    </row>
    <row r="710" spans="2:11" ht="12.75" customHeight="1">
      <c r="B710" s="1"/>
      <c r="C710" s="1"/>
      <c r="J710" s="1"/>
      <c r="K710" s="1"/>
    </row>
    <row r="711" spans="2:11" ht="12.75" customHeight="1">
      <c r="B711" s="1"/>
      <c r="C711" s="1"/>
      <c r="J711" s="1"/>
      <c r="K711" s="1"/>
    </row>
    <row r="712" spans="2:11" ht="12.75" customHeight="1">
      <c r="B712" s="1"/>
      <c r="C712" s="1"/>
      <c r="J712" s="1"/>
      <c r="K712" s="1"/>
    </row>
    <row r="713" spans="2:11" ht="12.75" customHeight="1">
      <c r="B713" s="1"/>
      <c r="C713" s="1"/>
      <c r="J713" s="1"/>
      <c r="K713" s="1"/>
    </row>
    <row r="714" spans="2:11" ht="12.75" customHeight="1">
      <c r="B714" s="1"/>
      <c r="C714" s="1"/>
      <c r="J714" s="1"/>
      <c r="K714" s="1"/>
    </row>
    <row r="715" spans="2:11" ht="12.75" customHeight="1">
      <c r="B715" s="1"/>
      <c r="C715" s="1"/>
      <c r="J715" s="1"/>
      <c r="K715" s="1"/>
    </row>
    <row r="716" spans="2:11" ht="12.75" customHeight="1">
      <c r="B716" s="1"/>
      <c r="C716" s="1"/>
      <c r="J716" s="1"/>
      <c r="K716" s="1"/>
    </row>
    <row r="717" spans="2:11" ht="12.75" customHeight="1">
      <c r="B717" s="1"/>
      <c r="C717" s="1"/>
      <c r="J717" s="1"/>
      <c r="K717" s="1"/>
    </row>
    <row r="718" spans="2:11" ht="12.75" customHeight="1">
      <c r="B718" s="1"/>
      <c r="C718" s="1"/>
      <c r="J718" s="1"/>
      <c r="K718" s="1"/>
    </row>
    <row r="719" spans="2:11" ht="12.75" customHeight="1">
      <c r="B719" s="1"/>
      <c r="C719" s="1"/>
      <c r="J719" s="1"/>
      <c r="K719" s="1"/>
    </row>
    <row r="720" spans="2:11" ht="12.75" customHeight="1">
      <c r="B720" s="1"/>
      <c r="C720" s="1"/>
      <c r="J720" s="1"/>
      <c r="K720" s="1"/>
    </row>
    <row r="721" spans="2:11" ht="12.75" customHeight="1">
      <c r="B721" s="1"/>
      <c r="C721" s="1"/>
      <c r="J721" s="1"/>
      <c r="K721" s="1"/>
    </row>
    <row r="722" spans="2:11" ht="12.75" customHeight="1">
      <c r="B722" s="1"/>
      <c r="C722" s="1"/>
      <c r="J722" s="1"/>
      <c r="K722" s="1"/>
    </row>
    <row r="723" spans="2:11" ht="12.75" customHeight="1">
      <c r="B723" s="1"/>
      <c r="C723" s="1"/>
      <c r="J723" s="1"/>
      <c r="K723" s="1"/>
    </row>
    <row r="724" spans="2:11" ht="12.75" customHeight="1">
      <c r="B724" s="1"/>
      <c r="C724" s="1"/>
      <c r="J724" s="1"/>
      <c r="K724" s="1"/>
    </row>
    <row r="725" spans="2:11" ht="12.75" customHeight="1">
      <c r="B725" s="1"/>
      <c r="C725" s="1"/>
      <c r="J725" s="1"/>
      <c r="K725" s="1"/>
    </row>
    <row r="726" spans="2:11" ht="12.75" customHeight="1">
      <c r="B726" s="1"/>
      <c r="C726" s="1"/>
      <c r="J726" s="1"/>
      <c r="K726" s="1"/>
    </row>
    <row r="727" spans="2:11" ht="12.75" customHeight="1">
      <c r="B727" s="1"/>
      <c r="C727" s="1"/>
      <c r="J727" s="1"/>
      <c r="K727" s="1"/>
    </row>
    <row r="728" spans="2:11" ht="12.75" customHeight="1">
      <c r="B728" s="1"/>
      <c r="C728" s="1"/>
      <c r="J728" s="1"/>
      <c r="K728" s="1"/>
    </row>
    <row r="729" spans="2:11" ht="12.75" customHeight="1">
      <c r="B729" s="1"/>
      <c r="C729" s="1"/>
      <c r="J729" s="1"/>
      <c r="K729" s="1"/>
    </row>
    <row r="730" spans="2:11" ht="12.75" customHeight="1">
      <c r="B730" s="1"/>
      <c r="C730" s="1"/>
      <c r="J730" s="1"/>
      <c r="K730" s="1"/>
    </row>
    <row r="731" spans="2:11" ht="12.75" customHeight="1">
      <c r="B731" s="1"/>
      <c r="C731" s="1"/>
      <c r="J731" s="1"/>
      <c r="K731" s="1"/>
    </row>
    <row r="732" spans="2:11" ht="12.75" customHeight="1">
      <c r="B732" s="1"/>
      <c r="C732" s="1"/>
      <c r="J732" s="1"/>
      <c r="K732" s="1"/>
    </row>
    <row r="733" spans="2:11" ht="12.75" customHeight="1">
      <c r="B733" s="1"/>
      <c r="C733" s="1"/>
      <c r="J733" s="1"/>
      <c r="K733" s="1"/>
    </row>
    <row r="734" spans="2:11" ht="12.75" customHeight="1">
      <c r="B734" s="1"/>
      <c r="C734" s="1"/>
      <c r="J734" s="1"/>
      <c r="K734" s="1"/>
    </row>
    <row r="735" spans="2:11" ht="12.75" customHeight="1">
      <c r="B735" s="1"/>
      <c r="C735" s="1"/>
      <c r="J735" s="1"/>
      <c r="K735" s="1"/>
    </row>
    <row r="736" spans="2:11" ht="12.75" customHeight="1">
      <c r="B736" s="1"/>
      <c r="C736" s="1"/>
      <c r="J736" s="1"/>
      <c r="K736" s="1"/>
    </row>
    <row r="737" spans="2:11" ht="12.75" customHeight="1">
      <c r="B737" s="1"/>
      <c r="C737" s="1"/>
      <c r="J737" s="1"/>
      <c r="K737" s="1"/>
    </row>
    <row r="738" spans="2:11" ht="12.75" customHeight="1">
      <c r="B738" s="1"/>
      <c r="C738" s="1"/>
      <c r="J738" s="1"/>
      <c r="K738" s="1"/>
    </row>
    <row r="739" spans="2:11" ht="12.75" customHeight="1">
      <c r="B739" s="1"/>
      <c r="C739" s="1"/>
      <c r="J739" s="1"/>
      <c r="K739" s="1"/>
    </row>
    <row r="740" spans="2:11" ht="12.75" customHeight="1">
      <c r="B740" s="1"/>
      <c r="C740" s="1"/>
      <c r="J740" s="1"/>
      <c r="K740" s="1"/>
    </row>
    <row r="741" spans="2:11" ht="12.75" customHeight="1">
      <c r="B741" s="1"/>
      <c r="C741" s="1"/>
      <c r="J741" s="1"/>
      <c r="K741" s="1"/>
    </row>
    <row r="742" spans="2:11" ht="12.75" customHeight="1">
      <c r="B742" s="1"/>
      <c r="C742" s="1"/>
      <c r="J742" s="1"/>
      <c r="K742" s="1"/>
    </row>
    <row r="743" spans="2:11" ht="12.75" customHeight="1">
      <c r="B743" s="1"/>
      <c r="C743" s="1"/>
      <c r="J743" s="1"/>
      <c r="K743" s="1"/>
    </row>
    <row r="744" spans="2:11" ht="12.75" customHeight="1">
      <c r="B744" s="1"/>
      <c r="C744" s="1"/>
      <c r="J744" s="1"/>
      <c r="K744" s="1"/>
    </row>
    <row r="745" spans="2:11" ht="12.75" customHeight="1">
      <c r="B745" s="1"/>
      <c r="C745" s="1"/>
      <c r="J745" s="1"/>
      <c r="K745" s="1"/>
    </row>
    <row r="746" spans="2:11" ht="12.75" customHeight="1">
      <c r="B746" s="1"/>
      <c r="C746" s="1"/>
      <c r="J746" s="1"/>
      <c r="K746" s="1"/>
    </row>
    <row r="747" spans="2:11" ht="12.75" customHeight="1">
      <c r="B747" s="1"/>
      <c r="C747" s="1"/>
      <c r="J747" s="1"/>
      <c r="K747" s="1"/>
    </row>
    <row r="748" spans="2:11" ht="12.75" customHeight="1">
      <c r="B748" s="1"/>
      <c r="C748" s="1"/>
      <c r="J748" s="1"/>
      <c r="K748" s="1"/>
    </row>
    <row r="749" spans="2:11" ht="12.75" customHeight="1">
      <c r="B749" s="1"/>
      <c r="C749" s="1"/>
      <c r="J749" s="1"/>
      <c r="K749" s="1"/>
    </row>
    <row r="750" spans="2:11" ht="12.75" customHeight="1">
      <c r="B750" s="1"/>
      <c r="C750" s="1"/>
      <c r="J750" s="1"/>
      <c r="K750" s="1"/>
    </row>
    <row r="751" spans="2:11" ht="12.75" customHeight="1">
      <c r="B751" s="1"/>
      <c r="C751" s="1"/>
      <c r="J751" s="1"/>
      <c r="K751" s="1"/>
    </row>
    <row r="752" spans="2:11" ht="12.75" customHeight="1">
      <c r="B752" s="1"/>
      <c r="C752" s="1"/>
      <c r="J752" s="1"/>
      <c r="K752" s="1"/>
    </row>
    <row r="753" spans="2:11" ht="12.75" customHeight="1">
      <c r="B753" s="1"/>
      <c r="C753" s="1"/>
      <c r="J753" s="1"/>
      <c r="K753" s="1"/>
    </row>
    <row r="754" spans="2:11" ht="12.75" customHeight="1">
      <c r="B754" s="1"/>
      <c r="C754" s="1"/>
      <c r="J754" s="1"/>
      <c r="K754" s="1"/>
    </row>
    <row r="755" spans="2:11" ht="12.75" customHeight="1">
      <c r="B755" s="1"/>
      <c r="C755" s="1"/>
      <c r="J755" s="1"/>
      <c r="K755" s="1"/>
    </row>
    <row r="756" spans="2:11" ht="12.75" customHeight="1">
      <c r="B756" s="1"/>
      <c r="C756" s="1"/>
      <c r="J756" s="1"/>
      <c r="K756" s="1"/>
    </row>
    <row r="757" spans="2:11" ht="12.75" customHeight="1">
      <c r="B757" s="1"/>
      <c r="C757" s="1"/>
      <c r="J757" s="1"/>
      <c r="K757" s="1"/>
    </row>
    <row r="758" spans="2:11" ht="12.75" customHeight="1">
      <c r="B758" s="1"/>
      <c r="C758" s="1"/>
      <c r="J758" s="1"/>
      <c r="K758" s="1"/>
    </row>
    <row r="759" spans="2:11" ht="12.75" customHeight="1">
      <c r="B759" s="1"/>
      <c r="C759" s="1"/>
      <c r="J759" s="1"/>
      <c r="K759" s="1"/>
    </row>
    <row r="760" spans="2:11" ht="12.75" customHeight="1">
      <c r="B760" s="1"/>
      <c r="C760" s="1"/>
      <c r="J760" s="1"/>
      <c r="K760" s="1"/>
    </row>
    <row r="761" spans="2:11" ht="12.75" customHeight="1">
      <c r="B761" s="1"/>
      <c r="C761" s="1"/>
      <c r="J761" s="1"/>
      <c r="K761" s="1"/>
    </row>
    <row r="762" spans="2:11" ht="12.75" customHeight="1">
      <c r="B762" s="1"/>
      <c r="C762" s="1"/>
      <c r="J762" s="1"/>
      <c r="K762" s="1"/>
    </row>
    <row r="763" spans="2:11" ht="12.75" customHeight="1">
      <c r="B763" s="1"/>
      <c r="C763" s="1"/>
      <c r="J763" s="1"/>
      <c r="K763" s="1"/>
    </row>
    <row r="764" spans="2:11" ht="12.75" customHeight="1">
      <c r="B764" s="1"/>
      <c r="C764" s="1"/>
      <c r="J764" s="1"/>
      <c r="K764" s="1"/>
    </row>
    <row r="765" spans="2:11" ht="12.75" customHeight="1">
      <c r="B765" s="1"/>
      <c r="C765" s="1"/>
      <c r="J765" s="1"/>
      <c r="K765" s="1"/>
    </row>
    <row r="766" spans="2:11" ht="12.75" customHeight="1">
      <c r="B766" s="1"/>
      <c r="C766" s="1"/>
      <c r="J766" s="1"/>
      <c r="K766" s="1"/>
    </row>
    <row r="767" spans="2:11" ht="12.75" customHeight="1">
      <c r="B767" s="1"/>
      <c r="C767" s="1"/>
      <c r="J767" s="1"/>
      <c r="K767" s="1"/>
    </row>
    <row r="768" spans="2:11" ht="12.75" customHeight="1">
      <c r="B768" s="1"/>
      <c r="C768" s="1"/>
      <c r="J768" s="1"/>
      <c r="K768" s="1"/>
    </row>
    <row r="769" spans="2:11" ht="12.75" customHeight="1">
      <c r="B769" s="1"/>
      <c r="C769" s="1"/>
      <c r="J769" s="1"/>
      <c r="K769" s="1"/>
    </row>
    <row r="770" spans="2:11" ht="12.75" customHeight="1">
      <c r="B770" s="1"/>
      <c r="C770" s="1"/>
      <c r="J770" s="1"/>
      <c r="K770" s="1"/>
    </row>
    <row r="771" spans="2:11" ht="12.75" customHeight="1">
      <c r="B771" s="1"/>
      <c r="C771" s="1"/>
      <c r="J771" s="1"/>
      <c r="K771" s="1"/>
    </row>
    <row r="772" spans="2:11" ht="12.75" customHeight="1">
      <c r="B772" s="1"/>
      <c r="C772" s="1"/>
      <c r="J772" s="1"/>
      <c r="K772" s="1"/>
    </row>
    <row r="773" spans="2:11" ht="12.75" customHeight="1">
      <c r="B773" s="1"/>
      <c r="C773" s="1"/>
      <c r="J773" s="1"/>
      <c r="K773" s="1"/>
    </row>
    <row r="774" spans="2:11" ht="12.75" customHeight="1">
      <c r="B774" s="1"/>
      <c r="C774" s="1"/>
      <c r="J774" s="1"/>
      <c r="K774" s="1"/>
    </row>
    <row r="775" spans="2:11" ht="12.75" customHeight="1">
      <c r="B775" s="1"/>
      <c r="C775" s="1"/>
      <c r="J775" s="1"/>
      <c r="K775" s="1"/>
    </row>
    <row r="776" spans="2:11" ht="12.75" customHeight="1">
      <c r="B776" s="1"/>
      <c r="C776" s="1"/>
      <c r="J776" s="1"/>
      <c r="K776" s="1"/>
    </row>
    <row r="777" spans="2:11" ht="12.75" customHeight="1">
      <c r="B777" s="1"/>
      <c r="C777" s="1"/>
      <c r="J777" s="1"/>
      <c r="K777" s="1"/>
    </row>
    <row r="778" spans="2:11" ht="12.75" customHeight="1">
      <c r="B778" s="1"/>
      <c r="C778" s="1"/>
      <c r="J778" s="1"/>
      <c r="K778" s="1"/>
    </row>
    <row r="779" spans="2:11" ht="12.75" customHeight="1">
      <c r="B779" s="1"/>
      <c r="C779" s="1"/>
      <c r="J779" s="1"/>
      <c r="K779" s="1"/>
    </row>
    <row r="780" spans="2:11" ht="12.75" customHeight="1">
      <c r="B780" s="1"/>
      <c r="C780" s="1"/>
      <c r="J780" s="1"/>
      <c r="K780" s="1"/>
    </row>
    <row r="781" spans="2:11" ht="12.75" customHeight="1">
      <c r="B781" s="1"/>
      <c r="C781" s="1"/>
      <c r="J781" s="1"/>
      <c r="K781" s="1"/>
    </row>
    <row r="782" spans="2:11" ht="12.75" customHeight="1">
      <c r="B782" s="1"/>
      <c r="C782" s="1"/>
      <c r="J782" s="1"/>
      <c r="K782" s="1"/>
    </row>
    <row r="783" spans="2:11" ht="12.75" customHeight="1">
      <c r="B783" s="1"/>
      <c r="C783" s="1"/>
      <c r="J783" s="1"/>
      <c r="K783" s="1"/>
    </row>
    <row r="784" spans="2:11" ht="12.75" customHeight="1">
      <c r="B784" s="1"/>
      <c r="C784" s="1"/>
      <c r="J784" s="1"/>
      <c r="K784" s="1"/>
    </row>
    <row r="785" spans="2:11" ht="12.75" customHeight="1">
      <c r="B785" s="1"/>
      <c r="C785" s="1"/>
      <c r="J785" s="1"/>
      <c r="K785" s="1"/>
    </row>
    <row r="786" spans="2:11" ht="12.75" customHeight="1">
      <c r="B786" s="1"/>
      <c r="C786" s="1"/>
      <c r="J786" s="1"/>
      <c r="K786" s="1"/>
    </row>
    <row r="787" spans="2:11" ht="12.75" customHeight="1">
      <c r="B787" s="1"/>
      <c r="C787" s="1"/>
      <c r="J787" s="1"/>
      <c r="K787" s="1"/>
    </row>
    <row r="788" spans="2:11" ht="12.75" customHeight="1">
      <c r="B788" s="1"/>
      <c r="C788" s="1"/>
      <c r="J788" s="1"/>
      <c r="K788" s="1"/>
    </row>
    <row r="789" spans="2:11" ht="12.75" customHeight="1">
      <c r="B789" s="1"/>
      <c r="C789" s="1"/>
      <c r="J789" s="1"/>
      <c r="K789" s="1"/>
    </row>
    <row r="790" spans="2:11" ht="12.75" customHeight="1">
      <c r="B790" s="1"/>
      <c r="C790" s="1"/>
      <c r="J790" s="1"/>
      <c r="K790" s="1"/>
    </row>
    <row r="791" spans="2:11" ht="12.75" customHeight="1">
      <c r="B791" s="1"/>
      <c r="C791" s="1"/>
      <c r="J791" s="1"/>
      <c r="K791" s="1"/>
    </row>
    <row r="792" spans="2:11" ht="12.75" customHeight="1">
      <c r="B792" s="1"/>
      <c r="C792" s="1"/>
      <c r="J792" s="1"/>
      <c r="K792" s="1"/>
    </row>
    <row r="793" spans="2:11" ht="12.75" customHeight="1">
      <c r="B793" s="1"/>
      <c r="C793" s="1"/>
      <c r="J793" s="1"/>
      <c r="K793" s="1"/>
    </row>
    <row r="794" spans="2:11" ht="12.75" customHeight="1">
      <c r="B794" s="1"/>
      <c r="C794" s="1"/>
      <c r="J794" s="1"/>
      <c r="K794" s="1"/>
    </row>
    <row r="795" spans="2:11" ht="12.75" customHeight="1">
      <c r="B795" s="1"/>
      <c r="C795" s="1"/>
      <c r="J795" s="1"/>
      <c r="K795" s="1"/>
    </row>
    <row r="796" spans="2:11" ht="12.75" customHeight="1">
      <c r="B796" s="1"/>
      <c r="C796" s="1"/>
      <c r="J796" s="1"/>
      <c r="K796" s="1"/>
    </row>
    <row r="797" spans="2:11" ht="12.75" customHeight="1">
      <c r="B797" s="1"/>
      <c r="C797" s="1"/>
      <c r="J797" s="1"/>
      <c r="K797" s="1"/>
    </row>
    <row r="798" spans="2:11" ht="12.75" customHeight="1">
      <c r="B798" s="1"/>
      <c r="C798" s="1"/>
      <c r="J798" s="1"/>
      <c r="K798" s="1"/>
    </row>
    <row r="799" spans="2:11" ht="12.75" customHeight="1">
      <c r="B799" s="1"/>
      <c r="C799" s="1"/>
      <c r="J799" s="1"/>
      <c r="K799" s="1"/>
    </row>
    <row r="800" spans="2:11" ht="12.75" customHeight="1">
      <c r="B800" s="1"/>
      <c r="C800" s="1"/>
      <c r="J800" s="1"/>
      <c r="K800" s="1"/>
    </row>
    <row r="801" spans="2:11" ht="12.75" customHeight="1">
      <c r="B801" s="1"/>
      <c r="C801" s="1"/>
      <c r="J801" s="1"/>
      <c r="K801" s="1"/>
    </row>
    <row r="802" spans="2:11" ht="12.75" customHeight="1">
      <c r="B802" s="1"/>
      <c r="C802" s="1"/>
      <c r="J802" s="1"/>
      <c r="K802" s="1"/>
    </row>
    <row r="803" spans="2:11" ht="12.75" customHeight="1">
      <c r="B803" s="1"/>
      <c r="C803" s="1"/>
      <c r="J803" s="1"/>
      <c r="K803" s="1"/>
    </row>
    <row r="804" spans="2:11" ht="12.75" customHeight="1">
      <c r="B804" s="1"/>
      <c r="C804" s="1"/>
      <c r="J804" s="1"/>
      <c r="K804" s="1"/>
    </row>
    <row r="805" spans="2:11" ht="12.75" customHeight="1">
      <c r="B805" s="1"/>
      <c r="C805" s="1"/>
      <c r="J805" s="1"/>
      <c r="K805" s="1"/>
    </row>
    <row r="806" spans="2:11" ht="12.75" customHeight="1">
      <c r="B806" s="1"/>
      <c r="C806" s="1"/>
      <c r="J806" s="1"/>
      <c r="K806" s="1"/>
    </row>
    <row r="807" spans="2:11" ht="12.75" customHeight="1">
      <c r="B807" s="1"/>
      <c r="C807" s="1"/>
      <c r="J807" s="1"/>
      <c r="K807" s="1"/>
    </row>
    <row r="808" spans="2:11" ht="12.75" customHeight="1">
      <c r="B808" s="1"/>
      <c r="C808" s="1"/>
      <c r="J808" s="1"/>
      <c r="K808" s="1"/>
    </row>
    <row r="809" spans="2:11" ht="12.75" customHeight="1">
      <c r="B809" s="1"/>
      <c r="C809" s="1"/>
      <c r="J809" s="1"/>
      <c r="K809" s="1"/>
    </row>
    <row r="810" spans="2:11" ht="12.75" customHeight="1">
      <c r="B810" s="1"/>
      <c r="C810" s="1"/>
      <c r="J810" s="1"/>
      <c r="K810" s="1"/>
    </row>
    <row r="811" spans="2:11" ht="12.75" customHeight="1">
      <c r="B811" s="1"/>
      <c r="C811" s="1"/>
      <c r="J811" s="1"/>
      <c r="K811" s="1"/>
    </row>
    <row r="812" spans="2:11" ht="12.75" customHeight="1">
      <c r="B812" s="1"/>
      <c r="C812" s="1"/>
      <c r="J812" s="1"/>
      <c r="K812" s="1"/>
    </row>
    <row r="813" spans="2:11" ht="12.75" customHeight="1">
      <c r="B813" s="1"/>
      <c r="C813" s="1"/>
      <c r="J813" s="1"/>
      <c r="K813" s="1"/>
    </row>
    <row r="814" spans="2:11" ht="12.75" customHeight="1">
      <c r="B814" s="1"/>
      <c r="C814" s="1"/>
      <c r="J814" s="1"/>
      <c r="K814" s="1"/>
    </row>
    <row r="815" spans="2:11" ht="12.75" customHeight="1">
      <c r="B815" s="1"/>
      <c r="C815" s="1"/>
      <c r="J815" s="1"/>
      <c r="K815" s="1"/>
    </row>
    <row r="816" spans="2:11" ht="12.75" customHeight="1">
      <c r="B816" s="1"/>
      <c r="C816" s="1"/>
      <c r="J816" s="1"/>
      <c r="K816" s="1"/>
    </row>
    <row r="817" spans="2:11" ht="12.75" customHeight="1">
      <c r="B817" s="1"/>
      <c r="C817" s="1"/>
      <c r="J817" s="1"/>
      <c r="K817" s="1"/>
    </row>
    <row r="818" spans="2:11" ht="12.75" customHeight="1">
      <c r="B818" s="1"/>
      <c r="C818" s="1"/>
      <c r="J818" s="1"/>
      <c r="K818" s="1"/>
    </row>
    <row r="819" spans="2:11" ht="12.75" customHeight="1">
      <c r="B819" s="1"/>
      <c r="C819" s="1"/>
      <c r="J819" s="1"/>
      <c r="K819" s="1"/>
    </row>
    <row r="820" spans="2:11" ht="12.75" customHeight="1">
      <c r="B820" s="1"/>
      <c r="C820" s="1"/>
      <c r="J820" s="1"/>
      <c r="K820" s="1"/>
    </row>
    <row r="821" spans="2:11" ht="12.75" customHeight="1">
      <c r="B821" s="1"/>
      <c r="C821" s="1"/>
      <c r="J821" s="1"/>
      <c r="K821" s="1"/>
    </row>
    <row r="822" spans="2:11" ht="12.75" customHeight="1">
      <c r="B822" s="1"/>
      <c r="C822" s="1"/>
      <c r="J822" s="1"/>
      <c r="K822" s="1"/>
    </row>
    <row r="823" spans="2:11" ht="12.75" customHeight="1">
      <c r="B823" s="1"/>
      <c r="C823" s="1"/>
      <c r="J823" s="1"/>
      <c r="K823" s="1"/>
    </row>
    <row r="824" spans="2:11" ht="12.75" customHeight="1">
      <c r="B824" s="1"/>
      <c r="C824" s="1"/>
      <c r="J824" s="1"/>
      <c r="K824" s="1"/>
    </row>
    <row r="825" spans="2:11" ht="12.75" customHeight="1">
      <c r="B825" s="1"/>
      <c r="C825" s="1"/>
      <c r="J825" s="1"/>
      <c r="K825" s="1"/>
    </row>
    <row r="826" spans="2:11" ht="12.75" customHeight="1">
      <c r="B826" s="1"/>
      <c r="C826" s="1"/>
      <c r="J826" s="1"/>
      <c r="K826" s="1"/>
    </row>
    <row r="827" spans="2:11" ht="12.75" customHeight="1">
      <c r="B827" s="1"/>
      <c r="C827" s="1"/>
      <c r="J827" s="1"/>
      <c r="K827" s="1"/>
    </row>
    <row r="828" spans="2:11" ht="12.75" customHeight="1">
      <c r="B828" s="1"/>
      <c r="C828" s="1"/>
      <c r="J828" s="1"/>
      <c r="K828" s="1"/>
    </row>
    <row r="829" spans="2:11" ht="12.75" customHeight="1">
      <c r="B829" s="1"/>
      <c r="C829" s="1"/>
      <c r="J829" s="1"/>
      <c r="K829" s="1"/>
    </row>
    <row r="830" spans="2:11" ht="12.75" customHeight="1">
      <c r="B830" s="1"/>
      <c r="C830" s="1"/>
      <c r="J830" s="1"/>
      <c r="K830" s="1"/>
    </row>
    <row r="831" spans="2:11" ht="12.75" customHeight="1">
      <c r="B831" s="1"/>
      <c r="C831" s="1"/>
      <c r="J831" s="1"/>
      <c r="K831" s="1"/>
    </row>
    <row r="832" spans="2:11" ht="12.75" customHeight="1">
      <c r="B832" s="1"/>
      <c r="C832" s="1"/>
      <c r="J832" s="1"/>
      <c r="K832" s="1"/>
    </row>
    <row r="833" spans="2:11" ht="12.75" customHeight="1">
      <c r="B833" s="1"/>
      <c r="C833" s="1"/>
      <c r="J833" s="1"/>
      <c r="K833" s="1"/>
    </row>
    <row r="834" spans="2:11" ht="12.75" customHeight="1">
      <c r="B834" s="1"/>
      <c r="C834" s="1"/>
      <c r="J834" s="1"/>
      <c r="K834" s="1"/>
    </row>
    <row r="835" spans="2:11" ht="12.75" customHeight="1">
      <c r="B835" s="1"/>
      <c r="C835" s="1"/>
      <c r="J835" s="1"/>
      <c r="K835" s="1"/>
    </row>
    <row r="836" spans="2:11" ht="12.75" customHeight="1">
      <c r="B836" s="1"/>
      <c r="C836" s="1"/>
      <c r="J836" s="1"/>
      <c r="K836" s="1"/>
    </row>
    <row r="837" spans="2:11" ht="12.75" customHeight="1">
      <c r="B837" s="1"/>
      <c r="C837" s="1"/>
      <c r="J837" s="1"/>
      <c r="K837" s="1"/>
    </row>
    <row r="838" spans="2:11" ht="12.75" customHeight="1">
      <c r="B838" s="1"/>
      <c r="C838" s="1"/>
      <c r="J838" s="1"/>
      <c r="K838" s="1"/>
    </row>
    <row r="839" spans="2:11" ht="12.75" customHeight="1">
      <c r="B839" s="1"/>
      <c r="C839" s="1"/>
      <c r="J839" s="1"/>
      <c r="K839" s="1"/>
    </row>
    <row r="840" spans="2:11" ht="12.75" customHeight="1">
      <c r="B840" s="1"/>
      <c r="C840" s="1"/>
      <c r="J840" s="1"/>
      <c r="K840" s="1"/>
    </row>
    <row r="841" spans="2:11" ht="12.75" customHeight="1">
      <c r="B841" s="1"/>
      <c r="C841" s="1"/>
      <c r="J841" s="1"/>
      <c r="K841" s="1"/>
    </row>
    <row r="842" spans="2:11" ht="12.75" customHeight="1">
      <c r="B842" s="1"/>
      <c r="C842" s="1"/>
      <c r="J842" s="1"/>
      <c r="K842" s="1"/>
    </row>
    <row r="843" spans="2:11" ht="12.75" customHeight="1">
      <c r="B843" s="1"/>
      <c r="C843" s="1"/>
      <c r="J843" s="1"/>
      <c r="K843" s="1"/>
    </row>
    <row r="844" spans="2:11" ht="12.75" customHeight="1">
      <c r="B844" s="1"/>
      <c r="C844" s="1"/>
      <c r="J844" s="1"/>
      <c r="K844" s="1"/>
    </row>
    <row r="845" spans="2:11" ht="12.75" customHeight="1">
      <c r="B845" s="1"/>
      <c r="C845" s="1"/>
      <c r="J845" s="1"/>
      <c r="K845" s="1"/>
    </row>
    <row r="846" spans="2:11" ht="12.75" customHeight="1">
      <c r="B846" s="1"/>
      <c r="C846" s="1"/>
      <c r="J846" s="1"/>
      <c r="K846" s="1"/>
    </row>
    <row r="847" spans="2:11" ht="12.75" customHeight="1">
      <c r="B847" s="1"/>
      <c r="C847" s="1"/>
      <c r="J847" s="1"/>
      <c r="K847" s="1"/>
    </row>
    <row r="848" spans="2:11" ht="12.75" customHeight="1">
      <c r="B848" s="1"/>
      <c r="C848" s="1"/>
      <c r="J848" s="1"/>
      <c r="K848" s="1"/>
    </row>
    <row r="849" spans="2:11" ht="12.75" customHeight="1">
      <c r="B849" s="1"/>
      <c r="C849" s="1"/>
      <c r="J849" s="1"/>
      <c r="K849" s="1"/>
    </row>
    <row r="850" spans="2:11" ht="12.75" customHeight="1">
      <c r="B850" s="1"/>
      <c r="C850" s="1"/>
      <c r="J850" s="1"/>
      <c r="K850" s="1"/>
    </row>
    <row r="851" spans="2:11" ht="12.75" customHeight="1">
      <c r="B851" s="1"/>
      <c r="C851" s="1"/>
      <c r="J851" s="1"/>
      <c r="K851" s="1"/>
    </row>
    <row r="852" spans="2:11" ht="12.75" customHeight="1">
      <c r="B852" s="1"/>
      <c r="C852" s="1"/>
      <c r="J852" s="1"/>
      <c r="K852" s="1"/>
    </row>
    <row r="853" spans="2:11" ht="12.75" customHeight="1">
      <c r="B853" s="1"/>
      <c r="C853" s="1"/>
      <c r="J853" s="1"/>
      <c r="K853" s="1"/>
    </row>
    <row r="854" spans="2:11" ht="12.75" customHeight="1">
      <c r="B854" s="1"/>
      <c r="C854" s="1"/>
      <c r="J854" s="1"/>
      <c r="K854" s="1"/>
    </row>
    <row r="855" spans="2:11" ht="12.75" customHeight="1">
      <c r="B855" s="1"/>
      <c r="C855" s="1"/>
      <c r="J855" s="1"/>
      <c r="K855" s="1"/>
    </row>
    <row r="856" spans="2:11" ht="12.75" customHeight="1">
      <c r="B856" s="1"/>
      <c r="C856" s="1"/>
      <c r="J856" s="1"/>
      <c r="K856" s="1"/>
    </row>
    <row r="857" spans="2:11" ht="12.75" customHeight="1">
      <c r="B857" s="1"/>
      <c r="C857" s="1"/>
      <c r="J857" s="1"/>
      <c r="K857" s="1"/>
    </row>
    <row r="858" spans="2:11" ht="12.75" customHeight="1">
      <c r="B858" s="1"/>
      <c r="C858" s="1"/>
      <c r="J858" s="1"/>
      <c r="K858" s="1"/>
    </row>
    <row r="859" spans="2:11" ht="12.75" customHeight="1">
      <c r="B859" s="1"/>
      <c r="C859" s="1"/>
      <c r="J859" s="1"/>
      <c r="K859" s="1"/>
    </row>
    <row r="860" spans="2:11" ht="12.75" customHeight="1">
      <c r="B860" s="1"/>
      <c r="C860" s="1"/>
      <c r="J860" s="1"/>
      <c r="K860" s="1"/>
    </row>
    <row r="861" spans="2:11" ht="12.75" customHeight="1">
      <c r="B861" s="1"/>
      <c r="C861" s="1"/>
      <c r="J861" s="1"/>
      <c r="K861" s="1"/>
    </row>
    <row r="862" spans="2:11" ht="12.75" customHeight="1">
      <c r="B862" s="1"/>
      <c r="C862" s="1"/>
      <c r="J862" s="1"/>
      <c r="K862" s="1"/>
    </row>
    <row r="863" spans="2:11" ht="12.75" customHeight="1">
      <c r="B863" s="1"/>
      <c r="C863" s="1"/>
      <c r="J863" s="1"/>
      <c r="K863" s="1"/>
    </row>
    <row r="864" spans="2:11" ht="12.75" customHeight="1">
      <c r="B864" s="1"/>
      <c r="C864" s="1"/>
      <c r="J864" s="1"/>
      <c r="K864" s="1"/>
    </row>
    <row r="865" spans="2:11" ht="12.75" customHeight="1">
      <c r="B865" s="1"/>
      <c r="C865" s="1"/>
      <c r="J865" s="1"/>
      <c r="K865" s="1"/>
    </row>
    <row r="866" spans="2:11" ht="12.75" customHeight="1">
      <c r="B866" s="1"/>
      <c r="C866" s="1"/>
      <c r="J866" s="1"/>
      <c r="K866" s="1"/>
    </row>
    <row r="867" spans="2:11" ht="12.75" customHeight="1">
      <c r="B867" s="1"/>
      <c r="C867" s="1"/>
      <c r="J867" s="1"/>
      <c r="K867" s="1"/>
    </row>
    <row r="868" spans="2:11" ht="12.75" customHeight="1">
      <c r="B868" s="1"/>
      <c r="C868" s="1"/>
      <c r="J868" s="1"/>
      <c r="K868" s="1"/>
    </row>
    <row r="869" spans="2:11" ht="12.75" customHeight="1">
      <c r="B869" s="1"/>
      <c r="C869" s="1"/>
      <c r="J869" s="1"/>
      <c r="K869" s="1"/>
    </row>
    <row r="870" spans="2:11" ht="12.75" customHeight="1">
      <c r="B870" s="1"/>
      <c r="C870" s="1"/>
      <c r="J870" s="1"/>
      <c r="K870" s="1"/>
    </row>
    <row r="871" spans="2:11" ht="12.75" customHeight="1">
      <c r="B871" s="1"/>
      <c r="C871" s="1"/>
      <c r="J871" s="1"/>
      <c r="K871" s="1"/>
    </row>
    <row r="872" spans="2:11" ht="12.75" customHeight="1">
      <c r="B872" s="1"/>
      <c r="C872" s="1"/>
      <c r="J872" s="1"/>
      <c r="K872" s="1"/>
    </row>
    <row r="873" spans="2:11" ht="12.75" customHeight="1">
      <c r="B873" s="1"/>
      <c r="C873" s="1"/>
      <c r="J873" s="1"/>
      <c r="K873" s="1"/>
    </row>
    <row r="874" spans="2:11" ht="12.75" customHeight="1">
      <c r="B874" s="1"/>
      <c r="C874" s="1"/>
      <c r="J874" s="1"/>
      <c r="K874" s="1"/>
    </row>
    <row r="875" spans="2:11" ht="12.75" customHeight="1">
      <c r="B875" s="1"/>
      <c r="C875" s="1"/>
      <c r="J875" s="1"/>
      <c r="K875" s="1"/>
    </row>
    <row r="876" spans="2:11" ht="12.75" customHeight="1">
      <c r="B876" s="1"/>
      <c r="C876" s="1"/>
      <c r="J876" s="1"/>
      <c r="K876" s="1"/>
    </row>
    <row r="877" spans="2:11" ht="12.75" customHeight="1">
      <c r="B877" s="1"/>
      <c r="C877" s="1"/>
      <c r="J877" s="1"/>
      <c r="K877" s="1"/>
    </row>
    <row r="878" spans="2:11" ht="12.75" customHeight="1">
      <c r="B878" s="1"/>
      <c r="C878" s="1"/>
      <c r="J878" s="1"/>
      <c r="K878" s="1"/>
    </row>
    <row r="879" spans="2:11" ht="12.75" customHeight="1">
      <c r="B879" s="1"/>
      <c r="C879" s="1"/>
      <c r="J879" s="1"/>
      <c r="K879" s="1"/>
    </row>
    <row r="880" spans="2:11" ht="12.75" customHeight="1">
      <c r="B880" s="1"/>
      <c r="C880" s="1"/>
      <c r="J880" s="1"/>
      <c r="K880" s="1"/>
    </row>
    <row r="881" spans="2:11" ht="12.75" customHeight="1">
      <c r="B881" s="1"/>
      <c r="C881" s="1"/>
      <c r="J881" s="1"/>
      <c r="K881" s="1"/>
    </row>
    <row r="882" spans="2:11" ht="12.75" customHeight="1">
      <c r="B882" s="1"/>
      <c r="C882" s="1"/>
      <c r="J882" s="1"/>
      <c r="K882" s="1"/>
    </row>
    <row r="883" spans="2:11" ht="12.75" customHeight="1">
      <c r="B883" s="1"/>
      <c r="C883" s="1"/>
      <c r="J883" s="1"/>
      <c r="K883" s="1"/>
    </row>
    <row r="884" spans="2:11" ht="12.75" customHeight="1">
      <c r="B884" s="1"/>
      <c r="C884" s="1"/>
      <c r="J884" s="1"/>
      <c r="K884" s="1"/>
    </row>
    <row r="885" spans="2:11" ht="12.75" customHeight="1">
      <c r="B885" s="1"/>
      <c r="C885" s="1"/>
      <c r="J885" s="1"/>
      <c r="K885" s="1"/>
    </row>
    <row r="886" spans="2:11" ht="12.75" customHeight="1">
      <c r="B886" s="1"/>
      <c r="C886" s="1"/>
      <c r="J886" s="1"/>
      <c r="K886" s="1"/>
    </row>
    <row r="887" spans="2:11" ht="12.75" customHeight="1">
      <c r="B887" s="1"/>
      <c r="C887" s="1"/>
      <c r="J887" s="1"/>
      <c r="K887" s="1"/>
    </row>
    <row r="888" spans="2:11" ht="12.75" customHeight="1">
      <c r="B888" s="1"/>
      <c r="C888" s="1"/>
      <c r="J888" s="1"/>
      <c r="K888" s="1"/>
    </row>
    <row r="889" spans="2:11" ht="12.75" customHeight="1">
      <c r="B889" s="1"/>
      <c r="C889" s="1"/>
      <c r="J889" s="1"/>
      <c r="K889" s="1"/>
    </row>
    <row r="890" spans="2:11" ht="12.75" customHeight="1">
      <c r="B890" s="1"/>
      <c r="C890" s="1"/>
      <c r="J890" s="1"/>
      <c r="K890" s="1"/>
    </row>
    <row r="891" spans="2:11" ht="12.75" customHeight="1">
      <c r="B891" s="1"/>
      <c r="C891" s="1"/>
      <c r="J891" s="1"/>
      <c r="K891" s="1"/>
    </row>
    <row r="892" spans="2:11" ht="12.75" customHeight="1">
      <c r="B892" s="1"/>
      <c r="C892" s="1"/>
      <c r="J892" s="1"/>
      <c r="K892" s="1"/>
    </row>
    <row r="893" spans="2:11" ht="12.75" customHeight="1">
      <c r="B893" s="1"/>
      <c r="C893" s="1"/>
      <c r="J893" s="1"/>
      <c r="K893" s="1"/>
    </row>
    <row r="894" spans="2:11" ht="12.75" customHeight="1">
      <c r="B894" s="1"/>
      <c r="C894" s="1"/>
      <c r="J894" s="1"/>
      <c r="K894" s="1"/>
    </row>
    <row r="895" spans="2:11" ht="12.75" customHeight="1">
      <c r="B895" s="1"/>
      <c r="C895" s="1"/>
      <c r="J895" s="1"/>
      <c r="K895" s="1"/>
    </row>
    <row r="896" spans="2:11" ht="12.75" customHeight="1">
      <c r="B896" s="1"/>
      <c r="C896" s="1"/>
      <c r="J896" s="1"/>
      <c r="K896" s="1"/>
    </row>
    <row r="897" spans="2:11" ht="12.75" customHeight="1">
      <c r="B897" s="1"/>
      <c r="C897" s="1"/>
      <c r="J897" s="1"/>
      <c r="K897" s="1"/>
    </row>
    <row r="898" spans="2:11" ht="12.75" customHeight="1">
      <c r="B898" s="1"/>
      <c r="C898" s="1"/>
      <c r="J898" s="1"/>
      <c r="K898" s="1"/>
    </row>
    <row r="899" spans="2:11" ht="12.75" customHeight="1">
      <c r="B899" s="1"/>
      <c r="C899" s="1"/>
      <c r="J899" s="1"/>
      <c r="K899" s="1"/>
    </row>
    <row r="900" spans="2:11" ht="12.75" customHeight="1">
      <c r="B900" s="1"/>
      <c r="C900" s="1"/>
      <c r="J900" s="1"/>
      <c r="K900" s="1"/>
    </row>
    <row r="901" spans="2:11" ht="12.75" customHeight="1">
      <c r="B901" s="1"/>
      <c r="C901" s="1"/>
      <c r="J901" s="1"/>
      <c r="K901" s="1"/>
    </row>
    <row r="902" spans="2:11" ht="12.75" customHeight="1">
      <c r="B902" s="1"/>
      <c r="C902" s="1"/>
      <c r="J902" s="1"/>
      <c r="K902" s="1"/>
    </row>
    <row r="903" spans="2:11" ht="12.75" customHeight="1">
      <c r="B903" s="1"/>
      <c r="C903" s="1"/>
      <c r="J903" s="1"/>
      <c r="K903" s="1"/>
    </row>
    <row r="904" spans="2:11" ht="12.75" customHeight="1">
      <c r="B904" s="1"/>
      <c r="C904" s="1"/>
      <c r="J904" s="1"/>
      <c r="K904" s="1"/>
    </row>
    <row r="905" spans="2:11" ht="12.75" customHeight="1">
      <c r="B905" s="1"/>
      <c r="C905" s="1"/>
      <c r="J905" s="1"/>
      <c r="K905" s="1"/>
    </row>
    <row r="906" spans="2:11" ht="12.75" customHeight="1">
      <c r="B906" s="1"/>
      <c r="C906" s="1"/>
      <c r="J906" s="1"/>
      <c r="K906" s="1"/>
    </row>
    <row r="907" spans="2:11" ht="12.75" customHeight="1">
      <c r="B907" s="1"/>
      <c r="C907" s="1"/>
      <c r="J907" s="1"/>
      <c r="K907" s="1"/>
    </row>
    <row r="908" spans="2:11" ht="12.75" customHeight="1">
      <c r="B908" s="1"/>
      <c r="C908" s="1"/>
      <c r="J908" s="1"/>
      <c r="K908" s="1"/>
    </row>
    <row r="909" spans="2:11" ht="12.75" customHeight="1">
      <c r="B909" s="1"/>
      <c r="C909" s="1"/>
      <c r="J909" s="1"/>
      <c r="K909" s="1"/>
    </row>
    <row r="910" spans="2:11" ht="12.75" customHeight="1">
      <c r="B910" s="1"/>
      <c r="C910" s="1"/>
      <c r="J910" s="1"/>
      <c r="K910" s="1"/>
    </row>
    <row r="911" spans="2:11" ht="12.75" customHeight="1">
      <c r="B911" s="1"/>
      <c r="C911" s="1"/>
      <c r="J911" s="1"/>
      <c r="K911" s="1"/>
    </row>
    <row r="912" spans="2:11" ht="12.75" customHeight="1">
      <c r="B912" s="1"/>
      <c r="C912" s="1"/>
      <c r="J912" s="1"/>
      <c r="K912" s="1"/>
    </row>
    <row r="913" spans="2:11" ht="12.75" customHeight="1">
      <c r="B913" s="1"/>
      <c r="C913" s="1"/>
      <c r="J913" s="1"/>
      <c r="K913" s="1"/>
    </row>
    <row r="914" spans="2:11" ht="12.75" customHeight="1">
      <c r="B914" s="1"/>
      <c r="C914" s="1"/>
      <c r="J914" s="1"/>
      <c r="K914" s="1"/>
    </row>
    <row r="915" spans="2:11" ht="12.75" customHeight="1">
      <c r="B915" s="1"/>
      <c r="C915" s="1"/>
      <c r="J915" s="1"/>
      <c r="K915" s="1"/>
    </row>
    <row r="916" spans="2:11" ht="12.75" customHeight="1">
      <c r="B916" s="1"/>
      <c r="C916" s="1"/>
      <c r="J916" s="1"/>
      <c r="K916" s="1"/>
    </row>
    <row r="917" spans="2:11" ht="12.75" customHeight="1">
      <c r="B917" s="1"/>
      <c r="C917" s="1"/>
      <c r="J917" s="1"/>
      <c r="K917" s="1"/>
    </row>
    <row r="918" spans="2:11" ht="12.75" customHeight="1">
      <c r="B918" s="1"/>
      <c r="C918" s="1"/>
      <c r="J918" s="1"/>
      <c r="K918" s="1"/>
    </row>
    <row r="919" spans="2:11" ht="12.75" customHeight="1">
      <c r="B919" s="1"/>
      <c r="C919" s="1"/>
      <c r="J919" s="1"/>
      <c r="K919" s="1"/>
    </row>
    <row r="920" spans="2:11" ht="12.75" customHeight="1">
      <c r="B920" s="1"/>
      <c r="C920" s="1"/>
      <c r="J920" s="1"/>
      <c r="K920" s="1"/>
    </row>
    <row r="921" spans="2:11" ht="12.75" customHeight="1">
      <c r="B921" s="1"/>
      <c r="C921" s="1"/>
      <c r="J921" s="1"/>
      <c r="K921" s="1"/>
    </row>
    <row r="922" spans="2:11" ht="12.75" customHeight="1">
      <c r="B922" s="1"/>
      <c r="C922" s="1"/>
      <c r="J922" s="1"/>
      <c r="K922" s="1"/>
    </row>
    <row r="923" spans="2:11" ht="12.75" customHeight="1">
      <c r="B923" s="1"/>
      <c r="C923" s="1"/>
      <c r="J923" s="1"/>
      <c r="K923" s="1"/>
    </row>
    <row r="924" spans="2:11" ht="12.75" customHeight="1">
      <c r="B924" s="1"/>
      <c r="C924" s="1"/>
      <c r="J924" s="1"/>
      <c r="K924" s="1"/>
    </row>
    <row r="925" spans="2:11" ht="12.75" customHeight="1">
      <c r="B925" s="1"/>
      <c r="C925" s="1"/>
      <c r="J925" s="1"/>
      <c r="K925" s="1"/>
    </row>
    <row r="926" spans="2:11" ht="12.75" customHeight="1">
      <c r="B926" s="1"/>
      <c r="C926" s="1"/>
      <c r="J926" s="1"/>
      <c r="K926" s="1"/>
    </row>
    <row r="927" spans="2:11" ht="12.75" customHeight="1">
      <c r="B927" s="1"/>
      <c r="C927" s="1"/>
      <c r="J927" s="1"/>
      <c r="K927" s="1"/>
    </row>
    <row r="928" spans="2:11" ht="12.75" customHeight="1">
      <c r="B928" s="1"/>
      <c r="C928" s="1"/>
      <c r="J928" s="1"/>
      <c r="K928" s="1"/>
    </row>
    <row r="929" spans="2:11" ht="12.75" customHeight="1">
      <c r="B929" s="1"/>
      <c r="C929" s="1"/>
      <c r="J929" s="1"/>
      <c r="K929" s="1"/>
    </row>
    <row r="930" spans="2:11" ht="12.75" customHeight="1">
      <c r="B930" s="1"/>
      <c r="C930" s="1"/>
      <c r="J930" s="1"/>
      <c r="K930" s="1"/>
    </row>
    <row r="931" spans="2:11" ht="12.75" customHeight="1">
      <c r="B931" s="1"/>
      <c r="C931" s="1"/>
      <c r="J931" s="1"/>
      <c r="K931" s="1"/>
    </row>
    <row r="932" spans="2:11" ht="12.75" customHeight="1">
      <c r="B932" s="1"/>
      <c r="C932" s="1"/>
      <c r="J932" s="1"/>
      <c r="K932" s="1"/>
    </row>
    <row r="933" spans="2:11" ht="12.75" customHeight="1">
      <c r="B933" s="1"/>
      <c r="C933" s="1"/>
      <c r="J933" s="1"/>
      <c r="K933" s="1"/>
    </row>
    <row r="934" spans="2:11" ht="12.75" customHeight="1">
      <c r="B934" s="1"/>
      <c r="C934" s="1"/>
      <c r="J934" s="1"/>
      <c r="K934" s="1"/>
    </row>
    <row r="935" spans="2:11" ht="12.75" customHeight="1">
      <c r="B935" s="1"/>
      <c r="C935" s="1"/>
      <c r="J935" s="1"/>
      <c r="K935" s="1"/>
    </row>
    <row r="936" spans="2:11" ht="12.75" customHeight="1">
      <c r="B936" s="1"/>
      <c r="C936" s="1"/>
      <c r="J936" s="1"/>
      <c r="K936" s="1"/>
    </row>
    <row r="937" spans="2:11" ht="12.75" customHeight="1">
      <c r="B937" s="1"/>
      <c r="C937" s="1"/>
      <c r="J937" s="1"/>
      <c r="K937" s="1"/>
    </row>
    <row r="938" spans="2:11" ht="12.75" customHeight="1">
      <c r="B938" s="1"/>
      <c r="C938" s="1"/>
      <c r="J938" s="1"/>
      <c r="K938" s="1"/>
    </row>
    <row r="939" spans="2:11" ht="12.75" customHeight="1">
      <c r="B939" s="1"/>
      <c r="C939" s="1"/>
      <c r="J939" s="1"/>
      <c r="K939" s="1"/>
    </row>
    <row r="940" spans="2:11" ht="12.75" customHeight="1">
      <c r="B940" s="1"/>
      <c r="C940" s="1"/>
      <c r="J940" s="1"/>
      <c r="K940" s="1"/>
    </row>
    <row r="941" spans="2:11" ht="12.75" customHeight="1">
      <c r="B941" s="1"/>
      <c r="C941" s="1"/>
      <c r="J941" s="1"/>
      <c r="K941" s="1"/>
    </row>
    <row r="942" spans="2:11" ht="12.75" customHeight="1">
      <c r="B942" s="1"/>
      <c r="C942" s="1"/>
      <c r="J942" s="1"/>
      <c r="K942" s="1"/>
    </row>
    <row r="943" spans="2:11" ht="12.75" customHeight="1">
      <c r="B943" s="1"/>
      <c r="C943" s="1"/>
      <c r="J943" s="1"/>
      <c r="K943" s="1"/>
    </row>
    <row r="944" spans="2:11" ht="12.75" customHeight="1">
      <c r="B944" s="1"/>
      <c r="C944" s="1"/>
      <c r="J944" s="1"/>
      <c r="K944" s="1"/>
    </row>
    <row r="945" spans="2:11" ht="12.75" customHeight="1">
      <c r="B945" s="1"/>
      <c r="C945" s="1"/>
      <c r="J945" s="1"/>
      <c r="K945" s="1"/>
    </row>
    <row r="946" spans="2:11" ht="12.75" customHeight="1">
      <c r="B946" s="1"/>
      <c r="C946" s="1"/>
      <c r="J946" s="1"/>
      <c r="K946" s="1"/>
    </row>
    <row r="947" spans="2:11" ht="12.75" customHeight="1">
      <c r="B947" s="1"/>
      <c r="C947" s="1"/>
      <c r="J947" s="1"/>
      <c r="K947" s="1"/>
    </row>
    <row r="948" spans="2:11" ht="12.75" customHeight="1">
      <c r="B948" s="1"/>
      <c r="C948" s="1"/>
      <c r="J948" s="1"/>
      <c r="K948" s="1"/>
    </row>
    <row r="949" spans="2:11" ht="12.75" customHeight="1">
      <c r="B949" s="1"/>
      <c r="C949" s="1"/>
      <c r="J949" s="1"/>
      <c r="K949" s="1"/>
    </row>
  </sheetData>
  <mergeCells count="2">
    <mergeCell ref="D1:F1"/>
    <mergeCell ref="D2:I2"/>
  </mergeCells>
  <printOptions horizontalCentered="1"/>
  <pageMargins left="0.2" right="0" top="0.75" bottom="0.75" header="0.3" footer="0.3"/>
  <pageSetup paperSize="9" scale="73" orientation="landscape" r:id="rId1"/>
  <headerFooter>
    <oddHeader>&amp;L&amp;G&amp;R&amp;"Euclid Circular A SemiBold,Bold"&amp;28[SPECIFICATION]</oddHeader>
    <oddFooter>&amp;L&amp;"Euclid Circular A SemiBold,Bold"&amp;16[UA]&amp;"-,Regular"&amp;11
&amp;G&amp;CPage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0DCF03-EB71-41A7-836E-78E8CA79809F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2.xml><?xml version="1.0" encoding="utf-8"?>
<ds:datastoreItem xmlns:ds="http://schemas.openxmlformats.org/officeDocument/2006/customXml" ds:itemID="{B9F79AB5-8A41-4B2B-8B4F-2E4B106D9E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12FD48-6493-44E5-91C0-7FD16DD24B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9</vt:i4>
      </vt:variant>
    </vt:vector>
  </HeadingPairs>
  <TitlesOfParts>
    <vt:vector size="17" baseType="lpstr">
      <vt:lpstr>1. CUTTING</vt:lpstr>
      <vt:lpstr>2. TRIM</vt:lpstr>
      <vt:lpstr>CRTZ-1113</vt:lpstr>
      <vt:lpstr>PP MEETING</vt:lpstr>
      <vt:lpstr>1. CUTTING </vt:lpstr>
      <vt:lpstr>1099-624675</vt:lpstr>
      <vt:lpstr>3. ĐỊNH VỊ HÌNH IN.THÊU</vt:lpstr>
      <vt:lpstr>4. THÔNG SỐ SẢN XUẤT</vt:lpstr>
      <vt:lpstr>NHÃN_CHÍNH_GẮN_CHIP_NFC_70MM_x_38MM</vt:lpstr>
      <vt:lpstr>'1. CUTTING'!Print_Area</vt:lpstr>
      <vt:lpstr>'1. CUTTING '!Print_Area</vt:lpstr>
      <vt:lpstr>'2. TRIM'!Print_Area</vt:lpstr>
      <vt:lpstr>'CRTZ-1113'!Print_Area</vt:lpstr>
      <vt:lpstr>'PP MEETING'!Print_Area</vt:lpstr>
      <vt:lpstr>'1. CUTTING'!Print_Titles</vt:lpstr>
      <vt:lpstr>'1. CUTTING '!Print_Titles</vt:lpstr>
      <vt:lpstr>'2. TRIM'!Print_Titles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Linh Bui Thi Truc</cp:lastModifiedBy>
  <cp:lastPrinted>2023-09-18T07:48:56Z</cp:lastPrinted>
  <dcterms:created xsi:type="dcterms:W3CDTF">2016-05-06T01:47:29Z</dcterms:created>
  <dcterms:modified xsi:type="dcterms:W3CDTF">2024-08-19T04:38:32Z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