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2" documentId="13_ncr:1_{24C85BA2-835A-4332-A560-6D04D7D3CDBB}" xr6:coauthVersionLast="47" xr6:coauthVersionMax="47" xr10:uidLastSave="{59D8697D-812F-4932-A645-2269CF8136C5}"/>
  <bookViews>
    <workbookView xWindow="-110" yWindow="-110" windowWidth="19420" windowHeight="10300" tabRatio="753" firstSheet="1" activeTab="1" xr2:uid="{00000000-000D-0000-FFFF-FFFF00000000}"/>
  </bookViews>
  <sheets>
    <sheet name="GREY" sheetId="16" state="hidden" r:id="rId1"/>
    <sheet name="SPEC" sheetId="20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SPEC!$A$1:$K$41</definedName>
    <definedName name="_xlnm.Print_Titles" localSheetId="2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0" l="1"/>
  <c r="H40" i="20" s="1"/>
  <c r="I40" i="20" s="1"/>
  <c r="E40" i="20"/>
  <c r="D40" i="20" s="1"/>
  <c r="G39" i="20"/>
  <c r="H39" i="20" s="1"/>
  <c r="I39" i="20" s="1"/>
  <c r="D39" i="20"/>
  <c r="H38" i="20"/>
  <c r="I38" i="20" s="1"/>
  <c r="G38" i="20"/>
  <c r="E38" i="20"/>
  <c r="D38" i="20"/>
  <c r="G37" i="20"/>
  <c r="H37" i="20" s="1"/>
  <c r="I37" i="20" s="1"/>
  <c r="E37" i="20"/>
  <c r="D37" i="20"/>
  <c r="G36" i="20"/>
  <c r="H36" i="20" s="1"/>
  <c r="I36" i="20" s="1"/>
  <c r="E36" i="20"/>
  <c r="D36" i="20"/>
  <c r="G34" i="20"/>
  <c r="H34" i="20" s="1"/>
  <c r="I34" i="20" s="1"/>
  <c r="E34" i="20"/>
  <c r="D34" i="20" s="1"/>
  <c r="G33" i="20"/>
  <c r="H33" i="20" s="1"/>
  <c r="I33" i="20" s="1"/>
  <c r="E33" i="20"/>
  <c r="D33" i="20" s="1"/>
  <c r="G32" i="20"/>
  <c r="H32" i="20" s="1"/>
  <c r="I32" i="20" s="1"/>
  <c r="E32" i="20"/>
  <c r="D32" i="20" s="1"/>
  <c r="H31" i="20"/>
  <c r="I31" i="20" s="1"/>
  <c r="G31" i="20"/>
  <c r="E31" i="20"/>
  <c r="D31" i="20" s="1"/>
  <c r="H30" i="20"/>
  <c r="I30" i="20" s="1"/>
  <c r="G30" i="20"/>
  <c r="E30" i="20"/>
  <c r="D30" i="20" s="1"/>
  <c r="G28" i="20"/>
  <c r="H28" i="20" s="1"/>
  <c r="I28" i="20" s="1"/>
  <c r="E28" i="20"/>
  <c r="D28" i="20"/>
  <c r="G27" i="20"/>
  <c r="H27" i="20" s="1"/>
  <c r="I27" i="20" s="1"/>
  <c r="E27" i="20"/>
  <c r="D27" i="20" s="1"/>
  <c r="G26" i="20"/>
  <c r="H26" i="20" s="1"/>
  <c r="I26" i="20" s="1"/>
  <c r="E26" i="20"/>
  <c r="D26" i="20"/>
  <c r="G25" i="20"/>
  <c r="H25" i="20" s="1"/>
  <c r="I25" i="20" s="1"/>
  <c r="E25" i="20"/>
  <c r="D25" i="20" s="1"/>
  <c r="G24" i="20"/>
  <c r="H24" i="20" s="1"/>
  <c r="I24" i="20" s="1"/>
  <c r="E24" i="20"/>
  <c r="D24" i="20" s="1"/>
  <c r="G23" i="20"/>
  <c r="H23" i="20" s="1"/>
  <c r="I23" i="20" s="1"/>
  <c r="E23" i="20"/>
  <c r="D23" i="20" s="1"/>
  <c r="H22" i="20"/>
  <c r="I22" i="20" s="1"/>
  <c r="G22" i="20"/>
  <c r="E22" i="20"/>
  <c r="D22" i="20" s="1"/>
  <c r="H21" i="20"/>
  <c r="I21" i="20" s="1"/>
  <c r="G21" i="20"/>
  <c r="E21" i="20"/>
  <c r="D21" i="20" s="1"/>
  <c r="G20" i="20"/>
  <c r="H20" i="20" s="1"/>
  <c r="I20" i="20" s="1"/>
  <c r="E20" i="20"/>
  <c r="D20" i="20"/>
  <c r="H19" i="20"/>
  <c r="I19" i="20" s="1"/>
  <c r="G19" i="20"/>
  <c r="E19" i="20"/>
  <c r="D19" i="20" s="1"/>
  <c r="G18" i="20"/>
  <c r="H18" i="20" s="1"/>
  <c r="I18" i="20" s="1"/>
  <c r="E18" i="20"/>
  <c r="D18" i="20"/>
  <c r="G17" i="20"/>
  <c r="H17" i="20" s="1"/>
  <c r="I17" i="20" s="1"/>
  <c r="E17" i="20"/>
  <c r="D17" i="20" s="1"/>
  <c r="G16" i="20"/>
  <c r="H16" i="20" s="1"/>
  <c r="I16" i="20" s="1"/>
  <c r="E16" i="20"/>
  <c r="D16" i="20" s="1"/>
  <c r="G15" i="20"/>
  <c r="H15" i="20" s="1"/>
  <c r="I15" i="20" s="1"/>
  <c r="E15" i="20"/>
  <c r="D15" i="20" s="1"/>
  <c r="H14" i="20"/>
  <c r="I14" i="20" s="1"/>
  <c r="G14" i="20"/>
  <c r="E14" i="20"/>
  <c r="D14" i="20" s="1"/>
  <c r="H13" i="20"/>
  <c r="I13" i="20" s="1"/>
  <c r="G13" i="20"/>
  <c r="E13" i="20"/>
  <c r="D13" i="20"/>
  <c r="H12" i="20"/>
  <c r="I12" i="20" s="1"/>
  <c r="G12" i="20"/>
  <c r="E12" i="20"/>
  <c r="D12" i="20"/>
  <c r="G11" i="20"/>
  <c r="H11" i="20" s="1"/>
  <c r="I11" i="20" s="1"/>
  <c r="E11" i="20"/>
  <c r="D11" i="20"/>
  <c r="G10" i="20"/>
  <c r="H10" i="20" s="1"/>
  <c r="I10" i="20" s="1"/>
  <c r="E10" i="20"/>
  <c r="D10" i="20"/>
  <c r="G9" i="20"/>
  <c r="H9" i="20" s="1"/>
  <c r="E9" i="20"/>
  <c r="D9" i="20" s="1"/>
  <c r="D41" i="20" s="1"/>
  <c r="H41" i="20" l="1"/>
  <c r="I9" i="20"/>
  <c r="L66" i="16" l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P20" i="16" s="1"/>
  <c r="P35" i="16" l="1"/>
  <c r="K118" i="16" s="1"/>
  <c r="M118" i="16" s="1"/>
  <c r="O118" i="16" s="1"/>
  <c r="P40" i="16"/>
  <c r="G42" i="16"/>
  <c r="C169" i="16" s="1"/>
  <c r="H169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106" i="16"/>
  <c r="M106" i="16" s="1"/>
  <c r="O106" i="16" s="1"/>
  <c r="L114" i="16"/>
  <c r="L129" i="16"/>
  <c r="M129" i="16" s="1"/>
  <c r="O129" i="16" s="1"/>
  <c r="L113" i="16"/>
  <c r="L127" i="16"/>
  <c r="M127" i="16" s="1"/>
  <c r="O127" i="16" s="1"/>
  <c r="K72" i="16"/>
  <c r="M72" i="16" s="1"/>
  <c r="O72" i="16" s="1"/>
  <c r="P24" i="16"/>
  <c r="P25" i="16" s="1"/>
  <c r="L112" i="16"/>
  <c r="L130" i="16"/>
  <c r="M130" i="16" s="1"/>
  <c r="O130" i="16" s="1"/>
  <c r="L111" i="16"/>
  <c r="L115" i="16"/>
  <c r="L128" i="16"/>
  <c r="M128" i="16" s="1"/>
  <c r="O128" i="16" s="1"/>
  <c r="K114" i="16"/>
  <c r="K68" i="16" l="1"/>
  <c r="M68" i="16" s="1"/>
  <c r="O68" i="16" s="1"/>
  <c r="K84" i="16"/>
  <c r="M84" i="16" s="1"/>
  <c r="O84" i="16" s="1"/>
  <c r="K122" i="16"/>
  <c r="M122" i="16" s="1"/>
  <c r="O122" i="16" s="1"/>
  <c r="K76" i="16"/>
  <c r="M76" i="16" s="1"/>
  <c r="O76" i="16" s="1"/>
  <c r="K102" i="16"/>
  <c r="M102" i="16" s="1"/>
  <c r="O102" i="16" s="1"/>
  <c r="K110" i="16"/>
  <c r="M110" i="16" s="1"/>
  <c r="O110" i="16" s="1"/>
  <c r="K94" i="16"/>
  <c r="M94" i="16" s="1"/>
  <c r="O94" i="16" s="1"/>
  <c r="K98" i="16"/>
  <c r="M98" i="16" s="1"/>
  <c r="O98" i="16" s="1"/>
  <c r="K88" i="16"/>
  <c r="M88" i="16" s="1"/>
  <c r="O88" i="16" s="1"/>
  <c r="K126" i="16"/>
  <c r="M126" i="16" s="1"/>
  <c r="O126" i="16" s="1"/>
  <c r="K80" i="16"/>
  <c r="M80" i="16" s="1"/>
  <c r="O80" i="16" s="1"/>
  <c r="G52" i="16"/>
  <c r="I52" i="16" s="1"/>
  <c r="G53" i="16"/>
  <c r="I53" i="16" s="1"/>
  <c r="J53" i="16" s="1"/>
  <c r="G51" i="16"/>
  <c r="I51" i="16" s="1"/>
  <c r="J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5" i="17" l="1"/>
  <c r="C15" i="17" l="1"/>
  <c r="B15" i="17"/>
</calcChain>
</file>

<file path=xl/sharedStrings.xml><?xml version="1.0" encoding="utf-8"?>
<sst xmlns="http://schemas.openxmlformats.org/spreadsheetml/2006/main" count="657" uniqueCount="330">
  <si>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</si>
  <si>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</si>
  <si>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</si>
  <si>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</si>
  <si>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</si>
  <si>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</si>
  <si>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</si>
  <si>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</si>
  <si>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</si>
  <si>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</si>
  <si>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</si>
  <si>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</si>
  <si>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</si>
  <si>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</si>
  <si>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</si>
  <si>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</si>
  <si>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</si>
  <si>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</si>
  <si>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</si>
  <si>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</si>
  <si>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</si>
  <si>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</si>
  <si>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</si>
  <si>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</si>
  <si>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</si>
  <si>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</si>
  <si>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</si>
  <si>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</si>
  <si>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</si>
  <si>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</si>
  <si>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</si>
  <si>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</si>
  <si>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</si>
  <si>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</si>
  <si>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</si>
  <si>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</si>
  <si>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</si>
  <si>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</si>
  <si>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</si>
  <si>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</si>
  <si>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</si>
  <si>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</si>
  <si>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</si>
  <si>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</si>
  <si>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</si>
  <si>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</si>
  <si>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</si>
  <si>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</si>
  <si>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</si>
  <si>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</si>
  <si>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</si>
  <si>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</si>
  <si>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</si>
  <si>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</si>
  <si>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</si>
  <si>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</si>
  <si>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</si>
  <si>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</si>
  <si>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</si>
  <si>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</si>
  <si>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</si>
  <si>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</si>
  <si>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</si>
  <si>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</si>
  <si>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</si>
  <si>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</si>
  <si>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</si>
  <si>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</si>
  <si>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</si>
  <si>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</si>
  <si>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</si>
  <si>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</si>
  <si>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</si>
  <si>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</si>
  <si>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</si>
  <si>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</si>
  <si>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</si>
  <si>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</si>
  <si>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</si>
  <si>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</si>
  <si>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</si>
  <si>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</si>
  <si>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</si>
  <si>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</si>
  <si>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</si>
  <si>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</si>
  <si>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</si>
  <si>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</si>
  <si>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</si>
  <si>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</si>
  <si>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</si>
  <si>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</si>
  <si>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</si>
  <si>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</si>
  <si>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</si>
  <si>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</si>
  <si>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</si>
  <si>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</si>
  <si>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</si>
  <si>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</si>
  <si>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</si>
  <si>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</si>
  <si>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</si>
  <si>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</si>
  <si>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</si>
  <si>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</si>
  <si>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</si>
  <si>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</si>
  <si>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</si>
  <si>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</si>
  <si>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</si>
  <si>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</si>
  <si>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</si>
  <si>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</si>
  <si>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</si>
  <si>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</si>
  <si>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</si>
  <si>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</si>
  <si>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</si>
  <si>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</si>
  <si>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</si>
  <si>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</si>
  <si>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</si>
  <si>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</si>
  <si>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</si>
  <si>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</si>
  <si>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</si>
  <si>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</si>
  <si>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</si>
  <si>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</si>
  <si>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</si>
  <si>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</si>
  <si>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</si>
  <si>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</si>
  <si>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</si>
  <si>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</si>
  <si>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</si>
  <si>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</si>
  <si>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</si>
  <si>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</si>
  <si>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</si>
  <si>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</si>
  <si>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</si>
  <si>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</si>
  <si>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</si>
  <si>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</si>
  <si>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</si>
  <si>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</si>
  <si>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</si>
  <si>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</si>
  <si>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</si>
  <si>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</si>
  <si>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</si>
  <si>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</si>
  <si>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</si>
  <si>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</si>
  <si>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</si>
  <si>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</si>
  <si>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</si>
  <si>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</si>
  <si>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</si>
  <si>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</si>
  <si>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</si>
  <si>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</si>
  <si>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</si>
  <si>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</si>
  <si>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</si>
  <si>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</si>
  <si>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</si>
  <si>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</si>
  <si>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</si>
  <si>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</si>
  <si>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</si>
  <si>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</si>
  <si>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</si>
  <si>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</si>
  <si>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</si>
  <si>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</si>
  <si>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</si>
  <si>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</si>
  <si>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</si>
  <si>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</si>
  <si>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</si>
  <si>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</si>
  <si>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</si>
  <si>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</si>
  <si>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</si>
  <si>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</si>
  <si>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</si>
  <si>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</si>
  <si>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</si>
  <si>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</si>
  <si>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</si>
  <si>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</si>
  <si>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</si>
  <si>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</si>
  <si>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</si>
  <si>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</si>
  <si>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</si>
  <si>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</si>
  <si>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</si>
  <si>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</si>
  <si>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</si>
  <si>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</si>
  <si>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</si>
  <si>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</si>
  <si>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</si>
  <si>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</si>
  <si>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</si>
  <si>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</si>
  <si>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</si>
  <si>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</si>
  <si>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</si>
  <si>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</si>
  <si>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</si>
  <si>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</si>
  <si>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</si>
  <si>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</si>
  <si>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</si>
  <si>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NO.</t>
  </si>
  <si>
    <t>Season</t>
  </si>
  <si>
    <t>Date Created</t>
  </si>
  <si>
    <t>Style Name</t>
  </si>
  <si>
    <t xml:space="preserve">CODE </t>
  </si>
  <si>
    <t>Block</t>
  </si>
  <si>
    <t>DESCRIPTION</t>
  </si>
  <si>
    <t>GRADING</t>
  </si>
  <si>
    <t>TOLERANCE +/-</t>
  </si>
  <si>
    <t>A</t>
  </si>
  <si>
    <t>LENGTH FROM SIDE NECK POINT TO HEM</t>
  </si>
  <si>
    <t>DÀI ÁO TỪ ĐIỂM CỔ ĐẾN LAI ÁO</t>
  </si>
  <si>
    <t>B</t>
  </si>
  <si>
    <t>1/2 CHEST AT ARMPIT</t>
  </si>
  <si>
    <t xml:space="preserve">1/2 NGỰC Ở NÁCH </t>
  </si>
  <si>
    <t>C1</t>
  </si>
  <si>
    <t>1/2 BASE  STRETCHED FLAT</t>
  </si>
  <si>
    <t xml:space="preserve">1/2 LAI DƯỚI ĐƯỜNG MAY RIB </t>
  </si>
  <si>
    <t>C2</t>
  </si>
  <si>
    <t xml:space="preserve">1/2 LAI DO ÊM </t>
  </si>
  <si>
    <t>D1</t>
  </si>
  <si>
    <t>D2</t>
  </si>
  <si>
    <t>UNDERARM</t>
  </si>
  <si>
    <t>DÀI TAY CẠNH  TRONG</t>
  </si>
  <si>
    <t>E</t>
  </si>
  <si>
    <t>SHOULDER TO SHOULDER</t>
  </si>
  <si>
    <t xml:space="preserve">NGANG VAI </t>
  </si>
  <si>
    <t>F1</t>
  </si>
  <si>
    <t xml:space="preserve">NGỰC DƯỚI ĐỈNH VAI 18.5CM </t>
  </si>
  <si>
    <t>F2</t>
  </si>
  <si>
    <t xml:space="preserve">NGANG SUA DƯỚI ĐỈNH VAI 18.5CM </t>
  </si>
  <si>
    <t>G1</t>
  </si>
  <si>
    <t>BICEP (2CM BELOW UNDERARM POINT)</t>
  </si>
  <si>
    <t xml:space="preserve">BẮP TAY DƯỚI NÁCH 2CM </t>
  </si>
  <si>
    <t>G2</t>
  </si>
  <si>
    <t>H</t>
  </si>
  <si>
    <t>ELBOW  WIDTH- half way down underarm</t>
  </si>
  <si>
    <t>RỘNG KHỦY TAY (TỪ 1/2 DÀI TAY TRONG)</t>
  </si>
  <si>
    <t>J1</t>
  </si>
  <si>
    <t>CUFF WIDTH STRETCHED FLAT - 2cm above rib</t>
  </si>
  <si>
    <t xml:space="preserve">RỘNG CỬA TAY CÁCH ĐƯỜNG MAY RIB 2CM 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</si>
  <si>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</si>
  <si>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</si>
  <si>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</si>
  <si>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</si>
  <si>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</si>
  <si>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</si>
  <si>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</si>
  <si>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</si>
  <si>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</si>
  <si>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</si>
  <si>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</si>
  <si>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</si>
  <si>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</si>
  <si>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</si>
  <si>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</si>
  <si>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</si>
  <si>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SHOULDER SEAM AHEAD</t>
  </si>
  <si>
    <t xml:space="preserve">CHỒM VAI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</si>
  <si>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</si>
  <si>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</si>
  <si>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</si>
  <si>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</si>
  <si>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</si>
  <si>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</si>
  <si>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</si>
  <si>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</si>
  <si>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</si>
  <si>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V</t>
  </si>
  <si>
    <t>OVERHEAD</t>
  </si>
  <si>
    <t>SÓNG NÓN NGUYÊN VÒNG</t>
  </si>
  <si>
    <t>N</t>
  </si>
  <si>
    <t>CF TO CB NECKLINE</t>
  </si>
  <si>
    <t xml:space="preserve">CỔ TỪ GIỮA TRƯỚC ĐẾN GIỮA SAU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</si>
  <si>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</si>
  <si>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</si>
  <si>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</si>
  <si>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</si>
  <si>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</si>
  <si>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</si>
  <si>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</si>
  <si>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</si>
  <si>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</si>
  <si>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</si>
  <si>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</si>
  <si>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</si>
  <si>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</si>
  <si>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</si>
  <si>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</si>
  <si>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12.18.2023</t>
  </si>
  <si>
    <t>REVISED 1.12.24</t>
  </si>
  <si>
    <t>CRTZ BOXY HOODIE</t>
  </si>
  <si>
    <t>Created by</t>
  </si>
  <si>
    <t>Jack</t>
  </si>
  <si>
    <t>UA COMMENTS</t>
  </si>
  <si>
    <t>CREATED /CHECK BY JACK 12.18.2023</t>
  </si>
  <si>
    <t>X</t>
  </si>
  <si>
    <t>1/2 BASE (RIB) RELAXED</t>
  </si>
  <si>
    <t>OVERARM -SNP TO CUFF HEM</t>
  </si>
  <si>
    <t>DÀI TAY NGOÀI - TỪ ĐỈNH VAI TỚI LAI TAY</t>
  </si>
  <si>
    <t>UA SUGGESTED</t>
  </si>
  <si>
    <t>UA SUGGESTED BASED ON OVERARM - BICEP - ARMHOLE</t>
  </si>
  <si>
    <t>REMOVE BECAUSE THIS IS RAGLAN GARMENT</t>
  </si>
  <si>
    <r>
      <rPr>
        <sz val="8"/>
        <color theme="1"/>
        <rFont val="Arial"/>
        <family val="2"/>
      </rPr>
      <t xml:space="preserve">X CHEST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</si>
  <si>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r>
      <rPr>
        <sz val="8"/>
        <color theme="1"/>
        <rFont val="Arial"/>
        <family val="2"/>
      </rPr>
      <t xml:space="preserve">X BACK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</si>
  <si>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t>ARMHOLE (STRAIGHT)- SNP TO UNDERARM</t>
  </si>
  <si>
    <t>NÁCH ĐO THẲNG - TỪ ĐỈNH VAI TỚI NÁCH</t>
  </si>
  <si>
    <t>UA SUGGESTED BASED ON NECK DROP - NECK WIDTH</t>
  </si>
  <si>
    <t>REMOVE BECAUSE ALREADY HAS NECK DROP - NECK WIDTH</t>
  </si>
  <si>
    <t>ZIPPER LENGTH</t>
  </si>
  <si>
    <t>DÀI DÂY KÉO THÂN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</si>
</sst>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7" formatCode="#\ ?/8"/>
    <numFmt numFmtId="178" formatCode="#\ ?/4"/>
    <numFmt numFmtId="179" formatCode="#\ ?/2"/>
    <numFmt numFmtId="180" formatCode="m/d"/>
  </numFmts>
  <fonts count="1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sz val="8"/>
      <color theme="1"/>
      <name val="Arial"/>
      <family val="2"/>
    </font>
    <font>
      <b/>
      <sz val="8"/>
      <color rgb="FF17365D"/>
      <name val="Arial"/>
      <family val="2"/>
    </font>
    <font>
      <sz val="9"/>
      <color theme="1"/>
      <name val="Helvetica Neue"/>
    </font>
    <font>
      <b/>
      <sz val="8"/>
      <color theme="1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strike/>
      <sz val="8"/>
      <color theme="1"/>
      <name val="Calibri"/>
      <family val="2"/>
    </font>
    <font>
      <strike/>
      <sz val="9"/>
      <color theme="1"/>
      <name val="Calibri"/>
      <family val="2"/>
    </font>
    <font>
      <b/>
      <strike/>
      <sz val="8"/>
      <color theme="1"/>
      <name val="Calibri"/>
      <family val="2"/>
    </font>
    <font>
      <sz val="8"/>
      <color rgb="FFFF0000"/>
      <name val="Arial"/>
      <family val="2"/>
    </font>
    <font>
      <sz val="8"/>
      <color theme="1"/>
      <name val="Helvetica Neue"/>
    </font>
    <font>
      <b/>
      <sz val="8"/>
      <color theme="1"/>
      <name val="Helvetica Neue"/>
    </font>
    <font>
      <sz val="8"/>
      <color theme="1"/>
      <name val="Arimo"/>
    </font>
    <font>
      <b/>
      <sz val="8"/>
      <color rgb="FF000000"/>
      <name val="Helvetica Neue"/>
    </font>
    <font>
      <strike/>
      <sz val="8"/>
      <color theme="1"/>
      <name val="Helvetica Neue"/>
    </font>
    <font>
      <b/>
      <strike/>
      <sz val="8"/>
      <color rgb="FF000000"/>
      <name val="Helvetica Neue"/>
    </font>
    <font>
      <b/>
      <sz val="14"/>
      <color theme="1"/>
      <name val="Helvetica Neue"/>
    </font>
    <font>
      <b/>
      <sz val="22"/>
      <color theme="1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b/>
      <sz val="11"/>
      <color rgb="FF000000"/>
      <name val="Helvetica Neue"/>
    </font>
    <font>
      <b/>
      <sz val="11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</fills>
  <borders count="93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  <xf numFmtId="0" fontId="61" fillId="0" borderId="0"/>
  </cellStyleXfs>
  <cellXfs count="500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5" fillId="0" borderId="0" xfId="0" applyFont="1" applyAlignment="1">
      <alignment horizontal="left" vertical="center"/>
    </xf>
    <xf numFmtId="0" fontId="96" fillId="0" borderId="0" xfId="0" applyFont="1" applyAlignment="1">
      <alignment vertical="center"/>
    </xf>
    <xf numFmtId="0" fontId="95" fillId="0" borderId="0" xfId="0" applyFont="1" applyAlignment="1">
      <alignment horizontal="center" vertical="center"/>
    </xf>
    <xf numFmtId="15" fontId="95" fillId="0" borderId="0" xfId="0" applyNumberFormat="1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97" fillId="0" borderId="0" xfId="0" applyFont="1" applyAlignment="1">
      <alignment vertical="center"/>
    </xf>
    <xf numFmtId="0" fontId="95" fillId="0" borderId="71" xfId="0" applyFont="1" applyBorder="1" applyAlignment="1">
      <alignment horizontal="left" vertical="center"/>
    </xf>
    <xf numFmtId="0" fontId="96" fillId="0" borderId="72" xfId="0" applyFont="1" applyBorder="1" applyAlignment="1">
      <alignment vertical="center"/>
    </xf>
    <xf numFmtId="0" fontId="95" fillId="0" borderId="36" xfId="0" applyFont="1" applyBorder="1" applyAlignment="1">
      <alignment horizontal="center" vertical="center"/>
    </xf>
    <xf numFmtId="0" fontId="98" fillId="48" borderId="36" xfId="0" applyFont="1" applyFill="1" applyBorder="1" applyAlignment="1">
      <alignment horizontal="left" vertical="center"/>
    </xf>
    <xf numFmtId="15" fontId="95" fillId="48" borderId="36" xfId="0" applyNumberFormat="1" applyFont="1" applyFill="1" applyBorder="1" applyAlignment="1">
      <alignment horizontal="center" vertical="center"/>
    </xf>
    <xf numFmtId="15" fontId="95" fillId="0" borderId="36" xfId="0" applyNumberFormat="1" applyFont="1" applyBorder="1" applyAlignment="1">
      <alignment horizontal="center" vertical="center"/>
    </xf>
    <xf numFmtId="0" fontId="95" fillId="0" borderId="77" xfId="0" applyFont="1" applyBorder="1" applyAlignment="1">
      <alignment horizontal="left" vertical="center"/>
    </xf>
    <xf numFmtId="0" fontId="96" fillId="0" borderId="78" xfId="0" applyFont="1" applyBorder="1" applyAlignment="1">
      <alignment horizontal="right" vertical="center"/>
    </xf>
    <xf numFmtId="0" fontId="96" fillId="0" borderId="78" xfId="0" applyFont="1" applyBorder="1" applyAlignment="1">
      <alignment horizontal="left" vertical="center"/>
    </xf>
    <xf numFmtId="0" fontId="95" fillId="0" borderId="41" xfId="0" applyFont="1" applyBorder="1" applyAlignment="1">
      <alignment horizontal="center" vertical="center"/>
    </xf>
    <xf numFmtId="0" fontId="95" fillId="0" borderId="41" xfId="0" applyFont="1" applyBorder="1" applyAlignment="1">
      <alignment horizontal="left" vertical="center"/>
    </xf>
    <xf numFmtId="0" fontId="96" fillId="0" borderId="78" xfId="0" applyFont="1" applyBorder="1" applyAlignment="1">
      <alignment vertical="center"/>
    </xf>
    <xf numFmtId="15" fontId="95" fillId="0" borderId="41" xfId="0" applyNumberFormat="1" applyFont="1" applyBorder="1" applyAlignment="1">
      <alignment horizontal="center" vertical="center"/>
    </xf>
    <xf numFmtId="0" fontId="95" fillId="0" borderId="82" xfId="0" applyFont="1" applyBorder="1" applyAlignment="1">
      <alignment horizontal="left" vertical="center"/>
    </xf>
    <xf numFmtId="0" fontId="95" fillId="49" borderId="33" xfId="0" applyFont="1" applyFill="1" applyBorder="1"/>
    <xf numFmtId="0" fontId="95" fillId="0" borderId="83" xfId="0" applyFont="1" applyBorder="1" applyAlignment="1">
      <alignment horizontal="center" vertical="center"/>
    </xf>
    <xf numFmtId="0" fontId="95" fillId="0" borderId="83" xfId="0" applyFont="1" applyBorder="1" applyAlignment="1">
      <alignment horizontal="left" vertical="center"/>
    </xf>
    <xf numFmtId="0" fontId="95" fillId="0" borderId="87" xfId="0" applyFont="1" applyBorder="1" applyAlignment="1">
      <alignment horizontal="left" vertical="center"/>
    </xf>
    <xf numFmtId="0" fontId="95" fillId="0" borderId="0" xfId="0" applyFont="1"/>
    <xf numFmtId="0" fontId="97" fillId="0" borderId="80" xfId="0" applyFont="1" applyBorder="1" applyAlignment="1">
      <alignment horizontal="center" vertical="center"/>
    </xf>
    <xf numFmtId="0" fontId="100" fillId="0" borderId="0" xfId="0" applyFont="1"/>
    <xf numFmtId="0" fontId="98" fillId="0" borderId="91" xfId="0" applyFont="1" applyBorder="1" applyAlignment="1">
      <alignment horizontal="center" vertical="center"/>
    </xf>
    <xf numFmtId="0" fontId="98" fillId="0" borderId="92" xfId="0" applyFont="1" applyBorder="1" applyAlignment="1">
      <alignment horizontal="left" vertical="center"/>
    </xf>
    <xf numFmtId="0" fontId="98" fillId="0" borderId="92" xfId="0" applyFont="1" applyBorder="1" applyAlignment="1">
      <alignment horizontal="center" vertical="center"/>
    </xf>
    <xf numFmtId="0" fontId="98" fillId="0" borderId="73" xfId="0" applyFont="1" applyBorder="1" applyAlignment="1">
      <alignment horizontal="center" vertical="center"/>
    </xf>
    <xf numFmtId="0" fontId="101" fillId="0" borderId="51" xfId="0" applyFont="1" applyBorder="1" applyAlignment="1">
      <alignment horizontal="center" vertical="center"/>
    </xf>
    <xf numFmtId="0" fontId="102" fillId="0" borderId="0" xfId="0" applyFont="1"/>
    <xf numFmtId="0" fontId="95" fillId="0" borderId="54" xfId="0" applyFont="1" applyBorder="1" applyAlignment="1">
      <alignment horizontal="center"/>
    </xf>
    <xf numFmtId="0" fontId="95" fillId="0" borderId="54" xfId="0" applyFont="1" applyBorder="1" applyAlignment="1">
      <alignment vertical="center"/>
    </xf>
    <xf numFmtId="0" fontId="95" fillId="0" borderId="54" xfId="0" applyFont="1" applyBorder="1" applyAlignment="1">
      <alignment horizontal="left" vertical="center"/>
    </xf>
    <xf numFmtId="12" fontId="95" fillId="0" borderId="54" xfId="0" applyNumberFormat="1" applyFont="1" applyBorder="1" applyAlignment="1">
      <alignment horizontal="center" vertical="center"/>
    </xf>
    <xf numFmtId="165" fontId="95" fillId="0" borderId="54" xfId="0" applyNumberFormat="1" applyFont="1" applyBorder="1" applyAlignment="1">
      <alignment horizontal="center" vertical="center"/>
    </xf>
    <xf numFmtId="180" fontId="95" fillId="0" borderId="54" xfId="0" applyNumberFormat="1" applyFont="1" applyBorder="1" applyAlignment="1">
      <alignment horizontal="center" vertical="center"/>
    </xf>
    <xf numFmtId="0" fontId="103" fillId="0" borderId="54" xfId="0" applyFont="1" applyBorder="1"/>
    <xf numFmtId="0" fontId="103" fillId="0" borderId="0" xfId="0" applyFont="1"/>
    <xf numFmtId="12" fontId="95" fillId="0" borderId="54" xfId="0" applyNumberFormat="1" applyFont="1" applyBorder="1" applyAlignment="1">
      <alignment horizontal="center"/>
    </xf>
    <xf numFmtId="12" fontId="98" fillId="0" borderId="54" xfId="0" applyNumberFormat="1" applyFont="1" applyBorder="1" applyAlignment="1">
      <alignment horizontal="center"/>
    </xf>
    <xf numFmtId="0" fontId="104" fillId="0" borderId="0" xfId="0" applyFont="1" applyAlignment="1">
      <alignment vertical="center" wrapText="1"/>
    </xf>
    <xf numFmtId="12" fontId="103" fillId="0" borderId="0" xfId="0" applyNumberFormat="1" applyFont="1"/>
    <xf numFmtId="165" fontId="103" fillId="0" borderId="0" xfId="0" applyNumberFormat="1" applyFont="1"/>
    <xf numFmtId="0" fontId="105" fillId="0" borderId="54" xfId="0" applyFont="1" applyBorder="1" applyAlignment="1">
      <alignment vertical="center"/>
    </xf>
    <xf numFmtId="0" fontId="105" fillId="0" borderId="54" xfId="0" applyFont="1" applyBorder="1" applyAlignment="1">
      <alignment horizontal="left" vertical="center" wrapText="1"/>
    </xf>
    <xf numFmtId="12" fontId="98" fillId="0" borderId="54" xfId="0" applyNumberFormat="1" applyFont="1" applyBorder="1" applyAlignment="1">
      <alignment horizontal="center" vertical="center"/>
    </xf>
    <xf numFmtId="0" fontId="1" fillId="0" borderId="54" xfId="0" applyFont="1" applyBorder="1"/>
    <xf numFmtId="0" fontId="106" fillId="0" borderId="54" xfId="0" applyFont="1" applyBorder="1" applyAlignment="1">
      <alignment vertical="center"/>
    </xf>
    <xf numFmtId="0" fontId="107" fillId="0" borderId="54" xfId="0" applyFont="1" applyBorder="1" applyAlignment="1">
      <alignment horizontal="left" vertical="center"/>
    </xf>
    <xf numFmtId="12" fontId="106" fillId="0" borderId="54" xfId="0" applyNumberFormat="1" applyFont="1" applyBorder="1" applyAlignment="1">
      <alignment horizontal="center" vertical="center"/>
    </xf>
    <xf numFmtId="12" fontId="108" fillId="0" borderId="54" xfId="0" applyNumberFormat="1" applyFont="1" applyBorder="1" applyAlignment="1">
      <alignment horizontal="center" vertical="center"/>
    </xf>
    <xf numFmtId="165" fontId="106" fillId="0" borderId="54" xfId="0" applyNumberFormat="1" applyFont="1" applyBorder="1" applyAlignment="1">
      <alignment horizontal="center" vertical="center"/>
    </xf>
    <xf numFmtId="0" fontId="97" fillId="0" borderId="54" xfId="0" applyFont="1" applyBorder="1" applyAlignment="1">
      <alignment horizontal="left" vertical="center"/>
    </xf>
    <xf numFmtId="178" fontId="95" fillId="0" borderId="54" xfId="0" applyNumberFormat="1" applyFont="1" applyBorder="1" applyAlignment="1">
      <alignment horizontal="center" vertical="center"/>
    </xf>
    <xf numFmtId="177" fontId="95" fillId="0" borderId="54" xfId="0" applyNumberFormat="1" applyFont="1" applyBorder="1" applyAlignment="1">
      <alignment horizontal="center" vertical="center"/>
    </xf>
    <xf numFmtId="12" fontId="110" fillId="0" borderId="54" xfId="0" applyNumberFormat="1" applyFont="1" applyBorder="1" applyAlignment="1">
      <alignment horizontal="center" vertical="center"/>
    </xf>
    <xf numFmtId="179" fontId="95" fillId="0" borderId="54" xfId="0" applyNumberFormat="1" applyFont="1" applyBorder="1" applyAlignment="1">
      <alignment horizontal="center" vertical="center"/>
    </xf>
    <xf numFmtId="178" fontId="110" fillId="0" borderId="54" xfId="0" applyNumberFormat="1" applyFont="1" applyBorder="1" applyAlignment="1">
      <alignment horizontal="center" vertical="center"/>
    </xf>
    <xf numFmtId="0" fontId="110" fillId="0" borderId="54" xfId="0" applyFont="1" applyBorder="1" applyAlignment="1">
      <alignment horizontal="center"/>
    </xf>
    <xf numFmtId="0" fontId="110" fillId="0" borderId="54" xfId="0" applyFont="1" applyBorder="1"/>
    <xf numFmtId="0" fontId="110" fillId="0" borderId="54" xfId="0" applyFont="1" applyBorder="1" applyAlignment="1">
      <alignment horizontal="left" vertical="center"/>
    </xf>
    <xf numFmtId="12" fontId="110" fillId="0" borderId="54" xfId="0" applyNumberFormat="1" applyFont="1" applyBorder="1" applyAlignment="1">
      <alignment horizontal="center"/>
    </xf>
    <xf numFmtId="12" fontId="111" fillId="0" borderId="54" xfId="0" applyNumberFormat="1" applyFont="1" applyBorder="1" applyAlignment="1">
      <alignment horizontal="center"/>
    </xf>
    <xf numFmtId="165" fontId="110" fillId="0" borderId="54" xfId="0" applyNumberFormat="1" applyFont="1" applyBorder="1" applyAlignment="1">
      <alignment horizontal="center" vertical="center"/>
    </xf>
    <xf numFmtId="12" fontId="111" fillId="0" borderId="54" xfId="0" applyNumberFormat="1" applyFont="1" applyBorder="1" applyAlignment="1">
      <alignment horizontal="center" vertical="center"/>
    </xf>
    <xf numFmtId="177" fontId="110" fillId="0" borderId="54" xfId="0" applyNumberFormat="1" applyFont="1" applyBorder="1" applyAlignment="1">
      <alignment horizontal="center"/>
    </xf>
    <xf numFmtId="0" fontId="112" fillId="0" borderId="54" xfId="0" applyFont="1" applyBorder="1"/>
    <xf numFmtId="0" fontId="112" fillId="0" borderId="54" xfId="0" applyFont="1" applyBorder="1" applyAlignment="1">
      <alignment horizontal="left" vertical="center"/>
    </xf>
    <xf numFmtId="12" fontId="110" fillId="0" borderId="54" xfId="0" applyNumberFormat="1" applyFont="1" applyBorder="1"/>
    <xf numFmtId="12" fontId="111" fillId="0" borderId="54" xfId="0" applyNumberFormat="1" applyFont="1" applyBorder="1"/>
    <xf numFmtId="0" fontId="111" fillId="0" borderId="54" xfId="0" applyFont="1" applyBorder="1" applyAlignment="1">
      <alignment horizontal="center" vertical="center"/>
    </xf>
    <xf numFmtId="0" fontId="97" fillId="0" borderId="54" xfId="0" applyFont="1" applyBorder="1" applyAlignment="1">
      <alignment vertical="center"/>
    </xf>
    <xf numFmtId="0" fontId="0" fillId="0" borderId="54" xfId="0" applyBorder="1"/>
    <xf numFmtId="0" fontId="110" fillId="0" borderId="54" xfId="0" applyFont="1" applyBorder="1" applyAlignment="1">
      <alignment horizontal="center" vertical="center"/>
    </xf>
    <xf numFmtId="12" fontId="113" fillId="0" borderId="54" xfId="0" applyNumberFormat="1" applyFont="1" applyBorder="1" applyAlignment="1">
      <alignment horizontal="center" vertical="center"/>
    </xf>
    <xf numFmtId="0" fontId="110" fillId="0" borderId="54" xfId="0" applyFont="1" applyBorder="1" applyAlignment="1">
      <alignment vertical="center"/>
    </xf>
    <xf numFmtId="177" fontId="110" fillId="0" borderId="54" xfId="0" applyNumberFormat="1" applyFont="1" applyBorder="1" applyAlignment="1">
      <alignment horizontal="center" vertical="center"/>
    </xf>
    <xf numFmtId="0" fontId="110" fillId="0" borderId="0" xfId="0" applyFont="1" applyAlignment="1">
      <alignment vertical="center"/>
    </xf>
    <xf numFmtId="0" fontId="114" fillId="0" borderId="54" xfId="0" applyFont="1" applyBorder="1" applyAlignment="1">
      <alignment horizontal="center" vertical="center"/>
    </xf>
    <xf numFmtId="0" fontId="114" fillId="0" borderId="54" xfId="0" applyFont="1" applyBorder="1" applyAlignment="1">
      <alignment vertical="center"/>
    </xf>
    <xf numFmtId="0" fontId="114" fillId="0" borderId="54" xfId="0" applyFont="1" applyBorder="1" applyAlignment="1">
      <alignment horizontal="left" vertical="center"/>
    </xf>
    <xf numFmtId="178" fontId="114" fillId="0" borderId="54" xfId="0" applyNumberFormat="1" applyFont="1" applyBorder="1" applyAlignment="1">
      <alignment horizontal="center" vertical="center"/>
    </xf>
    <xf numFmtId="177" fontId="114" fillId="0" borderId="54" xfId="0" applyNumberFormat="1" applyFont="1" applyBorder="1" applyAlignment="1">
      <alignment horizontal="center" vertical="center"/>
    </xf>
    <xf numFmtId="12" fontId="115" fillId="0" borderId="54" xfId="0" applyNumberFormat="1" applyFont="1" applyBorder="1" applyAlignment="1">
      <alignment horizontal="center" vertical="center"/>
    </xf>
    <xf numFmtId="12" fontId="114" fillId="0" borderId="54" xfId="0" applyNumberFormat="1" applyFont="1" applyBorder="1" applyAlignment="1">
      <alignment horizontal="center" vertical="center"/>
    </xf>
    <xf numFmtId="0" fontId="110" fillId="0" borderId="87" xfId="0" applyFont="1" applyBorder="1" applyAlignment="1">
      <alignment horizontal="center" vertical="center"/>
    </xf>
    <xf numFmtId="0" fontId="116" fillId="0" borderId="0" xfId="0" applyFont="1" applyAlignment="1">
      <alignment vertical="center"/>
    </xf>
    <xf numFmtId="0" fontId="117" fillId="0" borderId="0" xfId="0" applyFont="1" applyAlignment="1">
      <alignment vertical="center"/>
    </xf>
    <xf numFmtId="0" fontId="110" fillId="0" borderId="0" xfId="0" applyFont="1" applyAlignment="1">
      <alignment horizontal="center" vertical="center"/>
    </xf>
    <xf numFmtId="16" fontId="110" fillId="0" borderId="0" xfId="0" applyNumberFormat="1" applyFont="1" applyAlignment="1">
      <alignment horizontal="center" vertical="center"/>
    </xf>
    <xf numFmtId="0" fontId="118" fillId="0" borderId="87" xfId="0" applyFont="1" applyBorder="1" applyAlignment="1">
      <alignment horizontal="center" vertical="center"/>
    </xf>
    <xf numFmtId="0" fontId="119" fillId="0" borderId="0" xfId="0" applyFont="1" applyAlignment="1">
      <alignment vertical="center"/>
    </xf>
    <xf numFmtId="0" fontId="118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118" fillId="0" borderId="0" xfId="0" applyFont="1" applyAlignment="1">
      <alignment vertical="center"/>
    </xf>
    <xf numFmtId="0" fontId="118" fillId="0" borderId="0" xfId="0" applyFont="1" applyAlignment="1">
      <alignment horizontal="left" vertical="center"/>
    </xf>
    <xf numFmtId="0" fontId="121" fillId="0" borderId="0" xfId="0" applyFont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95" fillId="0" borderId="73" xfId="0" applyFont="1" applyBorder="1" applyAlignment="1">
      <alignment horizontal="center" vertical="center"/>
    </xf>
    <xf numFmtId="0" fontId="99" fillId="0" borderId="74" xfId="0" applyFont="1" applyBorder="1"/>
    <xf numFmtId="0" fontId="99" fillId="0" borderId="75" xfId="0" applyFont="1" applyBorder="1"/>
    <xf numFmtId="0" fontId="99" fillId="0" borderId="79" xfId="0" applyFont="1" applyBorder="1"/>
    <xf numFmtId="0" fontId="0" fillId="0" borderId="0" xfId="0"/>
    <xf numFmtId="0" fontId="99" fillId="0" borderId="80" xfId="0" applyFont="1" applyBorder="1"/>
    <xf numFmtId="0" fontId="99" fillId="0" borderId="84" xfId="0" applyFont="1" applyBorder="1"/>
    <xf numFmtId="0" fontId="99" fillId="0" borderId="33" xfId="0" applyFont="1" applyBorder="1"/>
    <xf numFmtId="0" fontId="99" fillId="0" borderId="85" xfId="0" applyFont="1" applyBorder="1"/>
    <xf numFmtId="0" fontId="97" fillId="0" borderId="76" xfId="0" applyFont="1" applyBorder="1" applyAlignment="1">
      <alignment horizontal="center" vertical="center"/>
    </xf>
    <xf numFmtId="0" fontId="99" fillId="0" borderId="81" xfId="0" applyFont="1" applyBorder="1"/>
    <xf numFmtId="0" fontId="99" fillId="0" borderId="86" xfId="0" applyFont="1" applyBorder="1"/>
    <xf numFmtId="0" fontId="95" fillId="50" borderId="88" xfId="0" applyFont="1" applyFill="1" applyBorder="1" applyAlignment="1">
      <alignment horizontal="center" vertical="center"/>
    </xf>
    <xf numFmtId="0" fontId="99" fillId="0" borderId="89" xfId="0" applyFont="1" applyBorder="1"/>
    <xf numFmtId="0" fontId="99" fillId="0" borderId="90" xfId="0" applyFont="1" applyBorder="1"/>
    <xf numFmtId="0" fontId="1" fillId="0" borderId="54" xfId="0" applyFont="1" applyBorder="1" applyAlignment="1">
      <alignment horizontal="left" vertical="center"/>
    </xf>
    <xf numFmtId="0" fontId="103" fillId="0" borderId="54" xfId="0" applyFont="1" applyBorder="1" applyAlignment="1">
      <alignment horizontal="left" vertical="center"/>
    </xf>
    <xf numFmtId="1" fontId="50" fillId="5" borderId="52" xfId="2" applyNumberFormat="1" applyFont="1" applyFill="1" applyBorder="1" applyAlignment="1">
      <alignment horizontal="center" vertical="center" wrapText="1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 5" xfId="129" xr:uid="{AFEFBE5D-496A-4373-89BF-DDA26ABED3B2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 2" xfId="130" xr:uid="{8CF9AFEE-46B2-4BEE-B0D4-B3C8E6125FAB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440871</xdr:colOff>
      <xdr:row>1</xdr:row>
      <xdr:rowOff>68036</xdr:rowOff>
    </xdr:from>
    <xdr:to>
      <xdr:col>8</xdr:col>
      <xdr:colOff>482537</xdr:colOff>
      <xdr:row>4</xdr:row>
      <xdr:rowOff>62594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5493E9-A9B0-4B65-8844-E543A8FAA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9228" y="244929"/>
          <a:ext cx="572345" cy="525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52" customWidth="1"/>
    <col min="2" max="2" width="25" style="52" customWidth="1"/>
    <col min="3" max="3" width="24.1796875" style="52" customWidth="1"/>
    <col min="4" max="4" width="29.54296875" style="52" customWidth="1"/>
    <col min="5" max="5" width="29.26953125" style="52" customWidth="1"/>
    <col min="6" max="6" width="24.54296875" style="52" customWidth="1"/>
    <col min="7" max="7" width="20" style="53" customWidth="1"/>
    <col min="8" max="8" width="16" style="52" customWidth="1"/>
    <col min="9" max="9" width="18.54296875" style="52" customWidth="1"/>
    <col min="10" max="10" width="16" style="52" customWidth="1"/>
    <col min="11" max="11" width="22.1796875" style="52" customWidth="1"/>
    <col min="12" max="12" width="18.81640625" style="52" customWidth="1"/>
    <col min="13" max="13" width="14.1796875" style="52" customWidth="1"/>
    <col min="14" max="15" width="13.453125" style="52" customWidth="1"/>
    <col min="16" max="16" width="24.1796875" style="52" customWidth="1"/>
    <col min="17" max="17" width="14.81640625" style="52" bestFit="1" customWidth="1"/>
    <col min="18" max="16384" width="9.17968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343" t="s">
        <v>113</v>
      </c>
      <c r="N1" s="343" t="s">
        <v>113</v>
      </c>
      <c r="O1" s="344" t="s">
        <v>114</v>
      </c>
      <c r="P1" s="344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343" t="s">
        <v>115</v>
      </c>
      <c r="N2" s="343" t="s">
        <v>115</v>
      </c>
      <c r="O2" s="345" t="s">
        <v>116</v>
      </c>
      <c r="P2" s="345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343" t="s">
        <v>117</v>
      </c>
      <c r="N3" s="343" t="s">
        <v>117</v>
      </c>
      <c r="O3" s="346" t="s">
        <v>119</v>
      </c>
      <c r="P3" s="344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329" t="s">
        <v>179</v>
      </c>
      <c r="H5" s="330"/>
      <c r="I5" s="330"/>
      <c r="J5" s="330"/>
      <c r="K5" s="330"/>
      <c r="L5" s="331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332"/>
      <c r="H6" s="333"/>
      <c r="I6" s="333"/>
      <c r="J6" s="333"/>
      <c r="K6" s="333"/>
      <c r="L6" s="334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332"/>
      <c r="H7" s="333"/>
      <c r="I7" s="333"/>
      <c r="J7" s="333"/>
      <c r="K7" s="333"/>
      <c r="L7" s="334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338" t="s">
        <v>182</v>
      </c>
      <c r="E8" s="338"/>
      <c r="F8" s="338"/>
      <c r="G8" s="335"/>
      <c r="H8" s="336"/>
      <c r="I8" s="336"/>
      <c r="J8" s="336"/>
      <c r="K8" s="336"/>
      <c r="L8" s="337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339">
        <v>44964</v>
      </c>
      <c r="E11" s="340"/>
      <c r="F11" s="340"/>
      <c r="G11" s="25"/>
      <c r="H11" s="26"/>
      <c r="I11" s="23"/>
      <c r="J11" s="23" t="s">
        <v>4</v>
      </c>
      <c r="K11" s="23"/>
      <c r="L11" s="341" t="s">
        <v>168</v>
      </c>
      <c r="M11" s="341"/>
      <c r="N11" s="341"/>
      <c r="O11" s="341"/>
      <c r="P11" s="341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342"/>
      <c r="C13" s="342"/>
      <c r="D13" s="342"/>
      <c r="E13" s="342"/>
      <c r="F13" s="342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355" t="s">
        <v>187</v>
      </c>
      <c r="E28" s="355"/>
      <c r="F28" s="355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355" t="str">
        <f>+D28</f>
        <v>WASHED BURGUNDY</v>
      </c>
      <c r="E29" s="355"/>
      <c r="F29" s="355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356" t="str">
        <f>+D29</f>
        <v>WASHED BURGUNDY</v>
      </c>
      <c r="E30" s="356"/>
      <c r="F30" s="356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357" t="s">
        <v>170</v>
      </c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</row>
    <row r="44" spans="1:16" s="4" customFormat="1" ht="59.15" customHeight="1" thickBot="1">
      <c r="B44" s="105" t="s">
        <v>14</v>
      </c>
      <c r="C44" s="35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</row>
    <row r="45" spans="1:16" s="36" customFormat="1" ht="100.5" thickBot="1">
      <c r="A45" s="359" t="s">
        <v>15</v>
      </c>
      <c r="B45" s="360"/>
      <c r="C45" s="360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361" t="s">
        <v>51</v>
      </c>
      <c r="N45" s="362"/>
      <c r="O45" s="362"/>
      <c r="P45" s="363"/>
    </row>
    <row r="46" spans="1:16" s="46" customFormat="1" ht="45.75" hidden="1" customHeight="1">
      <c r="A46" s="347" t="str">
        <f>D18</f>
        <v>BLACK</v>
      </c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9"/>
    </row>
    <row r="47" spans="1:16" s="169" customFormat="1" ht="120" hidden="1" customHeight="1">
      <c r="A47" s="145">
        <v>1</v>
      </c>
      <c r="B47" s="350" t="str">
        <f>$L$11</f>
        <v>100% DRY COTTON FLEECE 410GSM</v>
      </c>
      <c r="C47" s="350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351"/>
      <c r="N47" s="352"/>
      <c r="O47" s="352"/>
      <c r="P47" s="353"/>
    </row>
    <row r="48" spans="1:16" s="169" customFormat="1" ht="89.25" hidden="1" customHeight="1">
      <c r="A48" s="174">
        <v>2</v>
      </c>
      <c r="B48" s="350" t="s">
        <v>189</v>
      </c>
      <c r="C48" s="350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351"/>
      <c r="N48" s="352"/>
      <c r="O48" s="352"/>
      <c r="P48" s="353"/>
    </row>
    <row r="49" spans="1:16" s="169" customFormat="1" ht="129" hidden="1" customHeight="1">
      <c r="A49" s="145">
        <v>3</v>
      </c>
      <c r="B49" s="354" t="s">
        <v>166</v>
      </c>
      <c r="C49" s="354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351"/>
      <c r="N49" s="352"/>
      <c r="O49" s="352"/>
      <c r="P49" s="353"/>
    </row>
    <row r="50" spans="1:16" s="46" customFormat="1" ht="51.75" customHeight="1">
      <c r="A50" s="364" t="str">
        <f>D23</f>
        <v>GREY HEATHER</v>
      </c>
      <c r="B50" s="365"/>
      <c r="C50" s="365"/>
      <c r="D50" s="36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6"/>
    </row>
    <row r="51" spans="1:16" s="169" customFormat="1" ht="186.75" customHeight="1">
      <c r="A51" s="145">
        <v>1</v>
      </c>
      <c r="B51" s="350" t="str">
        <f>$L$11</f>
        <v>100% DRY COTTON FLEECE 410GSM</v>
      </c>
      <c r="C51" s="350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351" t="s">
        <v>217</v>
      </c>
      <c r="N51" s="352"/>
      <c r="O51" s="352"/>
      <c r="P51" s="353"/>
    </row>
    <row r="52" spans="1:16" s="169" customFormat="1" ht="186.75" customHeight="1">
      <c r="A52" s="174">
        <v>2</v>
      </c>
      <c r="B52" s="350" t="s">
        <v>189</v>
      </c>
      <c r="C52" s="350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351" t="s">
        <v>208</v>
      </c>
      <c r="N52" s="352"/>
      <c r="O52" s="352"/>
      <c r="P52" s="353"/>
    </row>
    <row r="53" spans="1:16" s="169" customFormat="1" ht="186.75" customHeight="1">
      <c r="A53" s="145">
        <v>3</v>
      </c>
      <c r="B53" s="354" t="s">
        <v>166</v>
      </c>
      <c r="C53" s="354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351" t="s">
        <v>209</v>
      </c>
      <c r="N53" s="352"/>
      <c r="O53" s="352"/>
      <c r="P53" s="353"/>
    </row>
    <row r="54" spans="1:16" s="46" customFormat="1" ht="51.75" hidden="1" customHeight="1">
      <c r="A54" s="364" t="str">
        <f>D28</f>
        <v>WASHED BURGUNDY</v>
      </c>
      <c r="B54" s="365"/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6"/>
    </row>
    <row r="55" spans="1:16" s="169" customFormat="1" ht="96.75" hidden="1" customHeight="1">
      <c r="A55" s="145">
        <v>1</v>
      </c>
      <c r="B55" s="350" t="str">
        <f>$L$11</f>
        <v>100% DRY COTTON FLEECE 410GSM</v>
      </c>
      <c r="C55" s="350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351"/>
      <c r="N55" s="352"/>
      <c r="O55" s="352"/>
      <c r="P55" s="353"/>
    </row>
    <row r="56" spans="1:16" s="169" customFormat="1" ht="70.5" hidden="1" customHeight="1">
      <c r="A56" s="174">
        <v>2</v>
      </c>
      <c r="B56" s="350" t="s">
        <v>189</v>
      </c>
      <c r="C56" s="350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351"/>
      <c r="N56" s="352"/>
      <c r="O56" s="352"/>
      <c r="P56" s="353"/>
    </row>
    <row r="57" spans="1:16" s="169" customFormat="1" ht="125.25" hidden="1" customHeight="1">
      <c r="A57" s="145">
        <v>3</v>
      </c>
      <c r="B57" s="354" t="s">
        <v>166</v>
      </c>
      <c r="C57" s="354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351"/>
      <c r="N57" s="352"/>
      <c r="O57" s="352"/>
      <c r="P57" s="353"/>
    </row>
    <row r="58" spans="1:16" s="46" customFormat="1" ht="51.75" hidden="1" customHeight="1">
      <c r="A58" s="364" t="str">
        <f>D33</f>
        <v>LIME</v>
      </c>
      <c r="B58" s="365"/>
      <c r="C58" s="365"/>
      <c r="D58" s="365"/>
      <c r="E58" s="365"/>
      <c r="F58" s="365"/>
      <c r="G58" s="365"/>
      <c r="H58" s="365"/>
      <c r="I58" s="365"/>
      <c r="J58" s="365"/>
      <c r="K58" s="365"/>
      <c r="L58" s="365"/>
      <c r="M58" s="365"/>
      <c r="N58" s="365"/>
      <c r="O58" s="365"/>
      <c r="P58" s="366"/>
    </row>
    <row r="59" spans="1:16" s="169" customFormat="1" ht="96.75" hidden="1" customHeight="1">
      <c r="A59" s="145">
        <v>1</v>
      </c>
      <c r="B59" s="350" t="str">
        <f>$L$11</f>
        <v>100% DRY COTTON FLEECE 410GSM</v>
      </c>
      <c r="C59" s="350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351"/>
      <c r="N59" s="352"/>
      <c r="O59" s="352"/>
      <c r="P59" s="353"/>
    </row>
    <row r="60" spans="1:16" s="169" customFormat="1" ht="70.5" hidden="1" customHeight="1">
      <c r="A60" s="174">
        <v>2</v>
      </c>
      <c r="B60" s="350" t="s">
        <v>189</v>
      </c>
      <c r="C60" s="350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351"/>
      <c r="N60" s="352"/>
      <c r="O60" s="352"/>
      <c r="P60" s="353"/>
    </row>
    <row r="61" spans="1:16" s="169" customFormat="1" ht="125.25" hidden="1" customHeight="1">
      <c r="A61" s="145">
        <v>3</v>
      </c>
      <c r="B61" s="354" t="s">
        <v>166</v>
      </c>
      <c r="C61" s="354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351"/>
      <c r="N61" s="352"/>
      <c r="O61" s="352"/>
      <c r="P61" s="353"/>
    </row>
    <row r="62" spans="1:16" s="46" customFormat="1" ht="21.75" customHeight="1">
      <c r="A62" s="364"/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66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367" t="s">
        <v>22</v>
      </c>
      <c r="B64" s="368"/>
      <c r="C64" s="368"/>
      <c r="D64" s="368"/>
      <c r="E64" s="369"/>
      <c r="F64" s="102" t="s">
        <v>47</v>
      </c>
      <c r="G64" s="102" t="s">
        <v>23</v>
      </c>
      <c r="H64" s="370" t="s">
        <v>42</v>
      </c>
      <c r="I64" s="371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72" t="s">
        <v>41</v>
      </c>
      <c r="C65" s="372"/>
      <c r="D65" s="372"/>
      <c r="E65" s="372"/>
      <c r="F65" s="112" t="str">
        <f>H65</f>
        <v>BLACK</v>
      </c>
      <c r="G65" s="142"/>
      <c r="H65" s="373" t="str">
        <f>$D$18</f>
        <v>BLACK</v>
      </c>
      <c r="I65" s="374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372" t="s">
        <v>41</v>
      </c>
      <c r="C66" s="372"/>
      <c r="D66" s="372"/>
      <c r="E66" s="372"/>
      <c r="F66" s="112" t="str">
        <f t="shared" ref="F66:F68" si="18">H66</f>
        <v>GREY HEATHER</v>
      </c>
      <c r="G66" s="142" t="s">
        <v>216</v>
      </c>
      <c r="H66" s="373" t="str">
        <f>$D$23</f>
        <v>GREY HEATHER</v>
      </c>
      <c r="I66" s="374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372" t="s">
        <v>41</v>
      </c>
      <c r="C67" s="372"/>
      <c r="D67" s="372"/>
      <c r="E67" s="372"/>
      <c r="F67" s="112" t="str">
        <f t="shared" si="18"/>
        <v>WASHED BURGUNDY</v>
      </c>
      <c r="G67" s="142"/>
      <c r="H67" s="373" t="str">
        <f>$D$28</f>
        <v>WASHED BURGUNDY</v>
      </c>
      <c r="I67" s="374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372" t="s">
        <v>41</v>
      </c>
      <c r="C68" s="372"/>
      <c r="D68" s="372"/>
      <c r="E68" s="372"/>
      <c r="F68" s="112" t="str">
        <f t="shared" si="18"/>
        <v>LIME</v>
      </c>
      <c r="G68" s="142"/>
      <c r="H68" s="373" t="str">
        <f>$D$33</f>
        <v>LIME</v>
      </c>
      <c r="I68" s="374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372" t="s">
        <v>163</v>
      </c>
      <c r="C69" s="372"/>
      <c r="D69" s="372"/>
      <c r="E69" s="372"/>
      <c r="F69" s="375" t="s">
        <v>39</v>
      </c>
      <c r="G69" s="379" t="s">
        <v>171</v>
      </c>
      <c r="H69" s="383" t="str">
        <f t="shared" ref="H69" si="19">$D$18</f>
        <v>BLACK</v>
      </c>
      <c r="I69" s="384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372" t="s">
        <v>163</v>
      </c>
      <c r="C70" s="372"/>
      <c r="D70" s="372"/>
      <c r="E70" s="372"/>
      <c r="F70" s="376" t="s">
        <v>39</v>
      </c>
      <c r="G70" s="380" t="s">
        <v>171</v>
      </c>
      <c r="H70" s="385" t="str">
        <f t="shared" ref="H70" si="21">$D$23</f>
        <v>GREY HEATHER</v>
      </c>
      <c r="I70" s="385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372" t="s">
        <v>163</v>
      </c>
      <c r="C71" s="372"/>
      <c r="D71" s="372"/>
      <c r="E71" s="372"/>
      <c r="F71" s="377" t="s">
        <v>39</v>
      </c>
      <c r="G71" s="381" t="s">
        <v>171</v>
      </c>
      <c r="H71" s="386" t="str">
        <f t="shared" ref="H71" si="23">$D$28</f>
        <v>WASHED BURGUNDY</v>
      </c>
      <c r="I71" s="387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372" t="s">
        <v>163</v>
      </c>
      <c r="C72" s="372"/>
      <c r="D72" s="372"/>
      <c r="E72" s="372"/>
      <c r="F72" s="378" t="s">
        <v>39</v>
      </c>
      <c r="G72" s="382" t="s">
        <v>171</v>
      </c>
      <c r="H72" s="373" t="str">
        <f t="shared" ref="H72" si="25">$D$33</f>
        <v>LIME</v>
      </c>
      <c r="I72" s="374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388" t="s">
        <v>191</v>
      </c>
      <c r="C73" s="372"/>
      <c r="D73" s="372"/>
      <c r="E73" s="372"/>
      <c r="F73" s="375" t="s">
        <v>147</v>
      </c>
      <c r="G73" s="379" t="s">
        <v>192</v>
      </c>
      <c r="H73" s="383" t="str">
        <f t="shared" ref="H73" si="27">$D$18</f>
        <v>BLACK</v>
      </c>
      <c r="I73" s="384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388" t="s">
        <v>191</v>
      </c>
      <c r="C74" s="372"/>
      <c r="D74" s="372"/>
      <c r="E74" s="372"/>
      <c r="F74" s="376"/>
      <c r="G74" s="380"/>
      <c r="H74" s="385" t="str">
        <f t="shared" ref="H74" si="30">$D$23</f>
        <v>GREY HEATHER</v>
      </c>
      <c r="I74" s="385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388" t="s">
        <v>191</v>
      </c>
      <c r="C75" s="372"/>
      <c r="D75" s="372"/>
      <c r="E75" s="372"/>
      <c r="F75" s="377"/>
      <c r="G75" s="381"/>
      <c r="H75" s="386" t="str">
        <f t="shared" ref="H75" si="32">$D$28</f>
        <v>WASHED BURGUNDY</v>
      </c>
      <c r="I75" s="387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388" t="s">
        <v>191</v>
      </c>
      <c r="C76" s="372"/>
      <c r="D76" s="372"/>
      <c r="E76" s="372"/>
      <c r="F76" s="378"/>
      <c r="G76" s="382"/>
      <c r="H76" s="373" t="str">
        <f t="shared" ref="H76" si="34">$D$33</f>
        <v>LIME</v>
      </c>
      <c r="I76" s="374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388" t="s">
        <v>125</v>
      </c>
      <c r="C77" s="372"/>
      <c r="D77" s="372"/>
      <c r="E77" s="372"/>
      <c r="F77" s="375" t="s">
        <v>147</v>
      </c>
      <c r="G77" s="379" t="s">
        <v>126</v>
      </c>
      <c r="H77" s="383" t="str">
        <f t="shared" ref="H77" si="36">$D$18</f>
        <v>BLACK</v>
      </c>
      <c r="I77" s="384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388" t="s">
        <v>125</v>
      </c>
      <c r="C78" s="372"/>
      <c r="D78" s="372"/>
      <c r="E78" s="372"/>
      <c r="F78" s="376"/>
      <c r="G78" s="380"/>
      <c r="H78" s="385" t="str">
        <f t="shared" ref="H78" si="38">$D$23</f>
        <v>GREY HEATHER</v>
      </c>
      <c r="I78" s="385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388" t="s">
        <v>125</v>
      </c>
      <c r="C79" s="372"/>
      <c r="D79" s="372"/>
      <c r="E79" s="372"/>
      <c r="F79" s="377"/>
      <c r="G79" s="381"/>
      <c r="H79" s="386" t="str">
        <f t="shared" ref="H79" si="40">$D$28</f>
        <v>WASHED BURGUNDY</v>
      </c>
      <c r="I79" s="387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388" t="s">
        <v>125</v>
      </c>
      <c r="C80" s="372"/>
      <c r="D80" s="372"/>
      <c r="E80" s="372"/>
      <c r="F80" s="378"/>
      <c r="G80" s="382"/>
      <c r="H80" s="373" t="str">
        <f t="shared" ref="H80" si="42">$D$33</f>
        <v>LIME</v>
      </c>
      <c r="I80" s="374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388" t="s">
        <v>154</v>
      </c>
      <c r="C81" s="372"/>
      <c r="D81" s="372"/>
      <c r="E81" s="372"/>
      <c r="F81" s="375" t="s">
        <v>129</v>
      </c>
      <c r="G81" s="379"/>
      <c r="H81" s="383" t="str">
        <f t="shared" ref="H81" si="44">$D$18</f>
        <v>BLACK</v>
      </c>
      <c r="I81" s="384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388" t="s">
        <v>154</v>
      </c>
      <c r="C82" s="372"/>
      <c r="D82" s="372"/>
      <c r="E82" s="372"/>
      <c r="F82" s="376"/>
      <c r="G82" s="380"/>
      <c r="H82" s="385" t="str">
        <f t="shared" ref="H82" si="46">$D$23</f>
        <v>GREY HEATHER</v>
      </c>
      <c r="I82" s="385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388" t="s">
        <v>154</v>
      </c>
      <c r="C83" s="372"/>
      <c r="D83" s="372"/>
      <c r="E83" s="372"/>
      <c r="F83" s="377"/>
      <c r="G83" s="381"/>
      <c r="H83" s="386" t="str">
        <f t="shared" ref="H83" si="48">$D$28</f>
        <v>WASHED BURGUNDY</v>
      </c>
      <c r="I83" s="387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388" t="s">
        <v>154</v>
      </c>
      <c r="C84" s="372"/>
      <c r="D84" s="372"/>
      <c r="E84" s="372"/>
      <c r="F84" s="378"/>
      <c r="G84" s="382"/>
      <c r="H84" s="373" t="str">
        <f t="shared" ref="H84" si="50">$D$33</f>
        <v>LIME</v>
      </c>
      <c r="I84" s="374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372" t="s">
        <v>127</v>
      </c>
      <c r="C85" s="372"/>
      <c r="D85" s="372"/>
      <c r="E85" s="372"/>
      <c r="F85" s="375" t="s">
        <v>148</v>
      </c>
      <c r="G85" s="379" t="s">
        <v>128</v>
      </c>
      <c r="H85" s="383" t="str">
        <f t="shared" ref="H85" si="52">$D$18</f>
        <v>BLACK</v>
      </c>
      <c r="I85" s="384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372" t="s">
        <v>127</v>
      </c>
      <c r="C86" s="372"/>
      <c r="D86" s="372"/>
      <c r="E86" s="372"/>
      <c r="F86" s="376"/>
      <c r="G86" s="380"/>
      <c r="H86" s="385" t="str">
        <f t="shared" ref="H86" si="55">$D$23</f>
        <v>GREY HEATHER</v>
      </c>
      <c r="I86" s="385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28" hidden="1">
      <c r="A87" s="111">
        <v>6</v>
      </c>
      <c r="B87" s="372" t="s">
        <v>127</v>
      </c>
      <c r="C87" s="372"/>
      <c r="D87" s="372"/>
      <c r="E87" s="372"/>
      <c r="F87" s="377"/>
      <c r="G87" s="381"/>
      <c r="H87" s="386" t="str">
        <f t="shared" ref="H87" si="57">$D$28</f>
        <v>WASHED BURGUNDY</v>
      </c>
      <c r="I87" s="387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28" hidden="1">
      <c r="A88" s="111">
        <v>6</v>
      </c>
      <c r="B88" s="372" t="s">
        <v>127</v>
      </c>
      <c r="C88" s="372"/>
      <c r="D88" s="372"/>
      <c r="E88" s="372"/>
      <c r="F88" s="378"/>
      <c r="G88" s="382"/>
      <c r="H88" s="373" t="str">
        <f t="shared" ref="H88" si="59">$D$33</f>
        <v>LIME</v>
      </c>
      <c r="I88" s="374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367" t="s">
        <v>22</v>
      </c>
      <c r="B90" s="368"/>
      <c r="C90" s="368"/>
      <c r="D90" s="368"/>
      <c r="E90" s="369"/>
      <c r="F90" s="102" t="s">
        <v>47</v>
      </c>
      <c r="G90" s="102" t="s">
        <v>23</v>
      </c>
      <c r="H90" s="370" t="s">
        <v>42</v>
      </c>
      <c r="I90" s="371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388" t="s">
        <v>172</v>
      </c>
      <c r="C91" s="372"/>
      <c r="D91" s="372"/>
      <c r="E91" s="372"/>
      <c r="F91" s="375" t="s">
        <v>129</v>
      </c>
      <c r="G91" s="379" t="s">
        <v>158</v>
      </c>
      <c r="H91" s="373" t="str">
        <f t="shared" ref="H91" si="61">$D$18</f>
        <v>BLACK</v>
      </c>
      <c r="I91" s="374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388" t="s">
        <v>172</v>
      </c>
      <c r="C92" s="372"/>
      <c r="D92" s="372"/>
      <c r="E92" s="372"/>
      <c r="F92" s="377"/>
      <c r="G92" s="381"/>
      <c r="H92" s="373" t="str">
        <f t="shared" ref="H92" si="66">$D$23</f>
        <v>GREY HEATHER</v>
      </c>
      <c r="I92" s="374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28" hidden="1">
      <c r="A93" s="111">
        <v>1</v>
      </c>
      <c r="B93" s="388" t="s">
        <v>172</v>
      </c>
      <c r="C93" s="372"/>
      <c r="D93" s="372"/>
      <c r="E93" s="372"/>
      <c r="F93" s="377"/>
      <c r="G93" s="381"/>
      <c r="H93" s="373" t="str">
        <f t="shared" ref="H93" si="68">$D$28</f>
        <v>WASHED BURGUNDY</v>
      </c>
      <c r="I93" s="374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28" hidden="1">
      <c r="A94" s="111">
        <v>1</v>
      </c>
      <c r="B94" s="388" t="s">
        <v>172</v>
      </c>
      <c r="C94" s="372"/>
      <c r="D94" s="372"/>
      <c r="E94" s="372"/>
      <c r="F94" s="378"/>
      <c r="G94" s="382"/>
      <c r="H94" s="373" t="str">
        <f t="shared" ref="H94" si="70">$D$33</f>
        <v>LIME</v>
      </c>
      <c r="I94" s="374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28" hidden="1">
      <c r="A95" s="111">
        <v>2</v>
      </c>
      <c r="B95" s="389" t="s">
        <v>173</v>
      </c>
      <c r="C95" s="390"/>
      <c r="D95" s="390"/>
      <c r="E95" s="391"/>
      <c r="F95" s="375" t="s">
        <v>129</v>
      </c>
      <c r="G95" s="379" t="s">
        <v>158</v>
      </c>
      <c r="H95" s="373" t="str">
        <f t="shared" ref="H95:H123" si="72">$D$18</f>
        <v>BLACK</v>
      </c>
      <c r="I95" s="374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389" t="s">
        <v>173</v>
      </c>
      <c r="C96" s="390"/>
      <c r="D96" s="390"/>
      <c r="E96" s="391"/>
      <c r="F96" s="377"/>
      <c r="G96" s="381"/>
      <c r="H96" s="373" t="str">
        <f t="shared" ref="H96:H124" si="73">$D$23</f>
        <v>GREY HEATHER</v>
      </c>
      <c r="I96" s="374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28" hidden="1">
      <c r="A97" s="111">
        <v>2</v>
      </c>
      <c r="B97" s="389" t="s">
        <v>173</v>
      </c>
      <c r="C97" s="390"/>
      <c r="D97" s="390"/>
      <c r="E97" s="391"/>
      <c r="F97" s="377"/>
      <c r="G97" s="381"/>
      <c r="H97" s="373" t="str">
        <f t="shared" ref="H97:H121" si="74">$D$28</f>
        <v>WASHED BURGUNDY</v>
      </c>
      <c r="I97" s="374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28" hidden="1">
      <c r="A98" s="111">
        <v>2</v>
      </c>
      <c r="B98" s="389" t="s">
        <v>173</v>
      </c>
      <c r="C98" s="390"/>
      <c r="D98" s="390"/>
      <c r="E98" s="391"/>
      <c r="F98" s="378"/>
      <c r="G98" s="382"/>
      <c r="H98" s="373" t="str">
        <f t="shared" ref="H98:H122" si="76">$D$33</f>
        <v>LIME</v>
      </c>
      <c r="I98" s="374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28" hidden="1">
      <c r="A99" s="111">
        <v>3</v>
      </c>
      <c r="B99" s="389" t="s">
        <v>193</v>
      </c>
      <c r="C99" s="390"/>
      <c r="D99" s="390"/>
      <c r="E99" s="391"/>
      <c r="F99" s="375" t="s">
        <v>131</v>
      </c>
      <c r="G99" s="379" t="s">
        <v>214</v>
      </c>
      <c r="H99" s="373" t="str">
        <f t="shared" si="72"/>
        <v>BLACK</v>
      </c>
      <c r="I99" s="374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389" t="s">
        <v>193</v>
      </c>
      <c r="C100" s="390"/>
      <c r="D100" s="390"/>
      <c r="E100" s="391"/>
      <c r="F100" s="377"/>
      <c r="G100" s="381"/>
      <c r="H100" s="373" t="str">
        <f t="shared" si="73"/>
        <v>GREY HEATHER</v>
      </c>
      <c r="I100" s="374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28" hidden="1">
      <c r="A101" s="111">
        <v>3</v>
      </c>
      <c r="B101" s="389" t="s">
        <v>193</v>
      </c>
      <c r="C101" s="390"/>
      <c r="D101" s="390"/>
      <c r="E101" s="391"/>
      <c r="F101" s="377"/>
      <c r="G101" s="381"/>
      <c r="H101" s="373" t="str">
        <f t="shared" si="74"/>
        <v>WASHED BURGUNDY</v>
      </c>
      <c r="I101" s="374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28" hidden="1">
      <c r="A102" s="111">
        <v>3</v>
      </c>
      <c r="B102" s="389" t="s">
        <v>193</v>
      </c>
      <c r="C102" s="390"/>
      <c r="D102" s="390"/>
      <c r="E102" s="391"/>
      <c r="F102" s="378"/>
      <c r="G102" s="382"/>
      <c r="H102" s="373" t="str">
        <f t="shared" si="76"/>
        <v>LIME</v>
      </c>
      <c r="I102" s="374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28" hidden="1">
      <c r="A103" s="111">
        <v>4</v>
      </c>
      <c r="B103" s="389" t="s">
        <v>156</v>
      </c>
      <c r="C103" s="390"/>
      <c r="D103" s="390"/>
      <c r="E103" s="391"/>
      <c r="F103" s="112" t="s">
        <v>132</v>
      </c>
      <c r="G103" s="112"/>
      <c r="H103" s="373" t="str">
        <f t="shared" si="72"/>
        <v>BLACK</v>
      </c>
      <c r="I103" s="374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389" t="s">
        <v>156</v>
      </c>
      <c r="C104" s="390"/>
      <c r="D104" s="390"/>
      <c r="E104" s="391"/>
      <c r="F104" s="112" t="s">
        <v>132</v>
      </c>
      <c r="G104" s="112"/>
      <c r="H104" s="373" t="str">
        <f t="shared" si="73"/>
        <v>GREY HEATHER</v>
      </c>
      <c r="I104" s="374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28" hidden="1">
      <c r="A105" s="111">
        <v>4</v>
      </c>
      <c r="B105" s="389" t="s">
        <v>156</v>
      </c>
      <c r="C105" s="390"/>
      <c r="D105" s="390"/>
      <c r="E105" s="391"/>
      <c r="F105" s="112" t="s">
        <v>132</v>
      </c>
      <c r="G105" s="112"/>
      <c r="H105" s="373" t="str">
        <f t="shared" si="74"/>
        <v>WASHED BURGUNDY</v>
      </c>
      <c r="I105" s="374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28" hidden="1">
      <c r="A106" s="111">
        <v>4</v>
      </c>
      <c r="B106" s="389" t="s">
        <v>156</v>
      </c>
      <c r="C106" s="390"/>
      <c r="D106" s="390"/>
      <c r="E106" s="391"/>
      <c r="F106" s="112" t="s">
        <v>132</v>
      </c>
      <c r="G106" s="112"/>
      <c r="H106" s="373" t="str">
        <f t="shared" si="76"/>
        <v>LIME</v>
      </c>
      <c r="I106" s="374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28" hidden="1">
      <c r="A107" s="111">
        <v>5</v>
      </c>
      <c r="B107" s="388" t="s">
        <v>133</v>
      </c>
      <c r="C107" s="372"/>
      <c r="D107" s="372"/>
      <c r="E107" s="372"/>
      <c r="F107" s="112" t="s">
        <v>55</v>
      </c>
      <c r="G107" s="112"/>
      <c r="H107" s="373" t="str">
        <f t="shared" si="72"/>
        <v>BLACK</v>
      </c>
      <c r="I107" s="374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388" t="s">
        <v>133</v>
      </c>
      <c r="C108" s="372"/>
      <c r="D108" s="372"/>
      <c r="E108" s="372"/>
      <c r="F108" s="112" t="s">
        <v>55</v>
      </c>
      <c r="G108" s="112"/>
      <c r="H108" s="373" t="str">
        <f t="shared" si="73"/>
        <v>GREY HEATHER</v>
      </c>
      <c r="I108" s="374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28" hidden="1">
      <c r="A109" s="111">
        <v>5</v>
      </c>
      <c r="B109" s="388" t="s">
        <v>133</v>
      </c>
      <c r="C109" s="372"/>
      <c r="D109" s="372"/>
      <c r="E109" s="372"/>
      <c r="F109" s="112" t="s">
        <v>55</v>
      </c>
      <c r="G109" s="112"/>
      <c r="H109" s="373" t="str">
        <f t="shared" si="74"/>
        <v>WASHED BURGUNDY</v>
      </c>
      <c r="I109" s="374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28" hidden="1">
      <c r="A110" s="111">
        <v>5</v>
      </c>
      <c r="B110" s="388" t="s">
        <v>133</v>
      </c>
      <c r="C110" s="372"/>
      <c r="D110" s="372"/>
      <c r="E110" s="372"/>
      <c r="F110" s="112" t="s">
        <v>55</v>
      </c>
      <c r="G110" s="112"/>
      <c r="H110" s="373" t="str">
        <f t="shared" si="76"/>
        <v>LIME</v>
      </c>
      <c r="I110" s="374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28" hidden="1">
      <c r="A111" s="111">
        <v>6</v>
      </c>
      <c r="B111" s="388" t="s">
        <v>134</v>
      </c>
      <c r="C111" s="372"/>
      <c r="D111" s="372"/>
      <c r="E111" s="372"/>
      <c r="F111" s="112" t="s">
        <v>55</v>
      </c>
      <c r="G111" s="112"/>
      <c r="H111" s="373" t="str">
        <f t="shared" si="72"/>
        <v>BLACK</v>
      </c>
      <c r="I111" s="374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388" t="s">
        <v>134</v>
      </c>
      <c r="C112" s="372"/>
      <c r="D112" s="372"/>
      <c r="E112" s="372"/>
      <c r="F112" s="112" t="s">
        <v>55</v>
      </c>
      <c r="G112" s="112"/>
      <c r="H112" s="373" t="str">
        <f t="shared" si="73"/>
        <v>GREY HEATHER</v>
      </c>
      <c r="I112" s="374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28" hidden="1">
      <c r="A113" s="111">
        <v>6</v>
      </c>
      <c r="B113" s="388" t="s">
        <v>134</v>
      </c>
      <c r="C113" s="372"/>
      <c r="D113" s="372"/>
      <c r="E113" s="372"/>
      <c r="F113" s="112" t="s">
        <v>55</v>
      </c>
      <c r="G113" s="112"/>
      <c r="H113" s="373" t="str">
        <f t="shared" si="74"/>
        <v>WASHED BURGUNDY</v>
      </c>
      <c r="I113" s="374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28" hidden="1">
      <c r="A114" s="111">
        <v>6</v>
      </c>
      <c r="B114" s="388" t="s">
        <v>134</v>
      </c>
      <c r="C114" s="372"/>
      <c r="D114" s="372"/>
      <c r="E114" s="372"/>
      <c r="F114" s="112" t="s">
        <v>55</v>
      </c>
      <c r="G114" s="112"/>
      <c r="H114" s="373" t="str">
        <f t="shared" si="76"/>
        <v>LIME</v>
      </c>
      <c r="I114" s="374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28" hidden="1">
      <c r="A115" s="111">
        <v>7</v>
      </c>
      <c r="B115" s="388" t="s">
        <v>135</v>
      </c>
      <c r="C115" s="372"/>
      <c r="D115" s="372"/>
      <c r="E115" s="372"/>
      <c r="F115" s="112" t="s">
        <v>132</v>
      </c>
      <c r="G115" s="112"/>
      <c r="H115" s="373" t="str">
        <f t="shared" si="72"/>
        <v>BLACK</v>
      </c>
      <c r="I115" s="374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388" t="s">
        <v>135</v>
      </c>
      <c r="C116" s="372"/>
      <c r="D116" s="372"/>
      <c r="E116" s="372"/>
      <c r="F116" s="112" t="s">
        <v>132</v>
      </c>
      <c r="G116" s="112"/>
      <c r="H116" s="373" t="str">
        <f t="shared" si="73"/>
        <v>GREY HEATHER</v>
      </c>
      <c r="I116" s="374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28" hidden="1">
      <c r="A117" s="111">
        <v>7</v>
      </c>
      <c r="B117" s="388" t="s">
        <v>135</v>
      </c>
      <c r="C117" s="372"/>
      <c r="D117" s="372"/>
      <c r="E117" s="372"/>
      <c r="F117" s="112" t="s">
        <v>132</v>
      </c>
      <c r="G117" s="112"/>
      <c r="H117" s="373" t="str">
        <f t="shared" si="74"/>
        <v>WASHED BURGUNDY</v>
      </c>
      <c r="I117" s="374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28" hidden="1">
      <c r="A118" s="111">
        <v>7</v>
      </c>
      <c r="B118" s="388" t="s">
        <v>135</v>
      </c>
      <c r="C118" s="372"/>
      <c r="D118" s="372"/>
      <c r="E118" s="372"/>
      <c r="F118" s="112" t="s">
        <v>132</v>
      </c>
      <c r="G118" s="112"/>
      <c r="H118" s="373" t="str">
        <f t="shared" si="76"/>
        <v>LIME</v>
      </c>
      <c r="I118" s="374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28" hidden="1">
      <c r="A119" s="111">
        <v>8</v>
      </c>
      <c r="B119" s="389" t="s">
        <v>136</v>
      </c>
      <c r="C119" s="390"/>
      <c r="D119" s="390"/>
      <c r="E119" s="391"/>
      <c r="F119" s="112" t="s">
        <v>38</v>
      </c>
      <c r="G119" s="112"/>
      <c r="H119" s="373" t="str">
        <f t="shared" si="72"/>
        <v>BLACK</v>
      </c>
      <c r="I119" s="374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388" t="s">
        <v>136</v>
      </c>
      <c r="C120" s="372"/>
      <c r="D120" s="372"/>
      <c r="E120" s="372"/>
      <c r="F120" s="112" t="s">
        <v>38</v>
      </c>
      <c r="G120" s="112"/>
      <c r="H120" s="373" t="str">
        <f t="shared" si="73"/>
        <v>GREY HEATHER</v>
      </c>
      <c r="I120" s="374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28" hidden="1">
      <c r="A121" s="111">
        <v>8</v>
      </c>
      <c r="B121" s="388" t="s">
        <v>136</v>
      </c>
      <c r="C121" s="372"/>
      <c r="D121" s="372"/>
      <c r="E121" s="372"/>
      <c r="F121" s="112" t="s">
        <v>38</v>
      </c>
      <c r="G121" s="112"/>
      <c r="H121" s="373" t="str">
        <f t="shared" si="74"/>
        <v>WASHED BURGUNDY</v>
      </c>
      <c r="I121" s="374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28" hidden="1">
      <c r="A122" s="111">
        <v>8</v>
      </c>
      <c r="B122" s="388" t="s">
        <v>136</v>
      </c>
      <c r="C122" s="372"/>
      <c r="D122" s="372"/>
      <c r="E122" s="372"/>
      <c r="F122" s="112" t="s">
        <v>38</v>
      </c>
      <c r="G122" s="112"/>
      <c r="H122" s="373" t="str">
        <f t="shared" si="76"/>
        <v>LIME</v>
      </c>
      <c r="I122" s="374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28" hidden="1">
      <c r="A123" s="111">
        <v>9</v>
      </c>
      <c r="B123" s="388" t="s">
        <v>137</v>
      </c>
      <c r="C123" s="372"/>
      <c r="D123" s="372"/>
      <c r="E123" s="372"/>
      <c r="F123" s="112" t="s">
        <v>132</v>
      </c>
      <c r="G123" s="112"/>
      <c r="H123" s="373" t="str">
        <f t="shared" si="72"/>
        <v>BLACK</v>
      </c>
      <c r="I123" s="374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389" t="s">
        <v>137</v>
      </c>
      <c r="C124" s="390"/>
      <c r="D124" s="390"/>
      <c r="E124" s="391"/>
      <c r="F124" s="112" t="s">
        <v>132</v>
      </c>
      <c r="G124" s="112"/>
      <c r="H124" s="373" t="str">
        <f t="shared" si="73"/>
        <v>GREY HEATHER</v>
      </c>
      <c r="I124" s="374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28" hidden="1">
      <c r="A125" s="111">
        <v>9</v>
      </c>
      <c r="B125" s="389" t="s">
        <v>137</v>
      </c>
      <c r="C125" s="390"/>
      <c r="D125" s="390"/>
      <c r="E125" s="391"/>
      <c r="F125" s="112" t="s">
        <v>132</v>
      </c>
      <c r="G125" s="112"/>
      <c r="H125" s="373" t="str">
        <f>$D$28</f>
        <v>WASHED BURGUNDY</v>
      </c>
      <c r="I125" s="374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28" hidden="1">
      <c r="A126" s="111">
        <v>9</v>
      </c>
      <c r="B126" s="389" t="s">
        <v>137</v>
      </c>
      <c r="C126" s="390"/>
      <c r="D126" s="390"/>
      <c r="E126" s="391"/>
      <c r="F126" s="112" t="s">
        <v>132</v>
      </c>
      <c r="G126" s="112"/>
      <c r="H126" s="373" t="str">
        <f>$D$33</f>
        <v>LIME</v>
      </c>
      <c r="I126" s="374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388" t="s">
        <v>150</v>
      </c>
      <c r="C127" s="372"/>
      <c r="D127" s="372"/>
      <c r="E127" s="372"/>
      <c r="F127" s="392" t="s">
        <v>151</v>
      </c>
      <c r="G127" s="112"/>
      <c r="H127" s="393" t="s">
        <v>174</v>
      </c>
      <c r="I127" s="374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388" t="s">
        <v>150</v>
      </c>
      <c r="C128" s="372"/>
      <c r="D128" s="372"/>
      <c r="E128" s="372"/>
      <c r="F128" s="392"/>
      <c r="G128" s="112"/>
      <c r="H128" s="393" t="s">
        <v>175</v>
      </c>
      <c r="I128" s="374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388" t="s">
        <v>150</v>
      </c>
      <c r="C129" s="372"/>
      <c r="D129" s="372"/>
      <c r="E129" s="372"/>
      <c r="F129" s="392"/>
      <c r="G129" s="112"/>
      <c r="H129" s="393" t="s">
        <v>176</v>
      </c>
      <c r="I129" s="374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388" t="s">
        <v>150</v>
      </c>
      <c r="C130" s="372"/>
      <c r="D130" s="372"/>
      <c r="E130" s="372"/>
      <c r="F130" s="392"/>
      <c r="G130" s="112"/>
      <c r="H130" s="393">
        <v>41</v>
      </c>
      <c r="I130" s="374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388" t="s">
        <v>150</v>
      </c>
      <c r="C131" s="372"/>
      <c r="D131" s="372"/>
      <c r="E131" s="372"/>
      <c r="F131" s="392"/>
      <c r="G131" s="112"/>
      <c r="H131" s="373">
        <v>42</v>
      </c>
      <c r="I131" s="374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94" t="s">
        <v>31</v>
      </c>
      <c r="K133" s="394"/>
      <c r="L133" s="394"/>
      <c r="M133" s="394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95" t="s">
        <v>49</v>
      </c>
      <c r="C135" s="396"/>
      <c r="D135" s="396"/>
      <c r="E135" s="396"/>
      <c r="F135" s="396"/>
      <c r="G135" s="396"/>
      <c r="H135" s="396"/>
      <c r="I135" s="397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98" t="s">
        <v>139</v>
      </c>
      <c r="E136" s="398"/>
      <c r="F136" s="398" t="s">
        <v>54</v>
      </c>
      <c r="G136" s="398"/>
      <c r="H136" s="398"/>
      <c r="I136" s="398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399" t="s">
        <v>162</v>
      </c>
      <c r="D137" s="401" t="s">
        <v>164</v>
      </c>
      <c r="E137" s="402"/>
      <c r="F137" s="403" t="s">
        <v>177</v>
      </c>
      <c r="G137" s="403"/>
      <c r="H137" s="403"/>
      <c r="I137" s="403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 t="shared" ref="B138" si="82">$D$23</f>
        <v>GREY HEATHER</v>
      </c>
      <c r="C138" s="400"/>
      <c r="D138" s="404" t="s">
        <v>165</v>
      </c>
      <c r="E138" s="405"/>
      <c r="F138" s="403" t="s">
        <v>178</v>
      </c>
      <c r="G138" s="403"/>
      <c r="H138" s="403"/>
      <c r="I138" s="403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395"/>
      <c r="C140" s="396"/>
      <c r="D140" s="412"/>
      <c r="E140" s="412"/>
      <c r="F140" s="412"/>
      <c r="G140" s="412"/>
      <c r="H140" s="412"/>
      <c r="I140" s="413"/>
      <c r="J140" s="47"/>
      <c r="K140" s="47"/>
    </row>
    <row r="141" spans="1:16" s="15" customFormat="1" ht="28" hidden="1">
      <c r="A141" s="118"/>
      <c r="B141" s="389"/>
      <c r="C141" s="391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414" t="s">
        <v>159</v>
      </c>
      <c r="C142" s="414"/>
      <c r="D142" s="130"/>
      <c r="E142" s="130">
        <v>2.2000000000000002</v>
      </c>
      <c r="F142" s="415">
        <v>3</v>
      </c>
      <c r="G142" s="416"/>
      <c r="H142" s="416"/>
      <c r="I142" s="417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418" t="s">
        <v>195</v>
      </c>
      <c r="D144" s="418"/>
      <c r="E144" s="418"/>
      <c r="F144" s="418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395" t="s">
        <v>49</v>
      </c>
      <c r="C145" s="396"/>
      <c r="D145" s="396"/>
      <c r="E145" s="396"/>
      <c r="F145" s="396"/>
      <c r="G145" s="396"/>
      <c r="H145" s="396"/>
      <c r="I145" s="397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406" t="s">
        <v>70</v>
      </c>
      <c r="F146" s="407"/>
      <c r="G146" s="407"/>
      <c r="H146" s="407"/>
      <c r="I146" s="408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409" t="s">
        <v>201</v>
      </c>
      <c r="F147" s="410"/>
      <c r="G147" s="410"/>
      <c r="H147" s="410"/>
      <c r="I147" s="411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409" t="s">
        <v>211</v>
      </c>
      <c r="F148" s="410"/>
      <c r="G148" s="410"/>
      <c r="H148" s="410"/>
      <c r="I148" s="411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409" t="s">
        <v>201</v>
      </c>
      <c r="F149" s="410"/>
      <c r="G149" s="410"/>
      <c r="H149" s="410"/>
      <c r="I149" s="411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409" t="s">
        <v>201</v>
      </c>
      <c r="F150" s="410"/>
      <c r="G150" s="410"/>
      <c r="H150" s="410"/>
      <c r="I150" s="411"/>
      <c r="J150" s="47"/>
      <c r="K150" s="47"/>
      <c r="L150" s="47"/>
      <c r="M150" s="47"/>
      <c r="N150" s="47"/>
    </row>
    <row r="151" spans="1:16" s="15" customFormat="1" ht="28">
      <c r="A151" s="118"/>
      <c r="B151" s="395" t="s">
        <v>71</v>
      </c>
      <c r="C151" s="396"/>
      <c r="D151" s="412"/>
      <c r="E151" s="412"/>
      <c r="F151" s="412"/>
      <c r="G151" s="412"/>
      <c r="H151" s="412"/>
      <c r="I151" s="413"/>
      <c r="J151" s="47"/>
      <c r="K151" s="47"/>
    </row>
    <row r="152" spans="1:16" s="15" customFormat="1" ht="56.25" customHeight="1">
      <c r="A152" s="118"/>
      <c r="B152" s="389"/>
      <c r="C152" s="391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431" t="s">
        <v>202</v>
      </c>
      <c r="C153" s="432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433" t="s">
        <v>203</v>
      </c>
      <c r="C154" s="434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435" t="s">
        <v>72</v>
      </c>
      <c r="D157" s="436"/>
      <c r="E157" s="436"/>
      <c r="F157" s="436"/>
      <c r="G157" s="436"/>
      <c r="H157" s="436"/>
      <c r="I157" s="437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404" t="s">
        <v>204</v>
      </c>
      <c r="D158" s="419"/>
      <c r="E158" s="419"/>
      <c r="F158" s="419"/>
      <c r="G158" s="419"/>
      <c r="H158" s="419"/>
      <c r="I158" s="405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404" t="s">
        <v>205</v>
      </c>
      <c r="D159" s="419"/>
      <c r="E159" s="419"/>
      <c r="F159" s="419"/>
      <c r="G159" s="419"/>
      <c r="H159" s="419"/>
      <c r="I159" s="405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420" t="s">
        <v>204</v>
      </c>
      <c r="D160" s="421"/>
      <c r="E160" s="421"/>
      <c r="F160" s="421"/>
      <c r="G160" s="421"/>
      <c r="H160" s="421"/>
      <c r="I160" s="422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423"/>
      <c r="D161" s="424"/>
      <c r="E161" s="424"/>
      <c r="F161" s="424"/>
      <c r="G161" s="424"/>
      <c r="H161" s="424"/>
      <c r="I161" s="425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426"/>
      <c r="D162" s="427"/>
      <c r="E162" s="427"/>
      <c r="F162" s="427"/>
      <c r="G162" s="427"/>
      <c r="H162" s="427"/>
      <c r="I162" s="428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94" t="s">
        <v>118</v>
      </c>
      <c r="C164" s="394"/>
      <c r="D164" s="394"/>
      <c r="E164" s="394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429"/>
      <c r="B170" s="430"/>
      <c r="C170" s="430"/>
      <c r="D170" s="430"/>
      <c r="E170" s="430"/>
      <c r="F170" s="430"/>
      <c r="G170" s="430"/>
      <c r="H170" s="430"/>
      <c r="I170" s="430"/>
      <c r="J170" s="430"/>
      <c r="K170" s="430"/>
      <c r="L170" s="430"/>
      <c r="M170" s="430"/>
      <c r="N170" s="430"/>
      <c r="O170" s="430"/>
      <c r="P170" s="430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6975-10AE-4875-9E2F-001B66548A04}">
  <sheetPr codeName="Sheet6"/>
  <dimension ref="A1:Y958"/>
  <sheetViews>
    <sheetView tabSelected="1" view="pageBreakPreview" zoomScale="115" zoomScaleNormal="100" zoomScaleSheetLayoutView="115" workbookViewId="0">
      <selection activeCell="J8" sqref="J8"/>
    </sheetView>
  </sheetViews>
  <sheetFormatPr defaultColWidth="14.453125" defaultRowHeight="14.5"/>
  <cols>
    <col min="1" max="1" width="11" customWidth="1"/>
    <col min="2" max="2" width="32.54296875" customWidth="1"/>
    <col min="3" max="3" width="34.54296875" customWidth="1"/>
    <col min="4" max="4" width="9.54296875" customWidth="1"/>
    <col min="5" max="6" width="8.54296875" customWidth="1"/>
    <col min="7" max="7" width="8.1796875" customWidth="1"/>
    <col min="8" max="8" width="8" customWidth="1"/>
    <col min="9" max="9" width="9.453125" customWidth="1"/>
    <col min="10" max="10" width="9.81640625" customWidth="1"/>
    <col min="11" max="11" width="15.453125" customWidth="1"/>
    <col min="12" max="12" width="57" hidden="1" customWidth="1"/>
    <col min="13" max="13" width="43.26953125" hidden="1" customWidth="1"/>
    <col min="14" max="14" width="24.81640625" customWidth="1"/>
    <col min="15" max="25" width="10.81640625" customWidth="1"/>
  </cols>
  <sheetData>
    <row r="1" spans="1:25" ht="13.5" customHeight="1" thickBot="1">
      <c r="A1" s="229"/>
      <c r="B1" s="230"/>
      <c r="C1" s="230"/>
      <c r="D1" s="231"/>
      <c r="E1" s="229"/>
      <c r="F1" s="232"/>
      <c r="G1" s="232"/>
      <c r="H1" s="231"/>
      <c r="I1" s="231"/>
      <c r="J1" s="231"/>
      <c r="K1" s="233"/>
      <c r="L1" s="234"/>
      <c r="M1" s="234"/>
      <c r="N1" s="234"/>
      <c r="O1" s="234"/>
      <c r="P1" s="234"/>
      <c r="Q1" s="234"/>
    </row>
    <row r="2" spans="1:25" ht="13.5" customHeight="1">
      <c r="A2" s="235" t="s">
        <v>220</v>
      </c>
      <c r="B2" s="236">
        <v>2024</v>
      </c>
      <c r="C2" s="236" t="s">
        <v>221</v>
      </c>
      <c r="D2" s="237" t="s">
        <v>308</v>
      </c>
      <c r="E2" s="238" t="s">
        <v>309</v>
      </c>
      <c r="F2" s="239"/>
      <c r="G2" s="240"/>
      <c r="H2" s="440"/>
      <c r="I2" s="441"/>
      <c r="J2" s="442"/>
      <c r="K2" s="449"/>
      <c r="L2" s="234"/>
      <c r="M2" s="234"/>
      <c r="N2" s="234"/>
      <c r="O2" s="234"/>
      <c r="P2" s="234"/>
      <c r="Q2" s="234"/>
    </row>
    <row r="3" spans="1:25" ht="13.5" customHeight="1">
      <c r="A3" s="241" t="s">
        <v>222</v>
      </c>
      <c r="B3" s="242" t="s">
        <v>310</v>
      </c>
      <c r="C3" s="243" t="s">
        <v>311</v>
      </c>
      <c r="D3" s="244" t="s">
        <v>312</v>
      </c>
      <c r="E3" s="245"/>
      <c r="F3" s="244"/>
      <c r="G3" s="244"/>
      <c r="H3" s="443"/>
      <c r="I3" s="444"/>
      <c r="J3" s="445"/>
      <c r="K3" s="450"/>
      <c r="L3" s="234"/>
      <c r="M3" s="234"/>
      <c r="N3" s="234"/>
      <c r="O3" s="234"/>
      <c r="P3" s="234"/>
      <c r="Q3" s="234"/>
    </row>
    <row r="4" spans="1:25" ht="13.5" customHeight="1">
      <c r="A4" s="241" t="s">
        <v>223</v>
      </c>
      <c r="B4" s="246"/>
      <c r="C4" s="246"/>
      <c r="D4" s="247"/>
      <c r="E4" s="245"/>
      <c r="F4" s="247"/>
      <c r="G4" s="247"/>
      <c r="H4" s="443"/>
      <c r="I4" s="444"/>
      <c r="J4" s="445"/>
      <c r="K4" s="450"/>
      <c r="L4" s="234"/>
      <c r="M4" s="234"/>
      <c r="N4" s="234"/>
      <c r="O4" s="234"/>
      <c r="P4" s="234"/>
      <c r="Q4" s="234"/>
    </row>
    <row r="5" spans="1:25" ht="13.5" customHeight="1" thickBot="1">
      <c r="A5" s="248" t="s">
        <v>224</v>
      </c>
      <c r="B5" s="249"/>
      <c r="C5" s="249"/>
      <c r="D5" s="250"/>
      <c r="E5" s="251"/>
      <c r="F5" s="250"/>
      <c r="G5" s="250"/>
      <c r="H5" s="446"/>
      <c r="I5" s="447"/>
      <c r="J5" s="448"/>
      <c r="K5" s="451"/>
      <c r="N5" s="234"/>
      <c r="O5" s="234"/>
      <c r="P5" s="234"/>
      <c r="Q5" s="234"/>
    </row>
    <row r="6" spans="1:25" ht="13.5" customHeight="1" thickBot="1">
      <c r="A6" s="252"/>
      <c r="B6" s="253"/>
      <c r="C6" s="253"/>
      <c r="D6" s="231"/>
      <c r="E6" s="229"/>
      <c r="F6" s="231"/>
      <c r="G6" s="231"/>
      <c r="H6" s="231"/>
      <c r="I6" s="231"/>
      <c r="J6" s="231"/>
      <c r="K6" s="254"/>
      <c r="N6" s="234"/>
      <c r="O6" s="234"/>
      <c r="P6" s="234"/>
      <c r="Q6" s="234"/>
    </row>
    <row r="7" spans="1:25" ht="9" customHeight="1" thickBot="1">
      <c r="A7" s="452"/>
      <c r="B7" s="453"/>
      <c r="C7" s="453"/>
      <c r="D7" s="453"/>
      <c r="E7" s="453"/>
      <c r="F7" s="453"/>
      <c r="G7" s="453"/>
      <c r="H7" s="453"/>
      <c r="I7" s="453"/>
      <c r="J7" s="453"/>
      <c r="K7" s="454"/>
      <c r="L7" s="255"/>
      <c r="M7" s="255"/>
    </row>
    <row r="8" spans="1:25" ht="13.5" customHeight="1">
      <c r="A8" s="256" t="s">
        <v>219</v>
      </c>
      <c r="B8" s="257" t="s">
        <v>225</v>
      </c>
      <c r="C8" s="257"/>
      <c r="D8" s="258" t="s">
        <v>218</v>
      </c>
      <c r="E8" s="258" t="s">
        <v>61</v>
      </c>
      <c r="F8" s="258" t="s">
        <v>10</v>
      </c>
      <c r="G8" s="258" t="s">
        <v>58</v>
      </c>
      <c r="H8" s="258" t="s">
        <v>59</v>
      </c>
      <c r="I8" s="258" t="s">
        <v>60</v>
      </c>
      <c r="J8" s="259" t="s">
        <v>226</v>
      </c>
      <c r="K8" s="259" t="s">
        <v>227</v>
      </c>
      <c r="L8" s="260" t="s">
        <v>313</v>
      </c>
      <c r="M8" s="261" t="s">
        <v>314</v>
      </c>
    </row>
    <row r="9" spans="1:25" ht="15.75" customHeight="1">
      <c r="A9" s="262" t="s">
        <v>228</v>
      </c>
      <c r="B9" s="263" t="s">
        <v>229</v>
      </c>
      <c r="C9" s="264" t="s">
        <v>230</v>
      </c>
      <c r="D9" s="265">
        <f t="shared" ref="D9:D13" si="0">E9-J9</f>
        <v>24.5</v>
      </c>
      <c r="E9" s="265">
        <f t="shared" ref="E9:E13" si="1">F9-J9</f>
        <v>25.5</v>
      </c>
      <c r="F9" s="265">
        <v>26.5</v>
      </c>
      <c r="G9" s="265">
        <f t="shared" ref="G9:G28" si="2">F9+J9</f>
        <v>27.5</v>
      </c>
      <c r="H9" s="265">
        <f t="shared" ref="H9:H28" si="3">G9+J9</f>
        <v>28.5</v>
      </c>
      <c r="I9" s="265">
        <f t="shared" ref="I9:I28" si="4">H9+J9</f>
        <v>29.5</v>
      </c>
      <c r="J9" s="266">
        <v>1</v>
      </c>
      <c r="K9" s="267">
        <v>44928</v>
      </c>
      <c r="L9" s="268"/>
      <c r="M9" s="269" t="s">
        <v>315</v>
      </c>
    </row>
    <row r="10" spans="1:25" ht="15.75" customHeight="1">
      <c r="A10" s="262" t="s">
        <v>231</v>
      </c>
      <c r="B10" s="263" t="s">
        <v>232</v>
      </c>
      <c r="C10" s="264" t="s">
        <v>233</v>
      </c>
      <c r="D10" s="265">
        <f t="shared" si="0"/>
        <v>24</v>
      </c>
      <c r="E10" s="265">
        <f t="shared" si="1"/>
        <v>25</v>
      </c>
      <c r="F10" s="270">
        <v>26</v>
      </c>
      <c r="G10" s="265">
        <f t="shared" si="2"/>
        <v>27</v>
      </c>
      <c r="H10" s="265">
        <f t="shared" si="3"/>
        <v>28</v>
      </c>
      <c r="I10" s="265">
        <f t="shared" si="4"/>
        <v>29</v>
      </c>
      <c r="J10" s="266">
        <v>1</v>
      </c>
      <c r="K10" s="265">
        <v>0.5</v>
      </c>
      <c r="L10" s="268"/>
      <c r="M10" s="269" t="s">
        <v>315</v>
      </c>
      <c r="P10" s="269"/>
      <c r="Q10" s="269"/>
      <c r="R10" s="269"/>
      <c r="S10" s="269"/>
      <c r="T10" s="269"/>
      <c r="U10" s="269"/>
      <c r="V10" s="269"/>
      <c r="W10" s="269"/>
      <c r="X10" s="269"/>
      <c r="Y10" s="269"/>
    </row>
    <row r="11" spans="1:25" ht="15.75" customHeight="1">
      <c r="A11" s="262" t="s">
        <v>234</v>
      </c>
      <c r="B11" s="263" t="s">
        <v>235</v>
      </c>
      <c r="C11" s="264" t="s">
        <v>236</v>
      </c>
      <c r="D11" s="265">
        <f t="shared" si="0"/>
        <v>18</v>
      </c>
      <c r="E11" s="265">
        <f t="shared" si="1"/>
        <v>19</v>
      </c>
      <c r="F11" s="271">
        <v>20</v>
      </c>
      <c r="G11" s="265">
        <f t="shared" si="2"/>
        <v>21</v>
      </c>
      <c r="H11" s="265">
        <f t="shared" si="3"/>
        <v>22</v>
      </c>
      <c r="I11" s="265">
        <f t="shared" si="4"/>
        <v>23</v>
      </c>
      <c r="J11" s="266">
        <v>1</v>
      </c>
      <c r="K11" s="265">
        <v>0.5</v>
      </c>
      <c r="L11" s="268"/>
      <c r="M11" s="269" t="s">
        <v>315</v>
      </c>
      <c r="N11" s="272"/>
      <c r="O11" s="272"/>
      <c r="P11" s="269"/>
      <c r="Q11" s="269"/>
      <c r="R11" s="273"/>
      <c r="S11" s="273"/>
      <c r="T11" s="273"/>
      <c r="U11" s="273"/>
      <c r="V11" s="273"/>
      <c r="W11" s="273"/>
      <c r="X11" s="274"/>
      <c r="Y11" s="273"/>
    </row>
    <row r="12" spans="1:25" ht="15.75" customHeight="1">
      <c r="A12" s="262" t="s">
        <v>237</v>
      </c>
      <c r="B12" s="263" t="s">
        <v>316</v>
      </c>
      <c r="C12" s="264" t="s">
        <v>238</v>
      </c>
      <c r="D12" s="265">
        <f t="shared" si="0"/>
        <v>15.5</v>
      </c>
      <c r="E12" s="265">
        <f t="shared" si="1"/>
        <v>16.5</v>
      </c>
      <c r="F12" s="271">
        <v>17.5</v>
      </c>
      <c r="G12" s="265">
        <f t="shared" si="2"/>
        <v>18.5</v>
      </c>
      <c r="H12" s="265">
        <f t="shared" si="3"/>
        <v>19.5</v>
      </c>
      <c r="I12" s="265">
        <f t="shared" si="4"/>
        <v>20.5</v>
      </c>
      <c r="J12" s="266">
        <v>1</v>
      </c>
      <c r="K12" s="265">
        <v>0.5</v>
      </c>
      <c r="L12" s="268"/>
      <c r="M12" s="269" t="s">
        <v>315</v>
      </c>
      <c r="N12" s="272"/>
      <c r="O12" s="272"/>
      <c r="P12" s="269"/>
      <c r="Q12" s="269"/>
      <c r="R12" s="273"/>
      <c r="S12" s="273"/>
      <c r="T12" s="273"/>
      <c r="U12" s="273"/>
      <c r="V12" s="273"/>
      <c r="W12" s="273"/>
      <c r="X12" s="274"/>
      <c r="Y12" s="273"/>
    </row>
    <row r="13" spans="1:25" ht="18.75" customHeight="1">
      <c r="A13" s="262" t="s">
        <v>239</v>
      </c>
      <c r="B13" s="275" t="s">
        <v>317</v>
      </c>
      <c r="C13" s="276" t="s">
        <v>318</v>
      </c>
      <c r="D13" s="265">
        <f t="shared" si="0"/>
        <v>30.25</v>
      </c>
      <c r="E13" s="265">
        <f t="shared" si="1"/>
        <v>31.125</v>
      </c>
      <c r="F13" s="277">
        <v>32</v>
      </c>
      <c r="G13" s="265">
        <f t="shared" si="2"/>
        <v>32.875</v>
      </c>
      <c r="H13" s="265">
        <f t="shared" si="3"/>
        <v>33.75</v>
      </c>
      <c r="I13" s="265">
        <f t="shared" si="4"/>
        <v>34.625</v>
      </c>
      <c r="J13" s="265">
        <v>0.875</v>
      </c>
      <c r="K13" s="265">
        <v>0.75</v>
      </c>
      <c r="L13" s="278" t="s">
        <v>319</v>
      </c>
      <c r="M13" s="269" t="s">
        <v>315</v>
      </c>
      <c r="N13" s="272"/>
      <c r="O13" s="272"/>
    </row>
    <row r="14" spans="1:25" ht="15.75" customHeight="1">
      <c r="A14" s="262" t="s">
        <v>240</v>
      </c>
      <c r="B14" s="263" t="s">
        <v>241</v>
      </c>
      <c r="C14" s="264" t="s">
        <v>242</v>
      </c>
      <c r="D14" s="265">
        <f>E14-0.5</f>
        <v>20.5</v>
      </c>
      <c r="E14" s="265">
        <f>F14-0.5</f>
        <v>21</v>
      </c>
      <c r="F14" s="277">
        <v>21.5</v>
      </c>
      <c r="G14" s="265">
        <f t="shared" si="2"/>
        <v>22</v>
      </c>
      <c r="H14" s="265">
        <f t="shared" si="3"/>
        <v>22.5</v>
      </c>
      <c r="I14" s="265">
        <f t="shared" si="4"/>
        <v>23</v>
      </c>
      <c r="J14" s="265">
        <v>0.5</v>
      </c>
      <c r="K14" s="265">
        <v>0.5</v>
      </c>
      <c r="L14" s="278" t="s">
        <v>320</v>
      </c>
      <c r="M14" s="269" t="s">
        <v>315</v>
      </c>
      <c r="N14" s="272"/>
      <c r="O14" s="272"/>
    </row>
    <row r="15" spans="1:25" ht="15.75" hidden="1" customHeight="1">
      <c r="A15" s="262" t="s">
        <v>243</v>
      </c>
      <c r="B15" s="279" t="s">
        <v>244</v>
      </c>
      <c r="C15" s="280" t="s">
        <v>245</v>
      </c>
      <c r="D15" s="281">
        <f t="shared" ref="D15:D28" si="5">E15-J15</f>
        <v>22</v>
      </c>
      <c r="E15" s="281">
        <f t="shared" ref="E15:E28" si="6">F15-J15</f>
        <v>23</v>
      </c>
      <c r="F15" s="282">
        <v>24</v>
      </c>
      <c r="G15" s="281">
        <f t="shared" si="2"/>
        <v>25</v>
      </c>
      <c r="H15" s="281">
        <f t="shared" si="3"/>
        <v>26</v>
      </c>
      <c r="I15" s="281">
        <f t="shared" si="4"/>
        <v>27</v>
      </c>
      <c r="J15" s="283">
        <v>1</v>
      </c>
      <c r="K15" s="281">
        <v>0.375</v>
      </c>
      <c r="L15" s="278" t="s">
        <v>321</v>
      </c>
      <c r="M15" s="269" t="s">
        <v>315</v>
      </c>
      <c r="N15" s="272"/>
      <c r="O15" s="272"/>
    </row>
    <row r="16" spans="1:25" ht="15.75" customHeight="1">
      <c r="A16" s="262" t="s">
        <v>246</v>
      </c>
      <c r="B16" s="263" t="s">
        <v>322</v>
      </c>
      <c r="C16" s="264" t="s">
        <v>247</v>
      </c>
      <c r="D16" s="265">
        <f t="shared" si="5"/>
        <v>19</v>
      </c>
      <c r="E16" s="265">
        <f t="shared" si="6"/>
        <v>19.5</v>
      </c>
      <c r="F16" s="277">
        <v>20</v>
      </c>
      <c r="G16" s="265">
        <f t="shared" si="2"/>
        <v>20.5</v>
      </c>
      <c r="H16" s="265">
        <f t="shared" si="3"/>
        <v>21</v>
      </c>
      <c r="I16" s="265">
        <f t="shared" si="4"/>
        <v>21.5</v>
      </c>
      <c r="J16" s="266">
        <v>0.5</v>
      </c>
      <c r="K16" s="265">
        <v>0.375</v>
      </c>
      <c r="L16" s="455" t="s">
        <v>319</v>
      </c>
      <c r="M16" s="269" t="s">
        <v>315</v>
      </c>
      <c r="N16" s="272"/>
      <c r="O16" s="272"/>
    </row>
    <row r="17" spans="1:17" ht="15.75" customHeight="1">
      <c r="A17" s="262" t="s">
        <v>248</v>
      </c>
      <c r="B17" s="263" t="s">
        <v>323</v>
      </c>
      <c r="C17" s="264" t="s">
        <v>249</v>
      </c>
      <c r="D17" s="265">
        <f t="shared" si="5"/>
        <v>19</v>
      </c>
      <c r="E17" s="265">
        <f t="shared" si="6"/>
        <v>19.5</v>
      </c>
      <c r="F17" s="277">
        <v>20</v>
      </c>
      <c r="G17" s="265">
        <f t="shared" si="2"/>
        <v>20.5</v>
      </c>
      <c r="H17" s="265">
        <f t="shared" si="3"/>
        <v>21</v>
      </c>
      <c r="I17" s="265">
        <f t="shared" si="4"/>
        <v>21.5</v>
      </c>
      <c r="J17" s="266">
        <v>0.5</v>
      </c>
      <c r="K17" s="265">
        <v>0.375</v>
      </c>
      <c r="L17" s="456"/>
      <c r="M17" s="269" t="s">
        <v>315</v>
      </c>
      <c r="N17" s="272"/>
      <c r="O17" s="272"/>
    </row>
    <row r="18" spans="1:17" ht="15.75" customHeight="1">
      <c r="A18" s="262" t="s">
        <v>250</v>
      </c>
      <c r="B18" s="263" t="s">
        <v>251</v>
      </c>
      <c r="C18" s="264" t="s">
        <v>252</v>
      </c>
      <c r="D18" s="265">
        <f t="shared" si="5"/>
        <v>9.875</v>
      </c>
      <c r="E18" s="265">
        <f t="shared" si="6"/>
        <v>10.25</v>
      </c>
      <c r="F18" s="277">
        <v>10.625</v>
      </c>
      <c r="G18" s="265">
        <f t="shared" si="2"/>
        <v>11</v>
      </c>
      <c r="H18" s="265">
        <f t="shared" si="3"/>
        <v>11.375</v>
      </c>
      <c r="I18" s="265">
        <f t="shared" si="4"/>
        <v>11.75</v>
      </c>
      <c r="J18" s="265">
        <v>0.375</v>
      </c>
      <c r="K18" s="265">
        <v>0.375</v>
      </c>
      <c r="L18" s="268"/>
      <c r="M18" s="269" t="s">
        <v>315</v>
      </c>
      <c r="N18" s="272"/>
      <c r="O18" s="272"/>
    </row>
    <row r="19" spans="1:17" ht="15.75" customHeight="1">
      <c r="A19" s="262" t="s">
        <v>253</v>
      </c>
      <c r="B19" s="263" t="s">
        <v>324</v>
      </c>
      <c r="C19" s="284" t="s">
        <v>325</v>
      </c>
      <c r="D19" s="265">
        <f t="shared" si="5"/>
        <v>15.5</v>
      </c>
      <c r="E19" s="265">
        <f t="shared" si="6"/>
        <v>16.125</v>
      </c>
      <c r="F19" s="277">
        <v>16.75</v>
      </c>
      <c r="G19" s="265">
        <f t="shared" si="2"/>
        <v>17.375</v>
      </c>
      <c r="H19" s="265">
        <f t="shared" si="3"/>
        <v>18</v>
      </c>
      <c r="I19" s="265">
        <f t="shared" si="4"/>
        <v>18.625</v>
      </c>
      <c r="J19" s="265">
        <v>0.625</v>
      </c>
      <c r="K19" s="265">
        <v>0.375</v>
      </c>
      <c r="L19" s="268" t="s">
        <v>319</v>
      </c>
      <c r="M19" s="269" t="s">
        <v>315</v>
      </c>
    </row>
    <row r="20" spans="1:17" ht="15.75" customHeight="1">
      <c r="A20" s="262" t="s">
        <v>254</v>
      </c>
      <c r="B20" s="263" t="s">
        <v>255</v>
      </c>
      <c r="C20" s="264" t="s">
        <v>256</v>
      </c>
      <c r="D20" s="285">
        <f t="shared" si="5"/>
        <v>7.75</v>
      </c>
      <c r="E20" s="286">
        <f t="shared" si="6"/>
        <v>8.125</v>
      </c>
      <c r="F20" s="277">
        <v>8.5</v>
      </c>
      <c r="G20" s="286">
        <f t="shared" si="2"/>
        <v>8.875</v>
      </c>
      <c r="H20" s="285">
        <f t="shared" si="3"/>
        <v>9.25</v>
      </c>
      <c r="I20" s="286">
        <f t="shared" si="4"/>
        <v>9.625</v>
      </c>
      <c r="J20" s="265">
        <v>0.375</v>
      </c>
      <c r="K20" s="265">
        <v>0.25</v>
      </c>
      <c r="L20" s="268"/>
      <c r="M20" s="269" t="s">
        <v>315</v>
      </c>
      <c r="N20" s="272"/>
      <c r="O20" s="272"/>
    </row>
    <row r="21" spans="1:17" ht="15.75" customHeight="1">
      <c r="A21" s="262" t="s">
        <v>257</v>
      </c>
      <c r="B21" s="263" t="s">
        <v>258</v>
      </c>
      <c r="C21" s="264" t="s">
        <v>259</v>
      </c>
      <c r="D21" s="265">
        <f t="shared" si="5"/>
        <v>5.125</v>
      </c>
      <c r="E21" s="265">
        <f t="shared" si="6"/>
        <v>5.375</v>
      </c>
      <c r="F21" s="277">
        <v>5.625</v>
      </c>
      <c r="G21" s="265">
        <f t="shared" si="2"/>
        <v>5.875</v>
      </c>
      <c r="H21" s="265">
        <f t="shared" si="3"/>
        <v>6.125</v>
      </c>
      <c r="I21" s="287">
        <f t="shared" si="4"/>
        <v>6.375</v>
      </c>
      <c r="J21" s="265">
        <v>0.25</v>
      </c>
      <c r="K21" s="265">
        <v>0.25</v>
      </c>
      <c r="L21" s="268"/>
      <c r="M21" s="269" t="s">
        <v>315</v>
      </c>
      <c r="N21" s="272"/>
      <c r="O21" s="272"/>
    </row>
    <row r="22" spans="1:17" ht="15.75" customHeight="1">
      <c r="A22" s="262" t="s">
        <v>260</v>
      </c>
      <c r="B22" s="263" t="s">
        <v>261</v>
      </c>
      <c r="C22" s="264" t="s">
        <v>262</v>
      </c>
      <c r="D22" s="288">
        <f t="shared" si="5"/>
        <v>3.5</v>
      </c>
      <c r="E22" s="285">
        <f t="shared" si="6"/>
        <v>3.75</v>
      </c>
      <c r="F22" s="277">
        <v>4</v>
      </c>
      <c r="G22" s="285">
        <f t="shared" si="2"/>
        <v>4.25</v>
      </c>
      <c r="H22" s="288">
        <f t="shared" si="3"/>
        <v>4.5</v>
      </c>
      <c r="I22" s="289">
        <f t="shared" si="4"/>
        <v>4.75</v>
      </c>
      <c r="J22" s="265">
        <v>0.25</v>
      </c>
      <c r="K22" s="265">
        <v>0.25</v>
      </c>
      <c r="L22" s="268"/>
      <c r="M22" s="269" t="s">
        <v>315</v>
      </c>
      <c r="N22" s="272"/>
      <c r="O22" s="272"/>
    </row>
    <row r="23" spans="1:17" ht="15.75" customHeight="1">
      <c r="A23" s="290" t="s">
        <v>58</v>
      </c>
      <c r="B23" s="291" t="s">
        <v>263</v>
      </c>
      <c r="C23" s="292" t="s">
        <v>264</v>
      </c>
      <c r="D23" s="293">
        <f t="shared" si="5"/>
        <v>2.75</v>
      </c>
      <c r="E23" s="293">
        <f t="shared" si="6"/>
        <v>2.75</v>
      </c>
      <c r="F23" s="294">
        <v>2.75</v>
      </c>
      <c r="G23" s="293">
        <f t="shared" si="2"/>
        <v>2.75</v>
      </c>
      <c r="H23" s="293">
        <f t="shared" si="3"/>
        <v>2.75</v>
      </c>
      <c r="I23" s="265">
        <f t="shared" si="4"/>
        <v>2.75</v>
      </c>
      <c r="J23" s="295">
        <v>0</v>
      </c>
      <c r="K23" s="265">
        <v>0.25</v>
      </c>
      <c r="L23" s="268"/>
      <c r="M23" s="269" t="s">
        <v>315</v>
      </c>
      <c r="N23" s="272"/>
      <c r="O23" s="272"/>
    </row>
    <row r="24" spans="1:17" ht="15.75" customHeight="1">
      <c r="A24" s="290" t="s">
        <v>10</v>
      </c>
      <c r="B24" s="291" t="s">
        <v>265</v>
      </c>
      <c r="C24" s="292" t="s">
        <v>266</v>
      </c>
      <c r="D24" s="293">
        <f t="shared" si="5"/>
        <v>2.75</v>
      </c>
      <c r="E24" s="293">
        <f t="shared" si="6"/>
        <v>2.75</v>
      </c>
      <c r="F24" s="294">
        <v>2.75</v>
      </c>
      <c r="G24" s="293">
        <f t="shared" si="2"/>
        <v>2.75</v>
      </c>
      <c r="H24" s="293">
        <f t="shared" si="3"/>
        <v>2.75</v>
      </c>
      <c r="I24" s="265">
        <f t="shared" si="4"/>
        <v>2.75</v>
      </c>
      <c r="J24" s="295">
        <v>0</v>
      </c>
      <c r="K24" s="265">
        <v>0.25</v>
      </c>
      <c r="L24" s="268"/>
      <c r="M24" s="269" t="s">
        <v>315</v>
      </c>
      <c r="N24" s="272"/>
      <c r="O24" s="272"/>
    </row>
    <row r="25" spans="1:17" ht="15.75" customHeight="1">
      <c r="A25" s="290" t="s">
        <v>267</v>
      </c>
      <c r="B25" s="292" t="s">
        <v>268</v>
      </c>
      <c r="C25" s="284" t="s">
        <v>269</v>
      </c>
      <c r="D25" s="293">
        <f t="shared" si="5"/>
        <v>8.5</v>
      </c>
      <c r="E25" s="293">
        <f t="shared" si="6"/>
        <v>8.75</v>
      </c>
      <c r="F25" s="296">
        <v>9</v>
      </c>
      <c r="G25" s="293">
        <f t="shared" si="2"/>
        <v>9.25</v>
      </c>
      <c r="H25" s="293">
        <f t="shared" si="3"/>
        <v>9.5</v>
      </c>
      <c r="I25" s="265">
        <f t="shared" si="4"/>
        <v>9.75</v>
      </c>
      <c r="J25" s="287">
        <v>0.25</v>
      </c>
      <c r="K25" s="265">
        <v>0.25</v>
      </c>
      <c r="L25" s="268"/>
      <c r="M25" s="269" t="s">
        <v>315</v>
      </c>
      <c r="N25" s="272"/>
      <c r="O25" s="272"/>
    </row>
    <row r="26" spans="1:17" ht="15.75" customHeight="1">
      <c r="A26" s="290" t="s">
        <v>270</v>
      </c>
      <c r="B26" s="292" t="s">
        <v>271</v>
      </c>
      <c r="C26" s="292" t="s">
        <v>272</v>
      </c>
      <c r="D26" s="293">
        <f t="shared" si="5"/>
        <v>0.75</v>
      </c>
      <c r="E26" s="293">
        <f t="shared" si="6"/>
        <v>0.75</v>
      </c>
      <c r="F26" s="296">
        <v>0.75</v>
      </c>
      <c r="G26" s="293">
        <f t="shared" si="2"/>
        <v>0.75</v>
      </c>
      <c r="H26" s="293">
        <f t="shared" si="3"/>
        <v>0.75</v>
      </c>
      <c r="I26" s="265">
        <f t="shared" si="4"/>
        <v>0.75</v>
      </c>
      <c r="J26" s="295">
        <v>0</v>
      </c>
      <c r="K26" s="265">
        <v>0.25</v>
      </c>
      <c r="L26" s="268"/>
      <c r="M26" s="269" t="s">
        <v>315</v>
      </c>
      <c r="N26" s="272"/>
      <c r="O26" s="272"/>
    </row>
    <row r="27" spans="1:17" ht="15.75" customHeight="1">
      <c r="A27" s="290" t="s">
        <v>273</v>
      </c>
      <c r="B27" s="292" t="s">
        <v>274</v>
      </c>
      <c r="C27" s="292" t="s">
        <v>275</v>
      </c>
      <c r="D27" s="293">
        <f t="shared" si="5"/>
        <v>3.25</v>
      </c>
      <c r="E27" s="297">
        <f t="shared" si="6"/>
        <v>3.375</v>
      </c>
      <c r="F27" s="296">
        <v>3.5</v>
      </c>
      <c r="G27" s="297">
        <f t="shared" si="2"/>
        <v>3.625</v>
      </c>
      <c r="H27" s="293">
        <f t="shared" si="3"/>
        <v>3.75</v>
      </c>
      <c r="I27" s="286">
        <f t="shared" si="4"/>
        <v>3.875</v>
      </c>
      <c r="J27" s="287">
        <v>0.125</v>
      </c>
      <c r="K27" s="265">
        <v>0.25</v>
      </c>
      <c r="L27" s="268"/>
      <c r="M27" s="269" t="s">
        <v>315</v>
      </c>
      <c r="N27" s="272"/>
      <c r="O27" s="272"/>
    </row>
    <row r="28" spans="1:17" ht="12" customHeight="1">
      <c r="A28" s="290" t="s">
        <v>61</v>
      </c>
      <c r="B28" s="292" t="s">
        <v>276</v>
      </c>
      <c r="C28" s="292" t="s">
        <v>277</v>
      </c>
      <c r="D28" s="293">
        <f t="shared" si="5"/>
        <v>0.375</v>
      </c>
      <c r="E28" s="293">
        <f t="shared" si="6"/>
        <v>0.375</v>
      </c>
      <c r="F28" s="296">
        <v>0.375</v>
      </c>
      <c r="G28" s="293">
        <f t="shared" si="2"/>
        <v>0.375</v>
      </c>
      <c r="H28" s="293">
        <f t="shared" si="3"/>
        <v>0.375</v>
      </c>
      <c r="I28" s="265">
        <f t="shared" si="4"/>
        <v>0.375</v>
      </c>
      <c r="J28" s="295">
        <v>0</v>
      </c>
      <c r="K28" s="265">
        <v>0.25</v>
      </c>
      <c r="L28" s="268"/>
      <c r="M28" s="269" t="s">
        <v>315</v>
      </c>
    </row>
    <row r="29" spans="1:17" ht="15.75" customHeight="1">
      <c r="A29" s="263" t="s">
        <v>278</v>
      </c>
      <c r="B29" s="298"/>
      <c r="C29" s="299"/>
      <c r="D29" s="300"/>
      <c r="E29" s="300"/>
      <c r="F29" s="301"/>
      <c r="G29" s="300"/>
      <c r="H29" s="300"/>
      <c r="I29" s="300"/>
      <c r="J29" s="302"/>
      <c r="K29" s="303"/>
      <c r="L29" s="304"/>
      <c r="N29" s="234"/>
      <c r="O29" s="234"/>
      <c r="P29" s="234"/>
      <c r="Q29" s="234"/>
    </row>
    <row r="30" spans="1:17" ht="15.75" customHeight="1">
      <c r="A30" s="305" t="s">
        <v>61</v>
      </c>
      <c r="B30" s="292" t="s">
        <v>279</v>
      </c>
      <c r="C30" s="292" t="s">
        <v>280</v>
      </c>
      <c r="D30" s="287">
        <f t="shared" ref="D30:D34" si="7">E30-J30</f>
        <v>15</v>
      </c>
      <c r="E30" s="287">
        <f t="shared" ref="E30:E34" si="8">F30-J30</f>
        <v>15.25</v>
      </c>
      <c r="F30" s="306">
        <v>15.5</v>
      </c>
      <c r="G30" s="287">
        <f t="shared" ref="G30:G34" si="9">F30+J30</f>
        <v>15.75</v>
      </c>
      <c r="H30" s="287">
        <f t="shared" ref="H30:H34" si="10">G30+J30</f>
        <v>16</v>
      </c>
      <c r="I30" s="287">
        <f t="shared" ref="I30:I34" si="11">H30+J30</f>
        <v>16.25</v>
      </c>
      <c r="J30" s="287">
        <v>0.25</v>
      </c>
      <c r="K30" s="287">
        <v>0.375</v>
      </c>
      <c r="L30" s="268"/>
      <c r="M30" s="269" t="s">
        <v>315</v>
      </c>
    </row>
    <row r="31" spans="1:17" ht="15.75" customHeight="1">
      <c r="A31" s="305" t="s">
        <v>281</v>
      </c>
      <c r="B31" s="292" t="s">
        <v>282</v>
      </c>
      <c r="C31" s="292" t="s">
        <v>283</v>
      </c>
      <c r="D31" s="287">
        <f t="shared" si="7"/>
        <v>13.75</v>
      </c>
      <c r="E31" s="287">
        <f t="shared" si="8"/>
        <v>14</v>
      </c>
      <c r="F31" s="306">
        <v>14.25</v>
      </c>
      <c r="G31" s="287">
        <f t="shared" si="9"/>
        <v>14.5</v>
      </c>
      <c r="H31" s="287">
        <f t="shared" si="10"/>
        <v>14.75</v>
      </c>
      <c r="I31" s="287">
        <f t="shared" si="11"/>
        <v>15</v>
      </c>
      <c r="J31" s="287">
        <v>0.25</v>
      </c>
      <c r="K31" s="287">
        <v>0.375</v>
      </c>
      <c r="L31" s="268"/>
      <c r="M31" s="269" t="s">
        <v>315</v>
      </c>
    </row>
    <row r="32" spans="1:17" ht="15.75" customHeight="1">
      <c r="A32" s="305" t="s">
        <v>284</v>
      </c>
      <c r="B32" s="292" t="s">
        <v>285</v>
      </c>
      <c r="C32" s="292" t="s">
        <v>286</v>
      </c>
      <c r="D32" s="287">
        <f t="shared" si="7"/>
        <v>10.25</v>
      </c>
      <c r="E32" s="287">
        <f t="shared" si="8"/>
        <v>10.5</v>
      </c>
      <c r="F32" s="306">
        <v>10.75</v>
      </c>
      <c r="G32" s="287">
        <f t="shared" si="9"/>
        <v>11</v>
      </c>
      <c r="H32" s="287">
        <f t="shared" si="10"/>
        <v>11.25</v>
      </c>
      <c r="I32" s="287">
        <f t="shared" si="11"/>
        <v>11.5</v>
      </c>
      <c r="J32" s="287">
        <v>0.25</v>
      </c>
      <c r="K32" s="287">
        <v>0.25</v>
      </c>
      <c r="L32" s="268"/>
      <c r="M32" s="269" t="s">
        <v>315</v>
      </c>
      <c r="N32" s="269"/>
    </row>
    <row r="33" spans="1:25" ht="15.75" customHeight="1">
      <c r="A33" s="305" t="s">
        <v>287</v>
      </c>
      <c r="B33" s="307" t="s">
        <v>288</v>
      </c>
      <c r="C33" s="292" t="s">
        <v>289</v>
      </c>
      <c r="D33" s="287">
        <f t="shared" si="7"/>
        <v>21</v>
      </c>
      <c r="E33" s="287">
        <f t="shared" si="8"/>
        <v>21.5</v>
      </c>
      <c r="F33" s="306">
        <v>22</v>
      </c>
      <c r="G33" s="287">
        <f t="shared" si="9"/>
        <v>22.5</v>
      </c>
      <c r="H33" s="287">
        <f t="shared" si="10"/>
        <v>23</v>
      </c>
      <c r="I33" s="287">
        <f t="shared" si="11"/>
        <v>23.5</v>
      </c>
      <c r="J33" s="287">
        <v>0.5</v>
      </c>
      <c r="K33" s="308">
        <v>0.375</v>
      </c>
      <c r="L33" s="278" t="s">
        <v>326</v>
      </c>
      <c r="M33" s="269" t="s">
        <v>315</v>
      </c>
      <c r="N33" s="26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</row>
    <row r="34" spans="1:25" ht="15.75" hidden="1" customHeight="1">
      <c r="A34" s="310" t="s">
        <v>290</v>
      </c>
      <c r="B34" s="311" t="s">
        <v>291</v>
      </c>
      <c r="C34" s="312" t="s">
        <v>292</v>
      </c>
      <c r="D34" s="313">
        <f t="shared" si="7"/>
        <v>10.25</v>
      </c>
      <c r="E34" s="314">
        <f t="shared" si="8"/>
        <v>10.625</v>
      </c>
      <c r="F34" s="315">
        <v>11</v>
      </c>
      <c r="G34" s="314">
        <f t="shared" si="9"/>
        <v>11.375</v>
      </c>
      <c r="H34" s="313">
        <f t="shared" si="10"/>
        <v>11.75</v>
      </c>
      <c r="I34" s="314">
        <f t="shared" si="11"/>
        <v>12.125</v>
      </c>
      <c r="J34" s="316">
        <v>0.375</v>
      </c>
      <c r="K34" s="314">
        <v>0.375</v>
      </c>
      <c r="L34" s="278" t="s">
        <v>327</v>
      </c>
      <c r="M34" s="269" t="s">
        <v>315</v>
      </c>
    </row>
    <row r="35" spans="1:25" ht="15.75" customHeight="1">
      <c r="A35" s="263" t="s">
        <v>293</v>
      </c>
      <c r="B35" s="298"/>
      <c r="C35" s="299"/>
      <c r="D35" s="300"/>
      <c r="E35" s="300"/>
      <c r="F35" s="301"/>
      <c r="G35" s="300"/>
      <c r="H35" s="300"/>
      <c r="I35" s="300"/>
      <c r="J35" s="302"/>
      <c r="K35" s="308"/>
      <c r="L35" s="268"/>
      <c r="M35" s="234"/>
    </row>
    <row r="36" spans="1:25" ht="15.75" customHeight="1">
      <c r="A36" s="305" t="s">
        <v>294</v>
      </c>
      <c r="B36" s="307" t="s">
        <v>295</v>
      </c>
      <c r="C36" s="292" t="s">
        <v>296</v>
      </c>
      <c r="D36" s="287">
        <f t="shared" ref="D36:D40" si="12">E36-J36</f>
        <v>9.25</v>
      </c>
      <c r="E36" s="287">
        <f t="shared" ref="E36:E38" si="13">F36-J36</f>
        <v>9.625</v>
      </c>
      <c r="F36" s="306">
        <v>10</v>
      </c>
      <c r="G36" s="287">
        <f t="shared" ref="G36:G40" si="14">F36+J36</f>
        <v>10.375</v>
      </c>
      <c r="H36" s="287">
        <f t="shared" ref="H36:H40" si="15">G36+J36</f>
        <v>10.75</v>
      </c>
      <c r="I36" s="287">
        <f t="shared" ref="I36:I40" si="16">H36+J36</f>
        <v>11.125</v>
      </c>
      <c r="J36" s="287">
        <v>0.375</v>
      </c>
      <c r="K36" s="308">
        <v>0.375</v>
      </c>
      <c r="L36" s="268"/>
      <c r="M36" s="269" t="s">
        <v>315</v>
      </c>
    </row>
    <row r="37" spans="1:25" ht="15.75" customHeight="1">
      <c r="A37" s="305" t="s">
        <v>297</v>
      </c>
      <c r="B37" s="307" t="s">
        <v>298</v>
      </c>
      <c r="C37" s="292" t="s">
        <v>299</v>
      </c>
      <c r="D37" s="287">
        <f t="shared" si="12"/>
        <v>15</v>
      </c>
      <c r="E37" s="287">
        <f t="shared" si="13"/>
        <v>15.375</v>
      </c>
      <c r="F37" s="306">
        <v>15.75</v>
      </c>
      <c r="G37" s="287">
        <f t="shared" si="14"/>
        <v>16.125</v>
      </c>
      <c r="H37" s="287">
        <f t="shared" si="15"/>
        <v>16.5</v>
      </c>
      <c r="I37" s="287">
        <f t="shared" si="16"/>
        <v>16.875</v>
      </c>
      <c r="J37" s="287">
        <v>0.375</v>
      </c>
      <c r="K37" s="308">
        <v>0.375</v>
      </c>
      <c r="L37" s="268"/>
      <c r="M37" s="269" t="s">
        <v>315</v>
      </c>
    </row>
    <row r="38" spans="1:25" ht="15.75" customHeight="1">
      <c r="A38" s="305"/>
      <c r="B38" s="307" t="s">
        <v>300</v>
      </c>
      <c r="C38" s="292" t="s">
        <v>301</v>
      </c>
      <c r="D38" s="287">
        <f t="shared" si="12"/>
        <v>5.75</v>
      </c>
      <c r="E38" s="287">
        <f t="shared" si="13"/>
        <v>6</v>
      </c>
      <c r="F38" s="306">
        <v>6.25</v>
      </c>
      <c r="G38" s="287">
        <f t="shared" si="14"/>
        <v>6.5</v>
      </c>
      <c r="H38" s="287">
        <f t="shared" si="15"/>
        <v>6.75</v>
      </c>
      <c r="I38" s="287">
        <f t="shared" si="16"/>
        <v>7</v>
      </c>
      <c r="J38" s="287">
        <v>0.25</v>
      </c>
      <c r="K38" s="308">
        <v>0.375</v>
      </c>
      <c r="L38" s="268"/>
      <c r="M38" s="269" t="s">
        <v>315</v>
      </c>
    </row>
    <row r="39" spans="1:25" ht="15.75" customHeight="1">
      <c r="A39" s="305" t="s">
        <v>302</v>
      </c>
      <c r="B39" s="307" t="s">
        <v>303</v>
      </c>
      <c r="C39" s="292" t="s">
        <v>304</v>
      </c>
      <c r="D39" s="296">
        <f t="shared" si="12"/>
        <v>8.5</v>
      </c>
      <c r="E39" s="296">
        <v>8.75</v>
      </c>
      <c r="F39" s="306">
        <v>9</v>
      </c>
      <c r="G39" s="287">
        <f t="shared" si="14"/>
        <v>9.25</v>
      </c>
      <c r="H39" s="287">
        <f t="shared" si="15"/>
        <v>9.5</v>
      </c>
      <c r="I39" s="287">
        <f t="shared" si="16"/>
        <v>9.75</v>
      </c>
      <c r="J39" s="287">
        <v>0.25</v>
      </c>
      <c r="K39" s="308">
        <v>0.375</v>
      </c>
      <c r="L39" s="268"/>
      <c r="M39" s="269" t="s">
        <v>315</v>
      </c>
    </row>
    <row r="40" spans="1:25" ht="15.75" customHeight="1">
      <c r="A40" s="305" t="s">
        <v>305</v>
      </c>
      <c r="B40" s="307" t="s">
        <v>306</v>
      </c>
      <c r="C40" s="292" t="s">
        <v>307</v>
      </c>
      <c r="D40" s="287">
        <f t="shared" si="12"/>
        <v>3.5</v>
      </c>
      <c r="E40" s="287">
        <f>F40-J40</f>
        <v>3.5</v>
      </c>
      <c r="F40" s="306">
        <v>3.5</v>
      </c>
      <c r="G40" s="287">
        <f t="shared" si="14"/>
        <v>3.5</v>
      </c>
      <c r="H40" s="287">
        <f t="shared" si="15"/>
        <v>3.5</v>
      </c>
      <c r="I40" s="287">
        <f t="shared" si="16"/>
        <v>3.5</v>
      </c>
      <c r="J40" s="305">
        <v>0</v>
      </c>
      <c r="K40" s="289">
        <v>0.25</v>
      </c>
      <c r="L40" s="268"/>
      <c r="M40" s="269" t="s">
        <v>315</v>
      </c>
    </row>
    <row r="41" spans="1:25" ht="21.75" customHeight="1">
      <c r="A41" s="305"/>
      <c r="B41" s="307" t="s">
        <v>328</v>
      </c>
      <c r="C41" s="292" t="s">
        <v>329</v>
      </c>
      <c r="D41" s="287">
        <f>D9-D27+0.25</f>
        <v>21.5</v>
      </c>
      <c r="E41" s="287">
        <v>22.25</v>
      </c>
      <c r="F41" s="306">
        <v>23.25</v>
      </c>
      <c r="G41" s="287">
        <v>24</v>
      </c>
      <c r="H41" s="287">
        <f>H9-H27+0.25</f>
        <v>25</v>
      </c>
      <c r="I41" s="287">
        <v>25.75</v>
      </c>
      <c r="J41" s="305"/>
      <c r="K41" s="305"/>
      <c r="L41" s="303"/>
      <c r="M41" s="234"/>
    </row>
    <row r="42" spans="1:25" ht="13.5" customHeight="1">
      <c r="A42" s="317"/>
      <c r="B42" s="318"/>
      <c r="C42" s="319"/>
      <c r="D42" s="320"/>
      <c r="I42" s="321"/>
      <c r="J42" s="320"/>
      <c r="K42" s="269"/>
      <c r="L42" s="269"/>
      <c r="M42" s="234"/>
    </row>
    <row r="43" spans="1:25" ht="20.25" customHeight="1">
      <c r="A43" s="317"/>
      <c r="B43" s="318"/>
      <c r="C43" s="319"/>
      <c r="D43" s="320"/>
      <c r="I43" s="320"/>
      <c r="J43" s="320"/>
      <c r="K43" s="269"/>
      <c r="L43" s="269"/>
      <c r="M43" s="234"/>
    </row>
    <row r="44" spans="1:25" ht="20.25" customHeight="1">
      <c r="A44" s="322"/>
      <c r="B44" s="323"/>
      <c r="C44" s="323"/>
      <c r="D44" s="324"/>
      <c r="E44" s="324"/>
      <c r="F44" s="325"/>
      <c r="G44" s="324"/>
      <c r="H44" s="324"/>
      <c r="I44" s="324"/>
      <c r="J44" s="324"/>
      <c r="K44" s="269"/>
      <c r="L44" s="269"/>
      <c r="M44" s="234"/>
    </row>
    <row r="45" spans="1:25" ht="20.25" customHeight="1">
      <c r="A45" s="322"/>
      <c r="B45" s="323"/>
      <c r="C45" s="323"/>
      <c r="D45" s="324"/>
      <c r="E45" s="324"/>
      <c r="F45" s="325"/>
      <c r="G45" s="324"/>
      <c r="H45" s="324"/>
      <c r="I45" s="324"/>
      <c r="J45" s="324"/>
      <c r="K45" s="269"/>
    </row>
    <row r="46" spans="1:25" ht="20.25" customHeight="1">
      <c r="A46" s="322"/>
      <c r="B46" s="326"/>
      <c r="C46" s="327"/>
      <c r="D46" s="324"/>
      <c r="E46" s="324"/>
      <c r="F46" s="325"/>
      <c r="G46" s="324"/>
      <c r="H46" s="324"/>
      <c r="I46" s="324"/>
      <c r="J46" s="324"/>
      <c r="K46" s="269"/>
    </row>
    <row r="47" spans="1:25" ht="13.5" customHeight="1">
      <c r="A47" s="322"/>
      <c r="B47" s="326"/>
      <c r="C47" s="327"/>
      <c r="D47" s="324"/>
      <c r="E47" s="324"/>
      <c r="F47" s="269"/>
      <c r="G47" s="324"/>
      <c r="H47" s="324"/>
      <c r="I47" s="324"/>
      <c r="J47" s="324"/>
      <c r="K47" s="269"/>
    </row>
    <row r="48" spans="1:25" ht="14.25" customHeight="1">
      <c r="A48" s="327"/>
      <c r="B48" s="327"/>
      <c r="C48" s="327"/>
      <c r="D48" s="326"/>
      <c r="E48" s="326"/>
      <c r="F48" s="326"/>
      <c r="G48" s="326"/>
      <c r="H48" s="326"/>
      <c r="I48" s="326"/>
      <c r="J48" s="328"/>
      <c r="K48" s="326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</sheetData>
  <mergeCells count="4">
    <mergeCell ref="H2:J5"/>
    <mergeCell ref="K2:K5"/>
    <mergeCell ref="A7:K7"/>
    <mergeCell ref="L16:L17"/>
  </mergeCells>
  <printOptions horizontalCentered="1"/>
  <pageMargins left="0" right="0" top="0" bottom="0" header="0" footer="0"/>
  <pageSetup paperSize="9" scale="92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97" customWidth="1"/>
    <col min="2" max="2" width="81.26953125" style="98" hidden="1" customWidth="1"/>
    <col min="3" max="3" width="206" style="98" customWidth="1"/>
    <col min="4" max="4" width="70.7265625" style="98" hidden="1" customWidth="1"/>
    <col min="5" max="5" width="74.81640625" style="98" hidden="1" customWidth="1"/>
    <col min="6" max="16384" width="9.1796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458" t="e">
        <f>#REF!</f>
        <v>#REF!</v>
      </c>
      <c r="C7" s="459"/>
      <c r="D7" s="459"/>
      <c r="E7" s="460"/>
    </row>
    <row r="8" spans="1:12" s="92" customFormat="1" ht="409.6" customHeight="1">
      <c r="A8" s="94" t="e">
        <f>#REF!</f>
        <v>#REF!</v>
      </c>
      <c r="B8" s="461"/>
      <c r="C8" s="462"/>
      <c r="D8" s="463"/>
      <c r="E8" s="464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465" t="e">
        <f>#REF!</f>
        <v>#REF!</v>
      </c>
      <c r="C13" s="459"/>
      <c r="D13" s="466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461"/>
      <c r="C14" s="462"/>
      <c r="D14" s="463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467" t="e">
        <f>#REF!</f>
        <v>#REF!</v>
      </c>
      <c r="C17" s="468"/>
      <c r="D17" s="469"/>
      <c r="E17" s="470"/>
    </row>
    <row r="18" spans="1:5" s="92" customFormat="1" ht="90" customHeight="1">
      <c r="A18" s="91" t="e">
        <f>#REF!</f>
        <v>#REF!</v>
      </c>
      <c r="B18" s="438" t="e">
        <f>#REF!</f>
        <v>#REF!</v>
      </c>
      <c r="C18" s="457"/>
      <c r="D18" s="457"/>
      <c r="E18" s="439"/>
    </row>
    <row r="19" spans="1:5" s="92" customFormat="1" ht="409.6" customHeight="1">
      <c r="A19" s="196" t="s">
        <v>206</v>
      </c>
      <c r="B19" s="473"/>
      <c r="C19" s="474"/>
      <c r="D19" s="475"/>
      <c r="E19" s="475"/>
    </row>
    <row r="20" spans="1:5" s="92" customFormat="1" ht="79.5" customHeight="1">
      <c r="A20" s="91" t="e">
        <f>#REF!</f>
        <v>#REF!</v>
      </c>
      <c r="B20" s="438" t="e">
        <f>#REF!</f>
        <v>#REF!</v>
      </c>
      <c r="C20" s="457"/>
      <c r="D20" s="457"/>
      <c r="E20" s="439"/>
    </row>
    <row r="21" spans="1:5" s="92" customFormat="1" ht="346.5" customHeight="1">
      <c r="A21" s="94" t="s">
        <v>157</v>
      </c>
      <c r="B21" s="476"/>
      <c r="C21" s="477"/>
      <c r="D21" s="478"/>
      <c r="E21" s="479"/>
    </row>
    <row r="22" spans="1:5" s="92" customFormat="1" ht="35">
      <c r="A22" s="91" t="e">
        <f>#REF!</f>
        <v>#REF!</v>
      </c>
      <c r="B22" s="471" t="e">
        <f>#REF!</f>
        <v>#REF!</v>
      </c>
      <c r="C22" s="457"/>
      <c r="D22" s="472"/>
      <c r="E22" s="131"/>
    </row>
    <row r="23" spans="1:5" s="92" customFormat="1" ht="299.25" customHeight="1">
      <c r="A23" s="96" t="s">
        <v>140</v>
      </c>
      <c r="B23" s="480"/>
      <c r="C23" s="481"/>
      <c r="D23" s="482"/>
      <c r="E23" s="482"/>
    </row>
    <row r="24" spans="1:5" s="92" customFormat="1" ht="101.5" customHeight="1">
      <c r="A24" s="91" t="e">
        <f>#REF!</f>
        <v>#REF!</v>
      </c>
      <c r="B24" s="471" t="e">
        <f>#REF!</f>
        <v>#REF!</v>
      </c>
      <c r="C24" s="457"/>
      <c r="D24" s="472"/>
      <c r="E24" s="131"/>
    </row>
    <row r="25" spans="1:5" s="92" customFormat="1" ht="362.25" customHeight="1">
      <c r="A25" s="96" t="s">
        <v>212</v>
      </c>
      <c r="B25" s="483" t="s">
        <v>213</v>
      </c>
      <c r="C25" s="484"/>
      <c r="D25" s="485"/>
      <c r="E25" s="143"/>
    </row>
    <row r="26" spans="1:5" s="92" customFormat="1" ht="109.5" customHeight="1">
      <c r="A26" s="91" t="s">
        <v>141</v>
      </c>
      <c r="B26" s="471" t="e">
        <f>#REF!</f>
        <v>#REF!</v>
      </c>
      <c r="C26" s="457"/>
      <c r="D26" s="472"/>
      <c r="E26" s="132"/>
    </row>
    <row r="27" spans="1:5" s="92" customFormat="1" ht="282" customHeight="1">
      <c r="A27" s="96" t="s">
        <v>142</v>
      </c>
      <c r="B27" s="486" t="s">
        <v>207</v>
      </c>
      <c r="C27" s="487"/>
      <c r="D27" s="488"/>
      <c r="E27" s="488"/>
    </row>
    <row r="28" spans="1:5" s="92" customFormat="1" ht="93.65" customHeight="1">
      <c r="A28" s="91" t="e">
        <f>#REF!</f>
        <v>#REF!</v>
      </c>
      <c r="B28" s="471" t="e">
        <f>#REF!</f>
        <v>#REF!</v>
      </c>
      <c r="C28" s="457"/>
      <c r="D28" s="472"/>
      <c r="E28" s="132"/>
    </row>
    <row r="29" spans="1:5" s="92" customFormat="1" ht="273" customHeight="1">
      <c r="A29" s="94" t="s">
        <v>143</v>
      </c>
      <c r="B29" s="489"/>
      <c r="C29" s="490"/>
      <c r="D29" s="491"/>
      <c r="E29" s="491"/>
    </row>
    <row r="30" spans="1:5" s="92" customFormat="1" ht="95.25" customHeight="1">
      <c r="A30" s="91" t="e">
        <f>#REF!</f>
        <v>#REF!</v>
      </c>
      <c r="B30" s="471" t="e">
        <f>#REF!</f>
        <v>#REF!</v>
      </c>
      <c r="C30" s="457"/>
      <c r="D30" s="472"/>
      <c r="E30" s="132"/>
    </row>
    <row r="31" spans="1:5" s="92" customFormat="1" ht="324.75" customHeight="1">
      <c r="A31" s="94"/>
      <c r="B31" s="489"/>
      <c r="C31" s="490"/>
      <c r="D31" s="491"/>
      <c r="E31" s="491"/>
    </row>
    <row r="32" spans="1:5" s="92" customFormat="1" ht="119.5" customHeight="1">
      <c r="A32" s="91" t="s">
        <v>145</v>
      </c>
      <c r="B32" s="471" t="e">
        <f>#REF!</f>
        <v>#REF!</v>
      </c>
      <c r="C32" s="457"/>
      <c r="D32" s="472"/>
      <c r="E32" s="132"/>
    </row>
    <row r="33" spans="1:9" s="92" customFormat="1" ht="287.25" customHeight="1">
      <c r="A33" s="94" t="s">
        <v>146</v>
      </c>
      <c r="B33" s="489"/>
      <c r="C33" s="490"/>
      <c r="D33" s="491"/>
      <c r="E33" s="491"/>
    </row>
    <row r="34" spans="1:9" s="92" customFormat="1" ht="71.5" customHeight="1">
      <c r="A34" s="91" t="s">
        <v>136</v>
      </c>
      <c r="B34" s="471" t="s">
        <v>38</v>
      </c>
      <c r="C34" s="457"/>
      <c r="D34" s="472"/>
      <c r="E34" s="132"/>
    </row>
    <row r="35" spans="1:9" s="92" customFormat="1" ht="87" customHeight="1">
      <c r="A35" s="94" t="s">
        <v>144</v>
      </c>
      <c r="B35" s="489"/>
      <c r="C35" s="490"/>
      <c r="D35" s="491"/>
      <c r="E35" s="491"/>
    </row>
    <row r="36" spans="1:9" s="92" customFormat="1" ht="63.65" customHeight="1">
      <c r="A36" s="91" t="s">
        <v>137</v>
      </c>
      <c r="B36" s="471" t="s">
        <v>132</v>
      </c>
      <c r="C36" s="457"/>
      <c r="D36" s="472"/>
      <c r="E36" s="132"/>
    </row>
    <row r="37" spans="1:9" s="92" customFormat="1" ht="97.5" customHeight="1">
      <c r="A37" s="94" t="s">
        <v>144</v>
      </c>
      <c r="B37" s="489"/>
      <c r="C37" s="490"/>
      <c r="D37" s="491"/>
      <c r="E37" s="491"/>
    </row>
    <row r="38" spans="1:9" s="92" customFormat="1" ht="97.5" customHeight="1">
      <c r="A38" s="128" t="e">
        <f>#REF!</f>
        <v>#REF!</v>
      </c>
      <c r="B38" s="492" t="e">
        <f>#REF!</f>
        <v>#REF!</v>
      </c>
      <c r="C38" s="493"/>
      <c r="D38" s="494"/>
      <c r="E38" s="133"/>
    </row>
    <row r="39" spans="1:9" s="92" customFormat="1" ht="221.5" customHeight="1">
      <c r="A39" s="94"/>
      <c r="B39" s="495"/>
      <c r="C39" s="496"/>
      <c r="D39" s="495"/>
      <c r="E39" s="495"/>
    </row>
    <row r="43" spans="1:9">
      <c r="I43" s="9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5"/>
    <col min="18" max="18" width="80.26953125" style="55" customWidth="1"/>
    <col min="19" max="16384" width="9.1796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497" t="s">
        <v>74</v>
      </c>
      <c r="E1" s="497"/>
      <c r="F1" s="497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498" t="s">
        <v>77</v>
      </c>
      <c r="E2" s="498"/>
      <c r="F2" s="498"/>
      <c r="G2" s="498"/>
      <c r="H2" s="498"/>
      <c r="I2" s="499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355F5C-4459-4FB2-BC36-4B1F3A8017A4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F6E8BE5-D2E6-43DB-A0CF-9CE3147269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1934A-B37D-40E2-8A81-CD1C8FAF4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SPEC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SPEC!Print_Area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2024-01-25T07:20:39Z</cp:lastPrinted>
  <dcterms:created xsi:type="dcterms:W3CDTF">2016-05-06T01:47:29Z</dcterms:created>
  <dcterms:modified xsi:type="dcterms:W3CDTF">2024-07-09T03:17:46Z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