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9/"/>
    </mc:Choice>
  </mc:AlternateContent>
  <xr:revisionPtr revIDLastSave="268" documentId="8_{D4EF9983-0E6F-4E11-8644-DA3490956779}" xr6:coauthVersionLast="47" xr6:coauthVersionMax="47" xr10:uidLastSave="{7500C38B-EF8C-45AA-BC72-943A2E2C261D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INFORMATION!$A$1:$G$44</definedName>
    <definedName name="_xlnm.Print_Area" localSheetId="2">INFORMATION!$A$1:$G$45</definedName>
    <definedName name="_xlnm.Print_Area" localSheetId="0">PO!$A$1:$N$21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6" i="2"/>
  <c r="I15" i="2"/>
  <c r="K15" i="2" s="1"/>
  <c r="M15" i="2" s="1"/>
  <c r="I14" i="2"/>
  <c r="K14" i="2" s="1"/>
  <c r="M14" i="2" s="1"/>
  <c r="I13" i="2"/>
  <c r="I12" i="2"/>
  <c r="I11" i="2"/>
  <c r="G31" i="4"/>
  <c r="G44" i="4" s="1"/>
  <c r="G37" i="4"/>
  <c r="G43" i="4"/>
  <c r="G25" i="4" l="1"/>
  <c r="G19" i="4" l="1"/>
  <c r="G13" i="4"/>
  <c r="G7" i="4"/>
  <c r="F44" i="4" l="1"/>
  <c r="I19" i="2" l="1"/>
  <c r="H8" i="2"/>
  <c r="K17" i="2"/>
  <c r="M17" i="2" s="1"/>
  <c r="K16" i="2"/>
  <c r="M16" i="2" s="1"/>
  <c r="K13" i="2"/>
  <c r="M13" i="2" s="1"/>
  <c r="K12" i="2"/>
  <c r="M12" i="2" s="1"/>
  <c r="K11" i="2" l="1"/>
  <c r="M11" i="2" l="1"/>
  <c r="M19" i="2" s="1"/>
  <c r="K19" i="2"/>
</calcChain>
</file>

<file path=xl/sharedStrings.xml><?xml version="1.0" encoding="utf-8"?>
<sst xmlns="http://schemas.openxmlformats.org/spreadsheetml/2006/main" count="264" uniqueCount="93">
  <si>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</si>
  <si>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</si>
  <si>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</si>
  <si>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</si>
  <si>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</si>
  <si>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</si>
  <si>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</si>
  <si>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</si>
  <si>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</si>
  <si>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</si>
  <si>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</si>
  <si>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</si>
  <si>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</si>
  <si>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</si>
  <si>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</si>
  <si>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</si>
  <si>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</si>
  <si>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</si>
  <si>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</si>
  <si>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</si>
  <si>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</si>
  <si>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</si>
  <si>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</si>
  <si>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</si>
  <si>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</si>
  <si>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</si>
  <si>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</si>
  <si>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</si>
  <si>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</si>
  <si>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</si>
  <si>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</si>
  <si>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</si>
  <si>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</si>
  <si>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</si>
  <si>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</si>
  <si>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</si>
  <si>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</si>
  <si>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</si>
  <si>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</si>
  <si>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</si>
  <si>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</si>
  <si>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</si>
  <si>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</si>
  <si>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</si>
  <si>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</si>
  <si>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</si>
  <si>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BLACK</t>
  </si>
  <si>
    <t>PCS</t>
  </si>
  <si>
    <t>C21  FW24   G2739</t>
  </si>
  <si>
    <t>BÍCH</t>
  </si>
  <si>
    <t>SUPERIOR ROYALE TEE</t>
  </si>
  <si>
    <t>CRTZ_1143</t>
  </si>
  <si>
    <t>TNHH THỜI TRANG SỨC KHỎE VIỆT</t>
  </si>
  <si>
    <t>BLACK/BLACK - XL</t>
  </si>
  <si>
    <t>BLACK/BLACK - XXL</t>
  </si>
  <si>
    <t>BLACK/BLACK - S</t>
  </si>
  <si>
    <t>BLACK/BLACK - M</t>
  </si>
  <si>
    <t>BLACK/BLACK - L</t>
  </si>
  <si>
    <t>FW24-DROP 9</t>
  </si>
  <si>
    <t>ORANGE - S</t>
  </si>
  <si>
    <t>ORANGE - M</t>
  </si>
  <si>
    <t>ORANGE - L</t>
  </si>
  <si>
    <t>ORANGE - XL</t>
  </si>
  <si>
    <t>ORANGE - XXL</t>
  </si>
  <si>
    <t>CRTZ_1347</t>
  </si>
  <si>
    <t>VIRGIL HEAVYWEIGHT TEE</t>
  </si>
  <si>
    <t>BLACK - S</t>
  </si>
  <si>
    <t>BLACK - M</t>
  </si>
  <si>
    <t>BLACK - L</t>
  </si>
  <si>
    <t>BLACK - XL</t>
  </si>
  <si>
    <t>BLACK - XXL</t>
  </si>
  <si>
    <t>FOREST - S</t>
  </si>
  <si>
    <t>FOREST - M</t>
  </si>
  <si>
    <t>FOREST - L</t>
  </si>
  <si>
    <t>FOREST - XL</t>
  </si>
  <si>
    <t>FOREST - XXL</t>
  </si>
  <si>
    <t>CRTZ_1348</t>
  </si>
  <si>
    <t>WHITE - S</t>
  </si>
  <si>
    <t>TRAMPSTAMP HEAVYWEIGHT TEE</t>
  </si>
  <si>
    <t>WHITE - M</t>
  </si>
  <si>
    <t>WHITE - L</t>
  </si>
  <si>
    <t>WHITE - XL</t>
  </si>
  <si>
    <t>WHITE - XXL</t>
  </si>
  <si>
    <t>ROYAL - S</t>
  </si>
  <si>
    <t>ROYAL - M</t>
  </si>
  <si>
    <t>ROYAL - L</t>
  </si>
  <si>
    <t>ROYAL - XL</t>
  </si>
  <si>
    <t>ROYAL - XXL</t>
  </si>
  <si>
    <t xml:space="preserve">ORANGE </t>
  </si>
  <si>
    <t>BLACK/BLACK</t>
  </si>
  <si>
    <t>FOREST</t>
  </si>
  <si>
    <t>ORANGE</t>
  </si>
  <si>
    <t xml:space="preserve">ROYAL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</si>
</sst>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7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11</xdr:row>
      <xdr:rowOff>132774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34C831B2-61D9-4DD6-AA57-86554C07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87086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12</xdr:row>
      <xdr:rowOff>132773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4FD036C-CD28-4B5E-9929-7D2784E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6967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15</xdr:row>
      <xdr:rowOff>225137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39E057C4-2D19-4BAE-A1E8-CD78463F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8156864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132773</xdr:colOff>
      <xdr:row>16</xdr:row>
      <xdr:rowOff>167410</xdr:rowOff>
    </xdr:from>
    <xdr:ext cx="1472961" cy="744682"/>
    <xdr:pic>
      <xdr:nvPicPr>
        <xdr:cNvPr id="7" name="Picture 6">
          <a:extLst>
            <a:ext uri="{FF2B5EF4-FFF2-40B4-BE49-F238E27FC236}">
              <a16:creationId xmlns:a16="http://schemas.microsoft.com/office/drawing/2014/main" id="{3FF73BCF-54F0-4812-A860-6CA05AE9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4955" y="919595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13</xdr:row>
      <xdr:rowOff>225137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29FCCA4F-C576-403C-BEF7-521E7A7D7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1035050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132773</xdr:colOff>
      <xdr:row>14</xdr:row>
      <xdr:rowOff>167410</xdr:rowOff>
    </xdr:from>
    <xdr:ext cx="1472961" cy="744682"/>
    <xdr:pic>
      <xdr:nvPicPr>
        <xdr:cNvPr id="8" name="Picture 7">
          <a:extLst>
            <a:ext uri="{FF2B5EF4-FFF2-40B4-BE49-F238E27FC236}">
              <a16:creationId xmlns:a16="http://schemas.microsoft.com/office/drawing/2014/main" id="{A0357747-609C-4234-BACA-7274D5E6F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4955" y="11389592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6"/>
  <sheetViews>
    <sheetView tabSelected="1" view="pageBreakPreview" zoomScale="55" zoomScaleNormal="70" zoomScaleSheetLayoutView="55" zoomScalePageLayoutView="55" workbookViewId="0">
      <selection activeCell="N6" sqref="N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6" t="s">
        <v>52</v>
      </c>
      <c r="D5" s="18"/>
      <c r="E5" s="19"/>
      <c r="F5" s="108" t="s">
        <v>6</v>
      </c>
      <c r="G5" s="109"/>
      <c r="H5" s="113" t="s">
        <v>35</v>
      </c>
      <c r="I5" s="114"/>
      <c r="J5" s="20"/>
      <c r="K5" s="20"/>
      <c r="L5" s="21"/>
      <c r="M5" s="22" t="s">
        <v>7</v>
      </c>
      <c r="N5" s="23">
        <v>45551</v>
      </c>
    </row>
    <row r="6" spans="1:14" ht="35.5" customHeight="1">
      <c r="A6" s="24" t="s">
        <v>8</v>
      </c>
      <c r="B6" s="25"/>
      <c r="D6" s="26"/>
      <c r="E6" s="19"/>
      <c r="F6" s="108" t="s">
        <v>9</v>
      </c>
      <c r="G6" s="109"/>
      <c r="H6" s="115" t="s">
        <v>58</v>
      </c>
      <c r="I6" s="116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7"/>
      <c r="C7" s="107"/>
      <c r="D7" s="28"/>
      <c r="E7" s="19"/>
      <c r="F7" s="108" t="s">
        <v>12</v>
      </c>
      <c r="G7" s="109"/>
      <c r="H7" s="110">
        <v>45519</v>
      </c>
      <c r="I7" s="111"/>
      <c r="J7" s="20"/>
      <c r="K7" s="20"/>
      <c r="L7" s="21"/>
      <c r="M7" s="22" t="s">
        <v>13</v>
      </c>
      <c r="N7" s="29" t="s">
        <v>48</v>
      </c>
    </row>
    <row r="8" spans="1:14" ht="42" customHeight="1">
      <c r="A8" s="30" t="s">
        <v>14</v>
      </c>
      <c r="B8" s="117"/>
      <c r="C8" s="117"/>
      <c r="D8" s="31"/>
      <c r="E8" s="19"/>
      <c r="F8" s="108" t="s">
        <v>15</v>
      </c>
      <c r="G8" s="109"/>
      <c r="H8" s="110">
        <f>H7</f>
        <v>45519</v>
      </c>
      <c r="I8" s="111"/>
      <c r="J8" s="32"/>
      <c r="K8" s="32"/>
      <c r="L8" s="21"/>
      <c r="M8" s="22" t="s">
        <v>16</v>
      </c>
      <c r="N8" s="33" t="s">
        <v>49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51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88</v>
      </c>
      <c r="H11" s="47" t="s">
        <v>47</v>
      </c>
      <c r="I11" s="48">
        <f>INFORMATION!G7</f>
        <v>344</v>
      </c>
      <c r="J11" s="48">
        <v>0</v>
      </c>
      <c r="K11" s="48">
        <f t="shared" ref="K11" si="0">I11-J11</f>
        <v>344</v>
      </c>
      <c r="L11" s="49">
        <v>300</v>
      </c>
      <c r="M11" s="50">
        <f t="shared" ref="M11" si="1">K11*L11</f>
        <v>103200</v>
      </c>
      <c r="N11" s="51"/>
    </row>
    <row r="12" spans="1:14" ht="86.5" customHeight="1">
      <c r="A12" s="43" t="s">
        <v>51</v>
      </c>
      <c r="B12" s="44"/>
      <c r="C12" s="45" t="s">
        <v>37</v>
      </c>
      <c r="D12" s="46" t="s">
        <v>38</v>
      </c>
      <c r="E12" s="43"/>
      <c r="F12" s="47" t="s">
        <v>36</v>
      </c>
      <c r="G12" s="47" t="s">
        <v>89</v>
      </c>
      <c r="H12" s="47" t="s">
        <v>47</v>
      </c>
      <c r="I12" s="48">
        <f>INFORMATION!G13</f>
        <v>1118</v>
      </c>
      <c r="J12" s="48">
        <v>0</v>
      </c>
      <c r="K12" s="48">
        <f t="shared" ref="K12:K15" si="2">I12-J12</f>
        <v>1118</v>
      </c>
      <c r="L12" s="49">
        <v>300</v>
      </c>
      <c r="M12" s="50">
        <f t="shared" ref="M12:M15" si="3">K12*L12</f>
        <v>335400</v>
      </c>
      <c r="N12" s="51"/>
    </row>
    <row r="13" spans="1:14" ht="86.5" customHeight="1">
      <c r="A13" s="43" t="s">
        <v>64</v>
      </c>
      <c r="B13" s="44"/>
      <c r="C13" s="45" t="s">
        <v>37</v>
      </c>
      <c r="D13" s="46" t="s">
        <v>38</v>
      </c>
      <c r="E13" s="43"/>
      <c r="F13" s="47" t="s">
        <v>36</v>
      </c>
      <c r="G13" s="47" t="s">
        <v>46</v>
      </c>
      <c r="H13" s="47" t="s">
        <v>47</v>
      </c>
      <c r="I13" s="48">
        <f>INFORMATION!G19</f>
        <v>400</v>
      </c>
      <c r="J13" s="48">
        <v>0</v>
      </c>
      <c r="K13" s="48">
        <f t="shared" si="2"/>
        <v>400</v>
      </c>
      <c r="L13" s="49">
        <v>300</v>
      </c>
      <c r="M13" s="50">
        <f t="shared" si="3"/>
        <v>120000</v>
      </c>
      <c r="N13" s="51"/>
    </row>
    <row r="14" spans="1:14" ht="86.5" customHeight="1">
      <c r="A14" s="43" t="s">
        <v>64</v>
      </c>
      <c r="B14" s="44"/>
      <c r="C14" s="45" t="s">
        <v>37</v>
      </c>
      <c r="D14" s="46" t="s">
        <v>38</v>
      </c>
      <c r="E14" s="43"/>
      <c r="F14" s="47" t="s">
        <v>36</v>
      </c>
      <c r="G14" s="47" t="s">
        <v>90</v>
      </c>
      <c r="H14" s="47" t="s">
        <v>47</v>
      </c>
      <c r="I14" s="48">
        <f>INFORMATION!G25</f>
        <v>179</v>
      </c>
      <c r="J14" s="48">
        <v>0</v>
      </c>
      <c r="K14" s="48">
        <f t="shared" si="2"/>
        <v>179</v>
      </c>
      <c r="L14" s="49">
        <v>300</v>
      </c>
      <c r="M14" s="50">
        <f t="shared" si="3"/>
        <v>53700</v>
      </c>
      <c r="N14" s="51"/>
    </row>
    <row r="15" spans="1:14" ht="86.5" customHeight="1">
      <c r="A15" s="43" t="s">
        <v>64</v>
      </c>
      <c r="B15" s="44"/>
      <c r="C15" s="45" t="s">
        <v>37</v>
      </c>
      <c r="D15" s="46" t="s">
        <v>38</v>
      </c>
      <c r="E15" s="43"/>
      <c r="F15" s="47" t="s">
        <v>36</v>
      </c>
      <c r="G15" s="47" t="s">
        <v>91</v>
      </c>
      <c r="H15" s="47" t="s">
        <v>47</v>
      </c>
      <c r="I15" s="48">
        <f>INFORMATION!G31</f>
        <v>125</v>
      </c>
      <c r="J15" s="48">
        <v>0</v>
      </c>
      <c r="K15" s="48">
        <f t="shared" si="2"/>
        <v>125</v>
      </c>
      <c r="L15" s="49">
        <v>300</v>
      </c>
      <c r="M15" s="50">
        <f t="shared" si="3"/>
        <v>37500</v>
      </c>
      <c r="N15" s="51"/>
    </row>
    <row r="16" spans="1:14" ht="86.5" customHeight="1">
      <c r="A16" s="43" t="s">
        <v>76</v>
      </c>
      <c r="B16" s="44"/>
      <c r="C16" s="45" t="s">
        <v>37</v>
      </c>
      <c r="D16" s="46" t="s">
        <v>38</v>
      </c>
      <c r="E16" s="43"/>
      <c r="F16" s="47" t="s">
        <v>36</v>
      </c>
      <c r="G16" s="47" t="s">
        <v>36</v>
      </c>
      <c r="H16" s="47" t="s">
        <v>47</v>
      </c>
      <c r="I16" s="48">
        <f>INFORMATION!G37</f>
        <v>399</v>
      </c>
      <c r="J16" s="48">
        <v>0</v>
      </c>
      <c r="K16" s="48">
        <f t="shared" ref="K16:K17" si="4">I16-J16</f>
        <v>399</v>
      </c>
      <c r="L16" s="49">
        <v>300</v>
      </c>
      <c r="M16" s="50">
        <f t="shared" ref="M16:M17" si="5">K16*L16</f>
        <v>119700</v>
      </c>
      <c r="N16" s="51"/>
    </row>
    <row r="17" spans="1:14" ht="86.5" customHeight="1">
      <c r="A17" s="43" t="s">
        <v>76</v>
      </c>
      <c r="B17" s="44"/>
      <c r="C17" s="45" t="s">
        <v>37</v>
      </c>
      <c r="D17" s="46" t="s">
        <v>38</v>
      </c>
      <c r="E17" s="43"/>
      <c r="F17" s="47" t="s">
        <v>36</v>
      </c>
      <c r="G17" s="47" t="s">
        <v>92</v>
      </c>
      <c r="H17" s="47" t="s">
        <v>47</v>
      </c>
      <c r="I17" s="48">
        <f>INFORMATION!G43</f>
        <v>234</v>
      </c>
      <c r="J17" s="48">
        <v>0</v>
      </c>
      <c r="K17" s="48">
        <f t="shared" si="4"/>
        <v>234</v>
      </c>
      <c r="L17" s="49">
        <v>300</v>
      </c>
      <c r="M17" s="50">
        <f t="shared" si="5"/>
        <v>70200</v>
      </c>
      <c r="N17" s="51"/>
    </row>
    <row r="18" spans="1:14" ht="21.75" customHeight="1">
      <c r="A18" s="52"/>
      <c r="B18" s="52"/>
      <c r="C18" s="53"/>
      <c r="D18" s="54"/>
      <c r="E18" s="54"/>
      <c r="F18" s="55"/>
      <c r="G18" s="56"/>
      <c r="H18" s="52"/>
      <c r="I18" s="57"/>
      <c r="J18" s="57"/>
      <c r="K18" s="57"/>
      <c r="L18" s="58"/>
      <c r="M18" s="59"/>
      <c r="N18" s="60"/>
    </row>
    <row r="19" spans="1:14" ht="33.65" customHeight="1">
      <c r="A19" s="61"/>
      <c r="B19" s="61"/>
      <c r="C19" s="62"/>
      <c r="D19" s="61"/>
      <c r="E19" s="61"/>
      <c r="F19" s="61"/>
      <c r="G19" s="63"/>
      <c r="H19" s="63" t="s">
        <v>30</v>
      </c>
      <c r="I19" s="64">
        <f>SUM(I11:I18)</f>
        <v>2799</v>
      </c>
      <c r="J19" s="65"/>
      <c r="K19" s="64">
        <f>SUM(K11:K18)</f>
        <v>2799</v>
      </c>
      <c r="L19" s="66"/>
      <c r="M19" s="67">
        <f>SUM(M11:M17)</f>
        <v>839700</v>
      </c>
      <c r="N19" s="68"/>
    </row>
    <row r="20" spans="1:14" ht="21.75" customHeight="1">
      <c r="A20" s="69"/>
      <c r="B20" s="69"/>
      <c r="C20" s="70"/>
      <c r="D20" s="71"/>
      <c r="E20" s="71"/>
      <c r="F20" s="71"/>
      <c r="G20" s="72"/>
      <c r="H20" s="68"/>
      <c r="I20" s="68"/>
      <c r="J20" s="68"/>
      <c r="K20" s="68"/>
      <c r="L20" s="73"/>
      <c r="M20" s="73"/>
      <c r="N20" s="68"/>
    </row>
    <row r="21" spans="1:14" s="96" customFormat="1" ht="31.15" customHeight="1">
      <c r="A21" s="118" t="s">
        <v>31</v>
      </c>
      <c r="B21" s="118"/>
      <c r="C21" s="91"/>
      <c r="D21" s="92"/>
      <c r="E21" s="119" t="s">
        <v>32</v>
      </c>
      <c r="F21" s="119"/>
      <c r="G21" s="119"/>
      <c r="H21" s="93"/>
      <c r="I21" s="94"/>
      <c r="J21" s="94"/>
      <c r="K21" s="94"/>
      <c r="L21" s="112" t="s">
        <v>33</v>
      </c>
      <c r="M21" s="112"/>
      <c r="N21" s="95"/>
    </row>
    <row r="22" spans="1:14" ht="21.75" customHeight="1">
      <c r="A22" s="74"/>
      <c r="B22" s="75"/>
      <c r="C22" s="76"/>
      <c r="D22" s="74"/>
      <c r="E22" s="74"/>
      <c r="F22" s="74"/>
      <c r="G22" s="77"/>
      <c r="H22" s="78"/>
      <c r="I22" s="78"/>
      <c r="J22" s="78"/>
    </row>
    <row r="23" spans="1:14" ht="21.75" customHeight="1">
      <c r="A23" s="74"/>
      <c r="B23" s="75"/>
      <c r="C23" s="76"/>
      <c r="D23" s="74"/>
      <c r="E23" s="74"/>
      <c r="F23" s="74"/>
      <c r="G23" s="77"/>
      <c r="H23" s="78"/>
      <c r="I23" s="78"/>
      <c r="J23" s="78"/>
    </row>
    <row r="24" spans="1:14" ht="21.75" customHeight="1">
      <c r="A24" s="80"/>
      <c r="B24" s="76"/>
      <c r="C24" s="76"/>
      <c r="D24" s="74"/>
      <c r="E24" s="74"/>
      <c r="F24" s="74"/>
      <c r="G24" s="81"/>
      <c r="H24" s="82"/>
      <c r="I24" s="74"/>
      <c r="J24" s="78"/>
    </row>
    <row r="25" spans="1:14" ht="21.75" customHeight="1">
      <c r="A25" s="78"/>
      <c r="B25" s="83"/>
      <c r="C25" s="75"/>
      <c r="D25" s="78"/>
      <c r="E25" s="84"/>
      <c r="F25" s="84"/>
      <c r="G25" s="85"/>
      <c r="H25" s="86"/>
      <c r="I25" s="86"/>
      <c r="J25" s="78"/>
    </row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3.5" customHeight="1"/>
    <row r="64" ht="23.5" customHeight="1"/>
    <row r="65" ht="23.5" customHeight="1"/>
    <row r="66" ht="23.5" customHeight="1"/>
  </sheetData>
  <mergeCells count="13">
    <mergeCell ref="B7:C7"/>
    <mergeCell ref="F7:G7"/>
    <mergeCell ref="H7:I7"/>
    <mergeCell ref="L21:M21"/>
    <mergeCell ref="F5:G5"/>
    <mergeCell ref="H5:I5"/>
    <mergeCell ref="F6:G6"/>
    <mergeCell ref="H6:I6"/>
    <mergeCell ref="B8:C8"/>
    <mergeCell ref="F8:G8"/>
    <mergeCell ref="H8:I8"/>
    <mergeCell ref="A21:B21"/>
    <mergeCell ref="E21:G21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G45"/>
  <sheetViews>
    <sheetView view="pageBreakPreview" zoomScaleNormal="100" zoomScaleSheetLayoutView="100" workbookViewId="0">
      <pane ySplit="1" topLeftCell="A31" activePane="bottomLeft" state="frozen"/>
      <selection pane="bottomLeft" activeCell="E38" sqref="E38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3.90625" hidden="1" customWidth="1"/>
    <col min="7" max="7" width="16.453125" customWidth="1"/>
  </cols>
  <sheetData>
    <row r="1" spans="1:7" s="102" customFormat="1" ht="36">
      <c r="A1" s="101" t="s">
        <v>43</v>
      </c>
      <c r="B1" s="101" t="s">
        <v>44</v>
      </c>
      <c r="C1" s="101" t="s">
        <v>42</v>
      </c>
      <c r="D1" s="101" t="s">
        <v>39</v>
      </c>
      <c r="E1" s="101" t="s">
        <v>45</v>
      </c>
      <c r="F1" s="101" t="s">
        <v>40</v>
      </c>
      <c r="G1" s="101" t="s">
        <v>41</v>
      </c>
    </row>
    <row r="2" spans="1:7">
      <c r="A2" s="88" t="s">
        <v>35</v>
      </c>
      <c r="B2" s="88" t="s">
        <v>58</v>
      </c>
      <c r="C2" s="88" t="s">
        <v>51</v>
      </c>
      <c r="D2" s="88" t="s">
        <v>50</v>
      </c>
      <c r="E2" s="88" t="s">
        <v>59</v>
      </c>
      <c r="F2" s="89">
        <v>22</v>
      </c>
      <c r="G2" s="89">
        <v>52</v>
      </c>
    </row>
    <row r="3" spans="1:7">
      <c r="A3" s="88" t="s">
        <v>35</v>
      </c>
      <c r="B3" s="88" t="s">
        <v>58</v>
      </c>
      <c r="C3" s="88" t="s">
        <v>51</v>
      </c>
      <c r="D3" s="88" t="s">
        <v>50</v>
      </c>
      <c r="E3" s="88" t="s">
        <v>60</v>
      </c>
      <c r="F3" s="89">
        <v>110</v>
      </c>
      <c r="G3" s="89">
        <v>123</v>
      </c>
    </row>
    <row r="4" spans="1:7">
      <c r="A4" s="88" t="s">
        <v>35</v>
      </c>
      <c r="B4" s="88" t="s">
        <v>58</v>
      </c>
      <c r="C4" s="88" t="s">
        <v>51</v>
      </c>
      <c r="D4" s="88" t="s">
        <v>50</v>
      </c>
      <c r="E4" s="88" t="s">
        <v>61</v>
      </c>
      <c r="F4" s="89">
        <v>407</v>
      </c>
      <c r="G4" s="89">
        <v>113</v>
      </c>
    </row>
    <row r="5" spans="1:7">
      <c r="A5" s="88" t="s">
        <v>35</v>
      </c>
      <c r="B5" s="88" t="s">
        <v>58</v>
      </c>
      <c r="C5" s="88" t="s">
        <v>51</v>
      </c>
      <c r="D5" s="88" t="s">
        <v>50</v>
      </c>
      <c r="E5" s="88" t="s">
        <v>62</v>
      </c>
      <c r="F5" s="89">
        <v>440</v>
      </c>
      <c r="G5" s="89">
        <v>41</v>
      </c>
    </row>
    <row r="6" spans="1:7">
      <c r="A6" s="88" t="s">
        <v>35</v>
      </c>
      <c r="B6" s="88" t="s">
        <v>58</v>
      </c>
      <c r="C6" s="88" t="s">
        <v>51</v>
      </c>
      <c r="D6" s="88" t="s">
        <v>50</v>
      </c>
      <c r="E6" s="88" t="s">
        <v>63</v>
      </c>
      <c r="F6" s="89">
        <v>110</v>
      </c>
      <c r="G6" s="89">
        <v>15</v>
      </c>
    </row>
    <row r="7" spans="1:7" s="99" customFormat="1" ht="18" customHeight="1">
      <c r="A7" s="97"/>
      <c r="B7" s="97"/>
      <c r="C7" s="97"/>
      <c r="D7" s="97"/>
      <c r="E7" s="97"/>
      <c r="F7" s="98"/>
      <c r="G7" s="100">
        <f>SUM(G2:G6)</f>
        <v>344</v>
      </c>
    </row>
    <row r="8" spans="1:7">
      <c r="A8" s="88" t="s">
        <v>35</v>
      </c>
      <c r="B8" s="88" t="s">
        <v>58</v>
      </c>
      <c r="C8" s="88" t="s">
        <v>51</v>
      </c>
      <c r="D8" s="88" t="s">
        <v>50</v>
      </c>
      <c r="E8" s="88" t="s">
        <v>55</v>
      </c>
      <c r="F8" s="89">
        <v>150</v>
      </c>
      <c r="G8" s="89">
        <v>168</v>
      </c>
    </row>
    <row r="9" spans="1:7">
      <c r="A9" s="88" t="s">
        <v>35</v>
      </c>
      <c r="B9" s="88" t="s">
        <v>58</v>
      </c>
      <c r="C9" s="88" t="s">
        <v>51</v>
      </c>
      <c r="D9" s="88" t="s">
        <v>50</v>
      </c>
      <c r="E9" s="88" t="s">
        <v>56</v>
      </c>
      <c r="F9" s="89">
        <v>360</v>
      </c>
      <c r="G9" s="89">
        <v>402</v>
      </c>
    </row>
    <row r="10" spans="1:7">
      <c r="A10" s="88" t="s">
        <v>35</v>
      </c>
      <c r="B10" s="88" t="s">
        <v>58</v>
      </c>
      <c r="C10" s="88" t="s">
        <v>51</v>
      </c>
      <c r="D10" s="88" t="s">
        <v>50</v>
      </c>
      <c r="E10" s="88" t="s">
        <v>57</v>
      </c>
      <c r="F10" s="89">
        <v>330</v>
      </c>
      <c r="G10" s="89">
        <v>368</v>
      </c>
    </row>
    <row r="11" spans="1:7">
      <c r="A11" s="88" t="s">
        <v>35</v>
      </c>
      <c r="B11" s="88" t="s">
        <v>58</v>
      </c>
      <c r="C11" s="88" t="s">
        <v>51</v>
      </c>
      <c r="D11" s="88" t="s">
        <v>50</v>
      </c>
      <c r="E11" s="88" t="s">
        <v>53</v>
      </c>
      <c r="F11" s="89">
        <v>120</v>
      </c>
      <c r="G11" s="89">
        <v>134</v>
      </c>
    </row>
    <row r="12" spans="1:7">
      <c r="A12" s="88" t="s">
        <v>35</v>
      </c>
      <c r="B12" s="88" t="s">
        <v>58</v>
      </c>
      <c r="C12" s="88" t="s">
        <v>51</v>
      </c>
      <c r="D12" s="88" t="s">
        <v>50</v>
      </c>
      <c r="E12" s="88" t="s">
        <v>54</v>
      </c>
      <c r="F12" s="89">
        <v>40</v>
      </c>
      <c r="G12" s="89">
        <v>46</v>
      </c>
    </row>
    <row r="13" spans="1:7" s="99" customFormat="1" ht="18" customHeight="1">
      <c r="A13" s="97"/>
      <c r="B13" s="97"/>
      <c r="C13" s="97"/>
      <c r="D13" s="97"/>
      <c r="E13" s="97"/>
      <c r="F13" s="98"/>
      <c r="G13" s="100">
        <f>SUM(G8:G12)</f>
        <v>1118</v>
      </c>
    </row>
    <row r="14" spans="1:7">
      <c r="A14" s="88" t="s">
        <v>35</v>
      </c>
      <c r="B14" s="88" t="s">
        <v>58</v>
      </c>
      <c r="C14" s="88" t="s">
        <v>64</v>
      </c>
      <c r="D14" s="88" t="s">
        <v>65</v>
      </c>
      <c r="E14" s="88" t="s">
        <v>66</v>
      </c>
      <c r="F14" s="89">
        <v>45</v>
      </c>
      <c r="G14" s="89">
        <v>60</v>
      </c>
    </row>
    <row r="15" spans="1:7">
      <c r="A15" s="88" t="s">
        <v>35</v>
      </c>
      <c r="B15" s="88" t="s">
        <v>58</v>
      </c>
      <c r="C15" s="88" t="s">
        <v>64</v>
      </c>
      <c r="D15" s="88" t="s">
        <v>65</v>
      </c>
      <c r="E15" s="88" t="s">
        <v>67</v>
      </c>
      <c r="F15" s="89">
        <v>167</v>
      </c>
      <c r="G15" s="89">
        <v>143</v>
      </c>
    </row>
    <row r="16" spans="1:7">
      <c r="A16" s="88" t="s">
        <v>35</v>
      </c>
      <c r="B16" s="88" t="s">
        <v>58</v>
      </c>
      <c r="C16" s="88" t="s">
        <v>64</v>
      </c>
      <c r="D16" s="88" t="s">
        <v>65</v>
      </c>
      <c r="E16" s="88" t="s">
        <v>68</v>
      </c>
      <c r="F16" s="89">
        <v>179</v>
      </c>
      <c r="G16" s="89">
        <v>132</v>
      </c>
    </row>
    <row r="17" spans="1:7">
      <c r="A17" s="88" t="s">
        <v>35</v>
      </c>
      <c r="B17" s="88" t="s">
        <v>58</v>
      </c>
      <c r="C17" s="88" t="s">
        <v>64</v>
      </c>
      <c r="D17" s="88" t="s">
        <v>65</v>
      </c>
      <c r="E17" s="88" t="s">
        <v>69</v>
      </c>
      <c r="F17" s="89">
        <v>45</v>
      </c>
      <c r="G17" s="89">
        <v>48</v>
      </c>
    </row>
    <row r="18" spans="1:7">
      <c r="A18" s="88" t="s">
        <v>35</v>
      </c>
      <c r="B18" s="88" t="s">
        <v>58</v>
      </c>
      <c r="C18" s="88" t="s">
        <v>64</v>
      </c>
      <c r="D18" s="88" t="s">
        <v>65</v>
      </c>
      <c r="E18" s="88" t="s">
        <v>70</v>
      </c>
      <c r="F18" s="89">
        <v>5</v>
      </c>
      <c r="G18" s="89">
        <v>17</v>
      </c>
    </row>
    <row r="19" spans="1:7" s="99" customFormat="1" ht="18" customHeight="1">
      <c r="A19" s="97"/>
      <c r="B19" s="97"/>
      <c r="C19" s="97"/>
      <c r="D19" s="97"/>
      <c r="E19" s="97"/>
      <c r="F19" s="98"/>
      <c r="G19" s="100">
        <f>SUM(G14:G18)</f>
        <v>400</v>
      </c>
    </row>
    <row r="20" spans="1:7">
      <c r="A20" s="88" t="s">
        <v>35</v>
      </c>
      <c r="B20" s="88" t="s">
        <v>58</v>
      </c>
      <c r="C20" s="88" t="s">
        <v>64</v>
      </c>
      <c r="D20" s="88" t="s">
        <v>65</v>
      </c>
      <c r="E20" s="88" t="s">
        <v>71</v>
      </c>
      <c r="F20" s="89">
        <v>45</v>
      </c>
      <c r="G20" s="89">
        <v>27</v>
      </c>
    </row>
    <row r="21" spans="1:7">
      <c r="A21" s="88" t="s">
        <v>35</v>
      </c>
      <c r="B21" s="88" t="s">
        <v>58</v>
      </c>
      <c r="C21" s="88" t="s">
        <v>64</v>
      </c>
      <c r="D21" s="88" t="s">
        <v>65</v>
      </c>
      <c r="E21" s="88" t="s">
        <v>72</v>
      </c>
      <c r="F21" s="89">
        <v>167</v>
      </c>
      <c r="G21" s="89">
        <v>63</v>
      </c>
    </row>
    <row r="22" spans="1:7">
      <c r="A22" s="88" t="s">
        <v>35</v>
      </c>
      <c r="B22" s="88" t="s">
        <v>58</v>
      </c>
      <c r="C22" s="88" t="s">
        <v>64</v>
      </c>
      <c r="D22" s="88" t="s">
        <v>65</v>
      </c>
      <c r="E22" s="88" t="s">
        <v>73</v>
      </c>
      <c r="F22" s="89">
        <v>179</v>
      </c>
      <c r="G22" s="89">
        <v>59</v>
      </c>
    </row>
    <row r="23" spans="1:7">
      <c r="A23" s="88" t="s">
        <v>35</v>
      </c>
      <c r="B23" s="88" t="s">
        <v>58</v>
      </c>
      <c r="C23" s="88" t="s">
        <v>64</v>
      </c>
      <c r="D23" s="88" t="s">
        <v>65</v>
      </c>
      <c r="E23" s="88" t="s">
        <v>74</v>
      </c>
      <c r="F23" s="89">
        <v>45</v>
      </c>
      <c r="G23" s="89">
        <v>21</v>
      </c>
    </row>
    <row r="24" spans="1:7">
      <c r="A24" s="88" t="s">
        <v>35</v>
      </c>
      <c r="B24" s="88" t="s">
        <v>58</v>
      </c>
      <c r="C24" s="88" t="s">
        <v>64</v>
      </c>
      <c r="D24" s="88" t="s">
        <v>65</v>
      </c>
      <c r="E24" s="88" t="s">
        <v>75</v>
      </c>
      <c r="F24" s="89">
        <v>5</v>
      </c>
      <c r="G24" s="89">
        <v>9</v>
      </c>
    </row>
    <row r="25" spans="1:7" s="99" customFormat="1" ht="18" customHeight="1">
      <c r="A25" s="97"/>
      <c r="B25" s="97"/>
      <c r="C25" s="97"/>
      <c r="D25" s="97"/>
      <c r="E25" s="97"/>
      <c r="F25" s="98"/>
      <c r="G25" s="100">
        <f>SUM(G20:G24)</f>
        <v>179</v>
      </c>
    </row>
    <row r="26" spans="1:7">
      <c r="A26" s="88" t="s">
        <v>35</v>
      </c>
      <c r="B26" s="88" t="s">
        <v>58</v>
      </c>
      <c r="C26" s="88" t="s">
        <v>64</v>
      </c>
      <c r="D26" s="88" t="s">
        <v>65</v>
      </c>
      <c r="E26" s="88" t="s">
        <v>59</v>
      </c>
      <c r="F26" s="89">
        <v>45</v>
      </c>
      <c r="G26" s="89">
        <v>19</v>
      </c>
    </row>
    <row r="27" spans="1:7">
      <c r="A27" s="88" t="s">
        <v>35</v>
      </c>
      <c r="B27" s="88" t="s">
        <v>58</v>
      </c>
      <c r="C27" s="88" t="s">
        <v>64</v>
      </c>
      <c r="D27" s="88" t="s">
        <v>65</v>
      </c>
      <c r="E27" s="88" t="s">
        <v>60</v>
      </c>
      <c r="F27" s="89">
        <v>167</v>
      </c>
      <c r="G27" s="89">
        <v>44</v>
      </c>
    </row>
    <row r="28" spans="1:7">
      <c r="A28" s="88" t="s">
        <v>35</v>
      </c>
      <c r="B28" s="88" t="s">
        <v>58</v>
      </c>
      <c r="C28" s="88" t="s">
        <v>64</v>
      </c>
      <c r="D28" s="88" t="s">
        <v>65</v>
      </c>
      <c r="E28" s="88" t="s">
        <v>61</v>
      </c>
      <c r="F28" s="89">
        <v>179</v>
      </c>
      <c r="G28" s="89">
        <v>40</v>
      </c>
    </row>
    <row r="29" spans="1:7">
      <c r="A29" s="88" t="s">
        <v>35</v>
      </c>
      <c r="B29" s="88" t="s">
        <v>58</v>
      </c>
      <c r="C29" s="88" t="s">
        <v>64</v>
      </c>
      <c r="D29" s="88" t="s">
        <v>65</v>
      </c>
      <c r="E29" s="88" t="s">
        <v>62</v>
      </c>
      <c r="F29" s="89">
        <v>45</v>
      </c>
      <c r="G29" s="89">
        <v>15</v>
      </c>
    </row>
    <row r="30" spans="1:7">
      <c r="A30" s="88" t="s">
        <v>35</v>
      </c>
      <c r="B30" s="88" t="s">
        <v>58</v>
      </c>
      <c r="C30" s="88" t="s">
        <v>64</v>
      </c>
      <c r="D30" s="88" t="s">
        <v>65</v>
      </c>
      <c r="E30" s="88" t="s">
        <v>63</v>
      </c>
      <c r="F30" s="89">
        <v>5</v>
      </c>
      <c r="G30" s="89">
        <v>7</v>
      </c>
    </row>
    <row r="31" spans="1:7" s="99" customFormat="1" ht="18" customHeight="1">
      <c r="A31" s="97"/>
      <c r="B31" s="97"/>
      <c r="C31" s="97"/>
      <c r="D31" s="97"/>
      <c r="E31" s="97"/>
      <c r="F31" s="98"/>
      <c r="G31" s="100">
        <f>SUM(G26:G30)</f>
        <v>125</v>
      </c>
    </row>
    <row r="32" spans="1:7">
      <c r="A32" s="88" t="s">
        <v>35</v>
      </c>
      <c r="B32" s="88" t="s">
        <v>58</v>
      </c>
      <c r="C32" s="88" t="s">
        <v>76</v>
      </c>
      <c r="D32" s="88" t="s">
        <v>78</v>
      </c>
      <c r="E32" s="88" t="s">
        <v>77</v>
      </c>
      <c r="F32" s="89">
        <v>45</v>
      </c>
      <c r="G32" s="89">
        <v>60</v>
      </c>
    </row>
    <row r="33" spans="1:7">
      <c r="A33" s="88" t="s">
        <v>35</v>
      </c>
      <c r="B33" s="88" t="s">
        <v>58</v>
      </c>
      <c r="C33" s="88" t="s">
        <v>76</v>
      </c>
      <c r="D33" s="88" t="s">
        <v>78</v>
      </c>
      <c r="E33" s="88" t="s">
        <v>79</v>
      </c>
      <c r="F33" s="89">
        <v>167</v>
      </c>
      <c r="G33" s="89">
        <v>142</v>
      </c>
    </row>
    <row r="34" spans="1:7">
      <c r="A34" s="88" t="s">
        <v>35</v>
      </c>
      <c r="B34" s="88" t="s">
        <v>58</v>
      </c>
      <c r="C34" s="88" t="s">
        <v>76</v>
      </c>
      <c r="D34" s="88" t="s">
        <v>78</v>
      </c>
      <c r="E34" s="88" t="s">
        <v>80</v>
      </c>
      <c r="F34" s="89">
        <v>179</v>
      </c>
      <c r="G34" s="89">
        <v>132</v>
      </c>
    </row>
    <row r="35" spans="1:7">
      <c r="A35" s="88" t="s">
        <v>35</v>
      </c>
      <c r="B35" s="88" t="s">
        <v>58</v>
      </c>
      <c r="C35" s="88" t="s">
        <v>76</v>
      </c>
      <c r="D35" s="88" t="s">
        <v>78</v>
      </c>
      <c r="E35" s="88" t="s">
        <v>81</v>
      </c>
      <c r="F35" s="89">
        <v>45</v>
      </c>
      <c r="G35" s="89">
        <v>48</v>
      </c>
    </row>
    <row r="36" spans="1:7">
      <c r="A36" s="88" t="s">
        <v>35</v>
      </c>
      <c r="B36" s="88" t="s">
        <v>58</v>
      </c>
      <c r="C36" s="88" t="s">
        <v>76</v>
      </c>
      <c r="D36" s="88" t="s">
        <v>78</v>
      </c>
      <c r="E36" s="88" t="s">
        <v>82</v>
      </c>
      <c r="F36" s="89">
        <v>5</v>
      </c>
      <c r="G36" s="89">
        <v>17</v>
      </c>
    </row>
    <row r="37" spans="1:7" s="99" customFormat="1" ht="18" customHeight="1">
      <c r="A37" s="97"/>
      <c r="B37" s="97"/>
      <c r="C37" s="97"/>
      <c r="D37" s="97"/>
      <c r="E37" s="97"/>
      <c r="F37" s="98"/>
      <c r="G37" s="100">
        <f>SUM(G32:G36)</f>
        <v>399</v>
      </c>
    </row>
    <row r="38" spans="1:7">
      <c r="A38" s="88" t="s">
        <v>35</v>
      </c>
      <c r="B38" s="88" t="s">
        <v>58</v>
      </c>
      <c r="C38" s="88" t="s">
        <v>76</v>
      </c>
      <c r="D38" s="88" t="s">
        <v>78</v>
      </c>
      <c r="E38" s="88" t="s">
        <v>83</v>
      </c>
      <c r="F38" s="89">
        <v>45</v>
      </c>
      <c r="G38" s="89">
        <v>36</v>
      </c>
    </row>
    <row r="39" spans="1:7">
      <c r="A39" s="88" t="s">
        <v>35</v>
      </c>
      <c r="B39" s="88" t="s">
        <v>58</v>
      </c>
      <c r="C39" s="88" t="s">
        <v>76</v>
      </c>
      <c r="D39" s="88" t="s">
        <v>78</v>
      </c>
      <c r="E39" s="88" t="s">
        <v>84</v>
      </c>
      <c r="F39" s="89">
        <v>167</v>
      </c>
      <c r="G39" s="89">
        <v>83</v>
      </c>
    </row>
    <row r="40" spans="1:7">
      <c r="A40" s="88" t="s">
        <v>35</v>
      </c>
      <c r="B40" s="88" t="s">
        <v>58</v>
      </c>
      <c r="C40" s="88" t="s">
        <v>76</v>
      </c>
      <c r="D40" s="88" t="s">
        <v>78</v>
      </c>
      <c r="E40" s="88" t="s">
        <v>85</v>
      </c>
      <c r="F40" s="89">
        <v>179</v>
      </c>
      <c r="G40" s="89">
        <v>76</v>
      </c>
    </row>
    <row r="41" spans="1:7">
      <c r="A41" s="88" t="s">
        <v>35</v>
      </c>
      <c r="B41" s="88" t="s">
        <v>58</v>
      </c>
      <c r="C41" s="88" t="s">
        <v>76</v>
      </c>
      <c r="D41" s="88" t="s">
        <v>78</v>
      </c>
      <c r="E41" s="88" t="s">
        <v>86</v>
      </c>
      <c r="F41" s="89">
        <v>45</v>
      </c>
      <c r="G41" s="89">
        <v>28</v>
      </c>
    </row>
    <row r="42" spans="1:7">
      <c r="A42" s="88" t="s">
        <v>35</v>
      </c>
      <c r="B42" s="88" t="s">
        <v>58</v>
      </c>
      <c r="C42" s="88" t="s">
        <v>76</v>
      </c>
      <c r="D42" s="88" t="s">
        <v>78</v>
      </c>
      <c r="E42" s="88" t="s">
        <v>87</v>
      </c>
      <c r="F42" s="89">
        <v>5</v>
      </c>
      <c r="G42" s="89">
        <v>11</v>
      </c>
    </row>
    <row r="43" spans="1:7" s="99" customFormat="1" ht="18" customHeight="1">
      <c r="A43" s="97"/>
      <c r="B43" s="97"/>
      <c r="C43" s="97"/>
      <c r="D43" s="97"/>
      <c r="E43" s="97"/>
      <c r="F43" s="98"/>
      <c r="G43" s="100">
        <f>SUM(G38:G42)</f>
        <v>234</v>
      </c>
    </row>
    <row r="44" spans="1:7" s="105" customFormat="1">
      <c r="A44" s="103"/>
      <c r="B44" s="103"/>
      <c r="C44" s="103"/>
      <c r="D44" s="103"/>
      <c r="E44" s="103"/>
      <c r="F44" s="104">
        <f>SUM(F2:F25)</f>
        <v>2971</v>
      </c>
      <c r="G44" s="104">
        <f>+G25+G19+G13+G7+G31+G37+G43</f>
        <v>2799</v>
      </c>
    </row>
    <row r="45" spans="1:7">
      <c r="D45" s="120"/>
      <c r="E45" s="120"/>
      <c r="F45" s="90"/>
      <c r="G45" s="90"/>
    </row>
  </sheetData>
  <mergeCells count="1">
    <mergeCell ref="D45:E45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2024-07-24T11:01:45Z</cp:lastPrinted>
  <dcterms:created xsi:type="dcterms:W3CDTF">2020-11-11T02:21:38Z</dcterms:created>
  <dcterms:modified xsi:type="dcterms:W3CDTF">2024-09-16T15:37:06Z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