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6-FW25/2-PRODUCTION/4-INTERNAL-PURCHASE-ORDER/4-2-TRIM/DROP 9/"/>
    </mc:Choice>
  </mc:AlternateContent>
  <xr:revisionPtr revIDLastSave="962" documentId="8_{D4EF9983-0E6F-4E11-8644-DA3490956779}" xr6:coauthVersionLast="47" xr6:coauthVersionMax="47" xr10:uidLastSave="{7B6BDDA8-876A-4C42-980F-725D599797B3}"/>
  <bookViews>
    <workbookView xWindow="-110" yWindow="-110" windowWidth="19420" windowHeight="10300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INFORMATION!$A$1:$H$38</definedName>
    <definedName name="_xlnm.Print_Area" localSheetId="2">INFORMATION!$A$1:$H$38</definedName>
    <definedName name="_xlnm.Print_Area" localSheetId="0">PO!$A$1:$N$20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2" l="1"/>
  <c r="K18" i="2"/>
  <c r="I18" i="2"/>
  <c r="K14" i="2"/>
  <c r="M14" i="2" s="1"/>
  <c r="K13" i="2"/>
  <c r="M13" i="2" s="1"/>
  <c r="K12" i="2"/>
  <c r="M12" i="2" s="1"/>
  <c r="K15" i="2"/>
  <c r="M15" i="2" s="1"/>
  <c r="K16" i="2"/>
  <c r="M16" i="2" s="1"/>
  <c r="H7" i="4"/>
  <c r="H13" i="4"/>
  <c r="H19" i="4"/>
  <c r="H25" i="4"/>
  <c r="H31" i="4"/>
  <c r="H37" i="4"/>
  <c r="H38" i="4" l="1"/>
  <c r="K11" i="2" l="1"/>
  <c r="M11" i="2" s="1"/>
  <c r="H8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6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</futureMetadata>
  <valueMetadata count="6">
    <bk>
      <rc t="1" v="0"/>
    </bk>
    <bk>
      <rc t="1" v="1"/>
    </bk>
    <bk>
      <rc t="1" v="2"/>
    </bk>
    <bk>
      <rc t="1" v="3"/>
    </bk>
    <bk>
      <rc t="1" v="4"/>
    </bk>
    <bk>
      <rc t="1" v="5"/>
    </bk>
  </valueMetadata>
</metadata>
</file>

<file path=xl/sharedStrings.xml><?xml version="1.0" encoding="utf-8"?>
<sst xmlns="http://schemas.openxmlformats.org/spreadsheetml/2006/main" count="234" uniqueCount="91">
  <si>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</si>
  <si>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</si>
  <si>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</si>
  <si>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</si>
  <si>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</si>
  <si>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</si>
  <si>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</si>
  <si>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</si>
  <si>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</si>
  <si>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</si>
  <si>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</si>
  <si>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</si>
  <si>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</si>
  <si>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</si>
  <si>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</si>
  <si>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</si>
  <si>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</si>
  <si>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</si>
  <si>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</si>
  <si>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</si>
  <si>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</si>
  <si>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</si>
  <si>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</si>
  <si>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</si>
  <si>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</si>
  <si>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</si>
  <si>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</si>
  <si>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</si>
  <si>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</si>
  <si>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</si>
  <si>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</si>
  <si>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</si>
  <si>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</si>
  <si>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</si>
  <si>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</si>
  <si>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</si>
  <si>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</si>
  <si>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</si>
  <si>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Style name</t>
  </si>
  <si>
    <t>STICKER QTY</t>
  </si>
  <si>
    <t>CUSTOMER</t>
  </si>
  <si>
    <t>SEASON</t>
  </si>
  <si>
    <t xml:space="preserve">Color - Size </t>
  </si>
  <si>
    <t>PCS</t>
  </si>
  <si>
    <t>BÍCH</t>
  </si>
  <si>
    <t>SKU ( INTERNAL)</t>
  </si>
  <si>
    <t>SH TRIM</t>
  </si>
  <si>
    <t>ORANGE - S</t>
  </si>
  <si>
    <t>ORANGE - M</t>
  </si>
  <si>
    <t>ORANGE - L</t>
  </si>
  <si>
    <t>ORANGE - XL</t>
  </si>
  <si>
    <t>ORANGE - XXL</t>
  </si>
  <si>
    <t>BARCODE STIKER</t>
  </si>
  <si>
    <t>FILE LAYOUT PDF ĐÍNH KÈM</t>
  </si>
  <si>
    <t>90cm H và 3.5cm W</t>
  </si>
  <si>
    <t>C21  FW25   G2856</t>
  </si>
  <si>
    <t>FW25-DROP 9</t>
  </si>
  <si>
    <t>CRTZ_1582</t>
  </si>
  <si>
    <t>CRTZ_1583</t>
  </si>
  <si>
    <t>ARDWEAR WORK ZIP HOODIE [NAVY] CRTZ0540-040-SM / SMALL</t>
  </si>
  <si>
    <t>ARDWEAR WORK ZIP HOODIE [NAVY] CRTZ0540-040-ME / MEDIUM</t>
  </si>
  <si>
    <t>ARDWEAR WORK ZIP HOODIE [NAVY] CRTZ0540-040-LG / LARGE</t>
  </si>
  <si>
    <t>ARDWEAR WORK ZIP HOODIE [NAVY] CRTZ0540-040-XL / XL</t>
  </si>
  <si>
    <t>ARDWEAR WORK ZIP HOODIE [NAVY] CRTZ0540-040-2L / XXL</t>
  </si>
  <si>
    <t>ARDWEAR WORK SWEATPANT [NAVY] CRTZ0542-040-SM / SMALL</t>
  </si>
  <si>
    <t>ARDWEAR WORK SWEATPANT [NAVY] CRTZ0542-040-ME / MEDIUM</t>
  </si>
  <si>
    <t>ARDWEAR WORK SWEATPANT [NAVY] CRTZ0542-040-LG / LARGE</t>
  </si>
  <si>
    <t>ARDWEAR WORK SWEATPANT [NAVY] CRTZ0542-040-XL / XL</t>
  </si>
  <si>
    <t>ARDWEAR WORK SWEATPANT [NAVY] CRTZ0542-040-2L / XXL</t>
  </si>
  <si>
    <t>CRTZ_1537</t>
  </si>
  <si>
    <t>RTW CONTRAST STITCH HOODIE [HEATHER GREY] CRTZ0538-192-XL / XL</t>
  </si>
  <si>
    <t>RTW CONTRAST STITCH HOODIE [HEATHER GREY] CRTZ0538-192-SM / SMALL</t>
  </si>
  <si>
    <t>RTW CONTRAST STITCH HOODIE [HEATHER GREY] CRTZ0538-192-ME / MEDIUM</t>
  </si>
  <si>
    <t>RTW CONTRAST STITCH HOODIE [HEATHER GREY] CRTZ0538-192-2L / XXL</t>
  </si>
  <si>
    <t>RTW CONTRAST STITCH HOODIE [HEATHER GREY] CRTZ0538-192-LG / LARGE</t>
  </si>
  <si>
    <t>RTW CONTRAST STITCH OPEN HEM PANT [BLACK] CRTZ0537-001-SM / SMALL</t>
  </si>
  <si>
    <t>RTW CONTRAST STITCH OPEN HEM PANT [BLACK] CRTZ0537-001-LG / LARGE</t>
  </si>
  <si>
    <t>RTW CONTRAST STITCH OPEN HEM PANT [BLACK] CRTZ0537-001-2L / XXL</t>
  </si>
  <si>
    <t>RTW CONTRAST STITCH OPEN HEM PANT [BLACK] CRTZ0537-001-ME / MEDIUM</t>
  </si>
  <si>
    <t>RTW CONTRAST STITCH OPEN HEM PANT [BLACK] CRTZ0537-001-XL / XL</t>
  </si>
  <si>
    <t>RTW CONTRAST STITCH OPEN HEM PANT [HEATHER GREY] CRTZ0537-192-LG / LARGE</t>
  </si>
  <si>
    <t>RTW CONTRAST STITCH OPEN HEM PANT [HEATHER GREY] CRTZ0537-192-2L / XXL</t>
  </si>
  <si>
    <t>RTW CONTRAST STITCH OPEN HEM PANT [HEATHER GREY] CRTZ0537-192-XL / XL</t>
  </si>
  <si>
    <t>RTW CONTRAST STITCH OPEN HEM PANT [HEATHER GREY] CRTZ0537-192-SM / SMALL</t>
  </si>
  <si>
    <t>RTW CONTRAST STITCH OPEN HEM PANT [HEATHER GREY] CRTZ0537-192-ME / MEDIUM</t>
  </si>
  <si>
    <t>RTW CONTRAST STITCH HOODIE [BLACK] CRTZ0538-001-LG / LARGE</t>
  </si>
  <si>
    <t>RTW CONTRAST STITCH HOODIE [BLACK] CRTZ0538-001-XL / XL</t>
  </si>
  <si>
    <t>RTW CONTRAST STITCH HOODIE [BLACK] CRTZ0538-001-ME / MEDIUM</t>
  </si>
  <si>
    <t>RTW CONTRAST STITCH HOODIE [BLACK] CRTZ0538-001-2L / XXL</t>
  </si>
  <si>
    <t>RTW CONTRAST STITCH HOODIE [BLACK] CRTZ0538-001-SM / SMALL</t>
  </si>
  <si>
    <t>CRTZ_1539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</si>
</sst>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  <font>
      <sz val="16"/>
      <color theme="1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23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0" borderId="1" xfId="0" applyFill="1" applyBorder="1" applyAlignment="1">
      <alignment horizontal="center"/>
    </xf>
    <xf numFmtId="0" fontId="16" fillId="10" borderId="1" xfId="0" applyFont="1" applyFill="1" applyBorder="1"/>
    <xf numFmtId="0" fontId="0" fillId="10" borderId="0" xfId="0" applyFill="1"/>
    <xf numFmtId="0" fontId="7" fillId="4" borderId="2" xfId="0" applyFont="1" applyFill="1" applyBorder="1" applyAlignment="1">
      <alignment horizontal="left" vertical="top"/>
    </xf>
    <xf numFmtId="0" fontId="23" fillId="3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" fontId="17" fillId="9" borderId="1" xfId="0" applyNumberFormat="1" applyFon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 wrapText="1"/>
    </xf>
    <xf numFmtId="1" fontId="0" fillId="10" borderId="1" xfId="0" applyNumberFormat="1" applyFill="1" applyBorder="1" applyAlignment="1">
      <alignment horizontal="center"/>
    </xf>
    <xf numFmtId="1" fontId="0" fillId="0" borderId="0" xfId="0" applyNumberFormat="1"/>
    <xf numFmtId="166" fontId="8" fillId="3" borderId="1" xfId="5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219015</xdr:colOff>
      <xdr:row>5</xdr:row>
      <xdr:rowOff>47687</xdr:rowOff>
    </xdr:from>
    <xdr:to>
      <xdr:col>7</xdr:col>
      <xdr:colOff>28693</xdr:colOff>
      <xdr:row>11</xdr:row>
      <xdr:rowOff>15992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3C9932-F259-68E3-1FF3-FC02DDDBD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2025651" y="-228599"/>
          <a:ext cx="1073205" cy="3467278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6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5"/>
  <sheetViews>
    <sheetView tabSelected="1" view="pageBreakPreview" topLeftCell="A12" zoomScale="55" zoomScaleNormal="70" zoomScaleSheetLayoutView="55" zoomScalePageLayoutView="55" workbookViewId="0">
      <selection activeCell="H7" sqref="H7:I7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6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8" bestFit="1" customWidth="1"/>
    <col min="13" max="13" width="30.453125" style="78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1" t="s">
        <v>46</v>
      </c>
      <c r="D5" s="18"/>
      <c r="E5" s="19"/>
      <c r="F5" s="110" t="s">
        <v>6</v>
      </c>
      <c r="G5" s="111"/>
      <c r="H5" s="115" t="s">
        <v>35</v>
      </c>
      <c r="I5" s="116"/>
      <c r="J5" s="20"/>
      <c r="K5" s="20"/>
      <c r="L5" s="21"/>
      <c r="M5" s="22" t="s">
        <v>7</v>
      </c>
      <c r="N5" s="23">
        <v>45676</v>
      </c>
    </row>
    <row r="6" spans="1:14" ht="35.5" customHeight="1">
      <c r="A6" s="24" t="s">
        <v>8</v>
      </c>
      <c r="B6" s="25"/>
      <c r="D6" s="26"/>
      <c r="E6" s="19"/>
      <c r="F6" s="110" t="s">
        <v>9</v>
      </c>
      <c r="G6" s="111"/>
      <c r="H6" s="117" t="s">
        <v>56</v>
      </c>
      <c r="I6" s="118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09"/>
      <c r="C7" s="109"/>
      <c r="D7" s="28"/>
      <c r="E7" s="19"/>
      <c r="F7" s="110" t="s">
        <v>12</v>
      </c>
      <c r="G7" s="111"/>
      <c r="H7" s="112">
        <v>45519</v>
      </c>
      <c r="I7" s="113"/>
      <c r="J7" s="20"/>
      <c r="K7" s="20"/>
      <c r="L7" s="21"/>
      <c r="M7" s="22" t="s">
        <v>13</v>
      </c>
      <c r="N7" s="29" t="s">
        <v>55</v>
      </c>
    </row>
    <row r="8" spans="1:14" ht="42" customHeight="1">
      <c r="A8" s="30" t="s">
        <v>14</v>
      </c>
      <c r="B8" s="119"/>
      <c r="C8" s="119"/>
      <c r="D8" s="31"/>
      <c r="E8" s="19"/>
      <c r="F8" s="110" t="s">
        <v>15</v>
      </c>
      <c r="G8" s="111"/>
      <c r="H8" s="112">
        <f>H7</f>
        <v>45519</v>
      </c>
      <c r="I8" s="113"/>
      <c r="J8" s="32"/>
      <c r="K8" s="32"/>
      <c r="L8" s="21"/>
      <c r="M8" s="22" t="s">
        <v>16</v>
      </c>
      <c r="N8" s="33" t="s">
        <v>44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102" t="s">
        <v>57</v>
      </c>
      <c r="B11" s="44"/>
      <c r="C11" s="45" t="s">
        <v>37</v>
      </c>
      <c r="D11" s="46" t="s">
        <v>54</v>
      </c>
      <c r="E11" s="43" t="e" vm="1">
        <v>#VALUE!</v>
      </c>
      <c r="F11" s="47"/>
      <c r="G11" s="47" t="s">
        <v>36</v>
      </c>
      <c r="H11" s="47" t="s">
        <v>43</v>
      </c>
      <c r="I11" s="48">
        <v>240</v>
      </c>
      <c r="J11" s="48">
        <v>0</v>
      </c>
      <c r="K11" s="48">
        <f t="shared" ref="K11:K15" si="0">I11-J11</f>
        <v>240</v>
      </c>
      <c r="L11" s="49">
        <v>300</v>
      </c>
      <c r="M11" s="50">
        <f t="shared" ref="M11:M15" si="1">K11*L11</f>
        <v>72000</v>
      </c>
      <c r="N11" s="108" t="s">
        <v>53</v>
      </c>
    </row>
    <row r="12" spans="1:14" ht="86.5" customHeight="1">
      <c r="A12" s="102" t="s">
        <v>58</v>
      </c>
      <c r="B12" s="44"/>
      <c r="C12" s="45" t="s">
        <v>37</v>
      </c>
      <c r="D12" s="46" t="s">
        <v>54</v>
      </c>
      <c r="E12" s="47" t="e" vm="2">
        <v>#VALUE!</v>
      </c>
      <c r="F12" s="47"/>
      <c r="G12" s="47" t="s">
        <v>36</v>
      </c>
      <c r="H12" s="47" t="s">
        <v>43</v>
      </c>
      <c r="I12" s="48">
        <v>229</v>
      </c>
      <c r="J12" s="48">
        <v>0</v>
      </c>
      <c r="K12" s="48">
        <f t="shared" ref="K12:K14" si="2">I12-J12</f>
        <v>229</v>
      </c>
      <c r="L12" s="49">
        <v>300</v>
      </c>
      <c r="M12" s="50">
        <f t="shared" ref="M12:M14" si="3">K12*L12</f>
        <v>68700</v>
      </c>
      <c r="N12" s="108" t="s">
        <v>53</v>
      </c>
    </row>
    <row r="13" spans="1:14" ht="86.5" customHeight="1">
      <c r="A13" s="102" t="s">
        <v>69</v>
      </c>
      <c r="B13" s="44"/>
      <c r="C13" s="45" t="s">
        <v>37</v>
      </c>
      <c r="D13" s="46" t="s">
        <v>54</v>
      </c>
      <c r="E13" s="43" t="e" vm="3">
        <v>#VALUE!</v>
      </c>
      <c r="G13" s="47" t="s">
        <v>36</v>
      </c>
      <c r="H13" s="47" t="s">
        <v>43</v>
      </c>
      <c r="I13" s="48">
        <v>450</v>
      </c>
      <c r="J13" s="48">
        <v>0</v>
      </c>
      <c r="K13" s="48">
        <f t="shared" si="2"/>
        <v>450</v>
      </c>
      <c r="L13" s="49">
        <v>300</v>
      </c>
      <c r="M13" s="50">
        <f t="shared" si="3"/>
        <v>135000</v>
      </c>
      <c r="N13" s="108" t="s">
        <v>53</v>
      </c>
    </row>
    <row r="14" spans="1:14" ht="86.5" customHeight="1">
      <c r="A14" s="102" t="s">
        <v>69</v>
      </c>
      <c r="B14" s="44"/>
      <c r="C14" s="45" t="s">
        <v>37</v>
      </c>
      <c r="D14" s="46" t="s">
        <v>54</v>
      </c>
      <c r="E14" s="47" t="e" vm="4">
        <v>#VALUE!</v>
      </c>
      <c r="F14" s="47"/>
      <c r="G14" s="47" t="s">
        <v>36</v>
      </c>
      <c r="H14" s="47" t="s">
        <v>43</v>
      </c>
      <c r="I14" s="48">
        <v>468</v>
      </c>
      <c r="J14" s="48">
        <v>0</v>
      </c>
      <c r="K14" s="48">
        <f t="shared" si="2"/>
        <v>468</v>
      </c>
      <c r="L14" s="49">
        <v>300</v>
      </c>
      <c r="M14" s="50">
        <f t="shared" si="3"/>
        <v>140400</v>
      </c>
      <c r="N14" s="108" t="s">
        <v>53</v>
      </c>
    </row>
    <row r="15" spans="1:14" ht="86.5" customHeight="1">
      <c r="A15" s="102" t="s">
        <v>90</v>
      </c>
      <c r="B15" s="44"/>
      <c r="C15" s="45" t="s">
        <v>37</v>
      </c>
      <c r="D15" s="46" t="s">
        <v>54</v>
      </c>
      <c r="E15" s="47" t="e" vm="5">
        <v>#VALUE!</v>
      </c>
      <c r="F15" s="47"/>
      <c r="G15" s="47" t="s">
        <v>36</v>
      </c>
      <c r="H15" s="47" t="s">
        <v>43</v>
      </c>
      <c r="I15" s="48">
        <v>282</v>
      </c>
      <c r="J15" s="48">
        <v>0</v>
      </c>
      <c r="K15" s="48">
        <f t="shared" si="0"/>
        <v>282</v>
      </c>
      <c r="L15" s="49">
        <v>300</v>
      </c>
      <c r="M15" s="50">
        <f t="shared" si="1"/>
        <v>84600</v>
      </c>
      <c r="N15" s="108" t="s">
        <v>53</v>
      </c>
    </row>
    <row r="16" spans="1:14" ht="86.5" customHeight="1">
      <c r="A16" s="102" t="s">
        <v>90</v>
      </c>
      <c r="B16" s="44"/>
      <c r="C16" s="45" t="s">
        <v>37</v>
      </c>
      <c r="D16" s="46" t="s">
        <v>54</v>
      </c>
      <c r="E16" s="47" t="e" vm="6">
        <v>#VALUE!</v>
      </c>
      <c r="F16" s="47"/>
      <c r="G16" s="47" t="s">
        <v>36</v>
      </c>
      <c r="H16" s="47" t="s">
        <v>43</v>
      </c>
      <c r="I16" s="48">
        <v>294</v>
      </c>
      <c r="J16" s="48">
        <v>0</v>
      </c>
      <c r="K16" s="48">
        <f t="shared" ref="K16" si="4">I16-J16</f>
        <v>294</v>
      </c>
      <c r="L16" s="49">
        <v>300</v>
      </c>
      <c r="M16" s="50">
        <f t="shared" ref="M16" si="5">K16*L16</f>
        <v>88200</v>
      </c>
      <c r="N16" s="108" t="s">
        <v>53</v>
      </c>
    </row>
    <row r="17" spans="1:14" ht="21.75" customHeight="1">
      <c r="A17" s="51"/>
      <c r="B17" s="51"/>
      <c r="C17" s="52"/>
      <c r="D17" s="53"/>
      <c r="E17" s="53"/>
      <c r="F17" s="54"/>
      <c r="G17" s="55"/>
      <c r="H17" s="51"/>
      <c r="I17" s="56"/>
      <c r="J17" s="56"/>
      <c r="K17" s="56"/>
      <c r="L17" s="57"/>
      <c r="M17" s="58"/>
      <c r="N17" s="59"/>
    </row>
    <row r="18" spans="1:14" ht="33.65" customHeight="1">
      <c r="A18" s="60"/>
      <c r="B18" s="60"/>
      <c r="C18" s="61"/>
      <c r="D18" s="60"/>
      <c r="E18" s="60"/>
      <c r="F18" s="60"/>
      <c r="G18" s="62"/>
      <c r="H18" s="62" t="s">
        <v>30</v>
      </c>
      <c r="I18" s="63">
        <f>SUM(I11:I16)</f>
        <v>1963</v>
      </c>
      <c r="J18" s="64"/>
      <c r="K18" s="63">
        <f>SUM(K11:K16)</f>
        <v>1963</v>
      </c>
      <c r="L18" s="65"/>
      <c r="M18" s="66">
        <f>SUM(M11:M16)</f>
        <v>588900</v>
      </c>
      <c r="N18" s="67"/>
    </row>
    <row r="19" spans="1:14" ht="21.75" customHeight="1">
      <c r="A19" s="68"/>
      <c r="B19" s="68"/>
      <c r="C19" s="69"/>
      <c r="D19" s="70"/>
      <c r="E19" s="70"/>
      <c r="F19" s="70"/>
      <c r="G19" s="71"/>
      <c r="H19" s="67"/>
      <c r="I19" s="67"/>
      <c r="J19" s="67"/>
      <c r="K19" s="67"/>
      <c r="L19" s="72"/>
      <c r="M19" s="72"/>
      <c r="N19" s="67"/>
    </row>
    <row r="20" spans="1:14" s="95" customFormat="1" ht="31.15" customHeight="1">
      <c r="A20" s="120" t="s">
        <v>31</v>
      </c>
      <c r="B20" s="120"/>
      <c r="C20" s="90"/>
      <c r="D20" s="91"/>
      <c r="E20" s="121" t="s">
        <v>32</v>
      </c>
      <c r="F20" s="121"/>
      <c r="G20" s="121"/>
      <c r="H20" s="92"/>
      <c r="I20" s="93"/>
      <c r="J20" s="93"/>
      <c r="K20" s="93"/>
      <c r="L20" s="114" t="s">
        <v>33</v>
      </c>
      <c r="M20" s="114"/>
      <c r="N20" s="94"/>
    </row>
    <row r="21" spans="1:14" ht="21.75" customHeight="1">
      <c r="A21" s="73"/>
      <c r="B21" s="74"/>
      <c r="C21" s="75"/>
      <c r="D21" s="73"/>
      <c r="E21" s="73"/>
      <c r="F21" s="73"/>
      <c r="G21" s="76"/>
      <c r="H21" s="77"/>
      <c r="I21" s="77"/>
      <c r="J21" s="77"/>
    </row>
    <row r="22" spans="1:14" ht="21.75" customHeight="1">
      <c r="A22" s="73"/>
      <c r="B22" s="74"/>
      <c r="C22" s="75"/>
      <c r="D22" s="73"/>
      <c r="E22" s="73"/>
      <c r="F22" s="73"/>
      <c r="G22" s="76"/>
      <c r="H22" s="77"/>
      <c r="I22" s="77"/>
      <c r="J22" s="77"/>
    </row>
    <row r="23" spans="1:14" ht="21.75" customHeight="1">
      <c r="A23" s="79"/>
      <c r="B23" s="75"/>
      <c r="C23" s="75"/>
      <c r="D23" s="73"/>
      <c r="E23" s="73"/>
      <c r="F23" s="73"/>
      <c r="G23" s="80"/>
      <c r="H23" s="81"/>
      <c r="I23" s="73"/>
      <c r="J23" s="77"/>
    </row>
    <row r="24" spans="1:14" ht="21.75" customHeight="1">
      <c r="A24" s="77"/>
      <c r="B24" s="82"/>
      <c r="C24" s="74"/>
      <c r="D24" s="77"/>
      <c r="E24" s="83"/>
      <c r="F24" s="83"/>
      <c r="G24" s="84"/>
      <c r="H24" s="85"/>
      <c r="I24" s="85"/>
      <c r="J24" s="77"/>
    </row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3.5" customHeight="1"/>
    <row r="63" ht="23.5" customHeight="1"/>
    <row r="64" ht="23.5" customHeight="1"/>
    <row r="65" ht="23.5" customHeight="1"/>
  </sheetData>
  <mergeCells count="13">
    <mergeCell ref="B7:C7"/>
    <mergeCell ref="F7:G7"/>
    <mergeCell ref="H7:I7"/>
    <mergeCell ref="L20:M20"/>
    <mergeCell ref="F5:G5"/>
    <mergeCell ref="H5:I5"/>
    <mergeCell ref="F6:G6"/>
    <mergeCell ref="H6:I6"/>
    <mergeCell ref="B8:C8"/>
    <mergeCell ref="F8:G8"/>
    <mergeCell ref="H8:I8"/>
    <mergeCell ref="A20:B20"/>
    <mergeCell ref="E20:G20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E14" sqref="E14"/>
    </sheetView>
  </sheetViews>
  <sheetFormatPr defaultRowHeight="14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H38"/>
  <sheetViews>
    <sheetView view="pageBreakPreview" zoomScaleNormal="100" zoomScaleSheetLayoutView="100" workbookViewId="0">
      <pane ySplit="1" topLeftCell="A2" activePane="bottomLeft" state="frozen"/>
      <selection pane="bottomLeft" activeCell="H37" activeCellId="5" sqref="H7 H13 H19 H25 H31 H37"/>
    </sheetView>
  </sheetViews>
  <sheetFormatPr defaultRowHeight="14.5"/>
  <cols>
    <col min="1" max="1" width="12.26953125" bestFit="1" customWidth="1"/>
    <col min="2" max="2" width="13.453125" customWidth="1"/>
    <col min="3" max="3" width="13.453125" hidden="1" customWidth="1"/>
    <col min="4" max="4" width="13.453125" bestFit="1" customWidth="1"/>
    <col min="5" max="5" width="35.1796875" customWidth="1"/>
    <col min="6" max="6" width="35.1796875" style="107" customWidth="1"/>
    <col min="7" max="7" width="19.08984375" hidden="1" customWidth="1"/>
    <col min="8" max="8" width="16.453125" customWidth="1"/>
  </cols>
  <sheetData>
    <row r="1" spans="1:8" s="97" customFormat="1" ht="36">
      <c r="A1" s="96" t="s">
        <v>40</v>
      </c>
      <c r="B1" s="96" t="s">
        <v>41</v>
      </c>
      <c r="C1" s="96" t="s">
        <v>45</v>
      </c>
      <c r="D1" s="96" t="s">
        <v>45</v>
      </c>
      <c r="E1" s="96" t="s">
        <v>38</v>
      </c>
      <c r="F1" s="104" t="s">
        <v>52</v>
      </c>
      <c r="G1" s="96" t="s">
        <v>42</v>
      </c>
      <c r="H1" s="96" t="s">
        <v>39</v>
      </c>
    </row>
    <row r="2" spans="1:8" ht="29">
      <c r="A2" s="87" t="s">
        <v>35</v>
      </c>
      <c r="B2" s="87" t="s">
        <v>56</v>
      </c>
      <c r="C2" s="87"/>
      <c r="D2" s="87" t="s">
        <v>57</v>
      </c>
      <c r="E2" s="103" t="s">
        <v>59</v>
      </c>
      <c r="F2" s="105">
        <v>5063433053314</v>
      </c>
      <c r="G2" s="87" t="s">
        <v>50</v>
      </c>
      <c r="H2" s="88">
        <v>35</v>
      </c>
    </row>
    <row r="3" spans="1:8" ht="29">
      <c r="A3" s="87" t="s">
        <v>35</v>
      </c>
      <c r="B3" s="87" t="s">
        <v>56</v>
      </c>
      <c r="C3" s="87"/>
      <c r="D3" s="87" t="s">
        <v>57</v>
      </c>
      <c r="E3" s="103" t="s">
        <v>60</v>
      </c>
      <c r="F3" s="105">
        <v>5063433053321</v>
      </c>
      <c r="G3" s="87" t="s">
        <v>47</v>
      </c>
      <c r="H3" s="88">
        <v>93</v>
      </c>
    </row>
    <row r="4" spans="1:8" ht="29">
      <c r="A4" s="87" t="s">
        <v>35</v>
      </c>
      <c r="B4" s="87" t="s">
        <v>56</v>
      </c>
      <c r="C4" s="87"/>
      <c r="D4" s="87" t="s">
        <v>57</v>
      </c>
      <c r="E4" s="103" t="s">
        <v>61</v>
      </c>
      <c r="F4" s="105">
        <v>5063433053338</v>
      </c>
      <c r="G4" s="87" t="s">
        <v>48</v>
      </c>
      <c r="H4" s="88">
        <v>74</v>
      </c>
    </row>
    <row r="5" spans="1:8" ht="29">
      <c r="A5" s="87" t="s">
        <v>35</v>
      </c>
      <c r="B5" s="87" t="s">
        <v>56</v>
      </c>
      <c r="C5" s="87"/>
      <c r="D5" s="87" t="s">
        <v>57</v>
      </c>
      <c r="E5" s="103" t="s">
        <v>62</v>
      </c>
      <c r="F5" s="105">
        <v>5063433053345</v>
      </c>
      <c r="G5" s="87" t="s">
        <v>51</v>
      </c>
      <c r="H5" s="88">
        <v>25</v>
      </c>
    </row>
    <row r="6" spans="1:8" ht="29">
      <c r="A6" s="87" t="s">
        <v>35</v>
      </c>
      <c r="B6" s="87" t="s">
        <v>56</v>
      </c>
      <c r="C6" s="87"/>
      <c r="D6" s="87" t="s">
        <v>57</v>
      </c>
      <c r="E6" s="103" t="s">
        <v>63</v>
      </c>
      <c r="F6" s="105">
        <v>5063433053352</v>
      </c>
      <c r="G6" s="87" t="s">
        <v>49</v>
      </c>
      <c r="H6" s="88">
        <v>13</v>
      </c>
    </row>
    <row r="7" spans="1:8" s="100" customFormat="1">
      <c r="A7" s="98"/>
      <c r="B7" s="98"/>
      <c r="C7" s="98"/>
      <c r="D7" s="98"/>
      <c r="E7" s="98"/>
      <c r="F7" s="106"/>
      <c r="G7" s="98"/>
      <c r="H7" s="99">
        <f>SUM(H2:H6)</f>
        <v>240</v>
      </c>
    </row>
    <row r="8" spans="1:8" ht="29">
      <c r="A8" s="87" t="s">
        <v>35</v>
      </c>
      <c r="B8" s="87" t="s">
        <v>56</v>
      </c>
      <c r="C8" s="87"/>
      <c r="D8" s="87" t="s">
        <v>58</v>
      </c>
      <c r="E8" s="103" t="s">
        <v>64</v>
      </c>
      <c r="F8" s="105">
        <v>5063433053369</v>
      </c>
      <c r="G8" s="87" t="s">
        <v>47</v>
      </c>
      <c r="H8" s="88">
        <v>34</v>
      </c>
    </row>
    <row r="9" spans="1:8" ht="29">
      <c r="A9" s="87" t="s">
        <v>35</v>
      </c>
      <c r="B9" s="87" t="s">
        <v>56</v>
      </c>
      <c r="C9" s="87"/>
      <c r="D9" s="87" t="s">
        <v>58</v>
      </c>
      <c r="E9" s="103" t="s">
        <v>65</v>
      </c>
      <c r="F9" s="105">
        <v>5063433053376</v>
      </c>
      <c r="G9" s="87" t="s">
        <v>48</v>
      </c>
      <c r="H9" s="88">
        <v>90</v>
      </c>
    </row>
    <row r="10" spans="1:8" ht="29">
      <c r="A10" s="87" t="s">
        <v>35</v>
      </c>
      <c r="B10" s="87" t="s">
        <v>56</v>
      </c>
      <c r="C10" s="87"/>
      <c r="D10" s="87" t="s">
        <v>58</v>
      </c>
      <c r="E10" s="103" t="s">
        <v>66</v>
      </c>
      <c r="F10" s="105">
        <v>5063433053383</v>
      </c>
      <c r="G10" s="87" t="s">
        <v>49</v>
      </c>
      <c r="H10" s="88">
        <v>68</v>
      </c>
    </row>
    <row r="11" spans="1:8" ht="29">
      <c r="A11" s="87" t="s">
        <v>35</v>
      </c>
      <c r="B11" s="87" t="s">
        <v>56</v>
      </c>
      <c r="C11" s="87"/>
      <c r="D11" s="87" t="s">
        <v>58</v>
      </c>
      <c r="E11" s="103" t="s">
        <v>67</v>
      </c>
      <c r="F11" s="105">
        <v>5063433053390</v>
      </c>
      <c r="G11" s="87" t="s">
        <v>50</v>
      </c>
      <c r="H11" s="88">
        <v>24</v>
      </c>
    </row>
    <row r="12" spans="1:8" ht="29">
      <c r="A12" s="87" t="s">
        <v>35</v>
      </c>
      <c r="B12" s="87" t="s">
        <v>56</v>
      </c>
      <c r="C12" s="87"/>
      <c r="D12" s="87" t="s">
        <v>58</v>
      </c>
      <c r="E12" s="103" t="s">
        <v>68</v>
      </c>
      <c r="F12" s="105">
        <v>5063433053406</v>
      </c>
      <c r="G12" s="87" t="s">
        <v>51</v>
      </c>
      <c r="H12" s="88">
        <v>13</v>
      </c>
    </row>
    <row r="13" spans="1:8" s="100" customFormat="1">
      <c r="A13" s="98"/>
      <c r="B13" s="98"/>
      <c r="C13" s="98"/>
      <c r="D13" s="98"/>
      <c r="E13" s="98"/>
      <c r="F13" s="106"/>
      <c r="G13" s="98"/>
      <c r="H13" s="99">
        <f>SUM(H8:H12)</f>
        <v>229</v>
      </c>
    </row>
    <row r="14" spans="1:8" ht="43.5">
      <c r="A14" s="87" t="s">
        <v>35</v>
      </c>
      <c r="B14" s="87" t="s">
        <v>56</v>
      </c>
      <c r="C14" s="87"/>
      <c r="D14" s="87" t="s">
        <v>69</v>
      </c>
      <c r="E14" s="103" t="s">
        <v>71</v>
      </c>
      <c r="F14" s="105">
        <v>5063433053017</v>
      </c>
      <c r="G14" s="87" t="s">
        <v>48</v>
      </c>
      <c r="H14" s="88">
        <v>68</v>
      </c>
    </row>
    <row r="15" spans="1:8" ht="43.5">
      <c r="A15" s="87" t="s">
        <v>35</v>
      </c>
      <c r="B15" s="87" t="s">
        <v>56</v>
      </c>
      <c r="C15" s="87"/>
      <c r="D15" s="87" t="s">
        <v>69</v>
      </c>
      <c r="E15" s="103" t="s">
        <v>72</v>
      </c>
      <c r="F15" s="105">
        <v>5063433053024</v>
      </c>
      <c r="G15" s="87" t="s">
        <v>49</v>
      </c>
      <c r="H15" s="88">
        <v>179</v>
      </c>
    </row>
    <row r="16" spans="1:8" ht="43.5">
      <c r="A16" s="87" t="s">
        <v>35</v>
      </c>
      <c r="B16" s="87" t="s">
        <v>56</v>
      </c>
      <c r="C16" s="87"/>
      <c r="D16" s="87" t="s">
        <v>69</v>
      </c>
      <c r="E16" s="103" t="s">
        <v>74</v>
      </c>
      <c r="F16" s="105">
        <v>5063433053031</v>
      </c>
      <c r="G16" s="87" t="s">
        <v>51</v>
      </c>
      <c r="H16" s="88">
        <v>134</v>
      </c>
    </row>
    <row r="17" spans="1:8" ht="29">
      <c r="A17" s="87" t="s">
        <v>35</v>
      </c>
      <c r="B17" s="87" t="s">
        <v>56</v>
      </c>
      <c r="C17" s="87"/>
      <c r="D17" s="87" t="s">
        <v>69</v>
      </c>
      <c r="E17" s="103" t="s">
        <v>70</v>
      </c>
      <c r="F17" s="105">
        <v>5063433053048</v>
      </c>
      <c r="G17" s="87" t="s">
        <v>47</v>
      </c>
      <c r="H17" s="88">
        <v>45</v>
      </c>
    </row>
    <row r="18" spans="1:8" ht="29">
      <c r="A18" s="87" t="s">
        <v>35</v>
      </c>
      <c r="B18" s="87" t="s">
        <v>56</v>
      </c>
      <c r="C18" s="87"/>
      <c r="D18" s="87" t="s">
        <v>69</v>
      </c>
      <c r="E18" s="103" t="s">
        <v>73</v>
      </c>
      <c r="F18" s="105">
        <v>5063433053055</v>
      </c>
      <c r="G18" s="87" t="s">
        <v>50</v>
      </c>
      <c r="H18" s="88">
        <v>24</v>
      </c>
    </row>
    <row r="19" spans="1:8" s="100" customFormat="1">
      <c r="A19" s="98"/>
      <c r="B19" s="98"/>
      <c r="C19" s="98"/>
      <c r="D19" s="98"/>
      <c r="E19" s="98"/>
      <c r="F19" s="106"/>
      <c r="G19" s="98"/>
      <c r="H19" s="99">
        <f>SUM(H14:H18)</f>
        <v>450</v>
      </c>
    </row>
    <row r="20" spans="1:8" ht="29">
      <c r="A20" s="87" t="s">
        <v>35</v>
      </c>
      <c r="B20" s="87" t="s">
        <v>56</v>
      </c>
      <c r="C20" s="87"/>
      <c r="D20" s="87" t="s">
        <v>69</v>
      </c>
      <c r="E20" s="103" t="s">
        <v>89</v>
      </c>
      <c r="F20" s="105">
        <v>5063433053062</v>
      </c>
      <c r="G20" s="87" t="s">
        <v>47</v>
      </c>
      <c r="H20" s="88">
        <v>70</v>
      </c>
    </row>
    <row r="21" spans="1:8" ht="29">
      <c r="A21" s="87" t="s">
        <v>35</v>
      </c>
      <c r="B21" s="87" t="s">
        <v>56</v>
      </c>
      <c r="C21" s="87"/>
      <c r="D21" s="87" t="s">
        <v>69</v>
      </c>
      <c r="E21" s="103" t="s">
        <v>87</v>
      </c>
      <c r="F21" s="105">
        <v>5063433053079</v>
      </c>
      <c r="G21" s="87" t="s">
        <v>50</v>
      </c>
      <c r="H21" s="88">
        <v>185</v>
      </c>
    </row>
    <row r="22" spans="1:8" ht="29">
      <c r="A22" s="87" t="s">
        <v>35</v>
      </c>
      <c r="B22" s="87" t="s">
        <v>56</v>
      </c>
      <c r="C22" s="87"/>
      <c r="D22" s="87" t="s">
        <v>69</v>
      </c>
      <c r="E22" s="103" t="s">
        <v>85</v>
      </c>
      <c r="F22" s="105">
        <v>5063433053086</v>
      </c>
      <c r="G22" s="87" t="s">
        <v>48</v>
      </c>
      <c r="H22" s="88">
        <v>142</v>
      </c>
    </row>
    <row r="23" spans="1:8" ht="29">
      <c r="A23" s="87" t="s">
        <v>35</v>
      </c>
      <c r="B23" s="87" t="s">
        <v>56</v>
      </c>
      <c r="C23" s="87"/>
      <c r="D23" s="87" t="s">
        <v>69</v>
      </c>
      <c r="E23" s="103" t="s">
        <v>86</v>
      </c>
      <c r="F23" s="105">
        <v>5063433053093</v>
      </c>
      <c r="G23" s="87" t="s">
        <v>51</v>
      </c>
      <c r="H23" s="88">
        <v>47</v>
      </c>
    </row>
    <row r="24" spans="1:8" ht="29">
      <c r="A24" s="87" t="s">
        <v>35</v>
      </c>
      <c r="B24" s="87" t="s">
        <v>56</v>
      </c>
      <c r="C24" s="87"/>
      <c r="D24" s="87" t="s">
        <v>69</v>
      </c>
      <c r="E24" s="103" t="s">
        <v>88</v>
      </c>
      <c r="F24" s="105">
        <v>5063433053109</v>
      </c>
      <c r="G24" s="87" t="s">
        <v>49</v>
      </c>
      <c r="H24" s="88">
        <v>24</v>
      </c>
    </row>
    <row r="25" spans="1:8" s="100" customFormat="1">
      <c r="A25" s="98"/>
      <c r="B25" s="98"/>
      <c r="C25" s="98"/>
      <c r="D25" s="98"/>
      <c r="E25" s="98"/>
      <c r="F25" s="106"/>
      <c r="G25" s="98"/>
      <c r="H25" s="99">
        <f>SUM(H20:H24)</f>
        <v>468</v>
      </c>
    </row>
    <row r="26" spans="1:8" ht="43.5">
      <c r="A26" s="87" t="s">
        <v>35</v>
      </c>
      <c r="B26" s="87" t="s">
        <v>56</v>
      </c>
      <c r="C26" s="87"/>
      <c r="D26" s="87" t="s">
        <v>90</v>
      </c>
      <c r="E26" s="103" t="s">
        <v>83</v>
      </c>
      <c r="F26" s="105">
        <v>5063433053116</v>
      </c>
      <c r="G26" s="87" t="s">
        <v>50</v>
      </c>
      <c r="H26" s="88">
        <v>42</v>
      </c>
    </row>
    <row r="27" spans="1:8" ht="43.5">
      <c r="A27" s="87" t="s">
        <v>35</v>
      </c>
      <c r="B27" s="87" t="s">
        <v>56</v>
      </c>
      <c r="C27" s="87"/>
      <c r="D27" s="87" t="s">
        <v>90</v>
      </c>
      <c r="E27" s="103" t="s">
        <v>84</v>
      </c>
      <c r="F27" s="105">
        <v>5063433053123</v>
      </c>
      <c r="G27" s="87" t="s">
        <v>51</v>
      </c>
      <c r="H27" s="88">
        <v>112</v>
      </c>
    </row>
    <row r="28" spans="1:8" ht="43.5">
      <c r="A28" s="87" t="s">
        <v>35</v>
      </c>
      <c r="B28" s="87" t="s">
        <v>56</v>
      </c>
      <c r="C28" s="87"/>
      <c r="D28" s="87" t="s">
        <v>90</v>
      </c>
      <c r="E28" s="103" t="s">
        <v>80</v>
      </c>
      <c r="F28" s="105">
        <v>5063433053130</v>
      </c>
      <c r="G28" s="87" t="s">
        <v>47</v>
      </c>
      <c r="H28" s="88">
        <v>84</v>
      </c>
    </row>
    <row r="29" spans="1:8" ht="43.5">
      <c r="A29" s="87" t="s">
        <v>35</v>
      </c>
      <c r="B29" s="87" t="s">
        <v>56</v>
      </c>
      <c r="C29" s="87"/>
      <c r="D29" s="87" t="s">
        <v>90</v>
      </c>
      <c r="E29" s="103" t="s">
        <v>82</v>
      </c>
      <c r="F29" s="105">
        <v>5063433053147</v>
      </c>
      <c r="G29" s="87" t="s">
        <v>49</v>
      </c>
      <c r="H29" s="88">
        <v>29</v>
      </c>
    </row>
    <row r="30" spans="1:8" ht="43.5">
      <c r="A30" s="87" t="s">
        <v>35</v>
      </c>
      <c r="B30" s="87" t="s">
        <v>56</v>
      </c>
      <c r="C30" s="87"/>
      <c r="D30" s="87" t="s">
        <v>90</v>
      </c>
      <c r="E30" s="103" t="s">
        <v>81</v>
      </c>
      <c r="F30" s="105">
        <v>5063433053154</v>
      </c>
      <c r="G30" s="87" t="s">
        <v>48</v>
      </c>
      <c r="H30" s="88">
        <v>15</v>
      </c>
    </row>
    <row r="31" spans="1:8" s="100" customFormat="1">
      <c r="A31" s="98"/>
      <c r="B31" s="98"/>
      <c r="C31" s="98"/>
      <c r="D31" s="98"/>
      <c r="E31" s="98"/>
      <c r="F31" s="106"/>
      <c r="G31" s="98"/>
      <c r="H31" s="99">
        <f>SUM(H26:H30)</f>
        <v>282</v>
      </c>
    </row>
    <row r="32" spans="1:8" ht="43.5">
      <c r="A32" s="87" t="s">
        <v>35</v>
      </c>
      <c r="B32" s="87" t="s">
        <v>56</v>
      </c>
      <c r="C32" s="87"/>
      <c r="D32" s="87" t="s">
        <v>90</v>
      </c>
      <c r="E32" s="103" t="s">
        <v>75</v>
      </c>
      <c r="F32" s="105">
        <v>5063433053161</v>
      </c>
      <c r="G32" s="87" t="s">
        <v>47</v>
      </c>
      <c r="H32" s="88">
        <v>45</v>
      </c>
    </row>
    <row r="33" spans="1:8" ht="43.5">
      <c r="A33" s="87" t="s">
        <v>35</v>
      </c>
      <c r="B33" s="87" t="s">
        <v>56</v>
      </c>
      <c r="C33" s="87"/>
      <c r="D33" s="87" t="s">
        <v>90</v>
      </c>
      <c r="E33" s="103" t="s">
        <v>78</v>
      </c>
      <c r="F33" s="105">
        <v>5063433053178</v>
      </c>
      <c r="G33" s="87" t="s">
        <v>50</v>
      </c>
      <c r="H33" s="88">
        <v>116</v>
      </c>
    </row>
    <row r="34" spans="1:8" ht="29">
      <c r="A34" s="87" t="s">
        <v>35</v>
      </c>
      <c r="B34" s="87" t="s">
        <v>56</v>
      </c>
      <c r="C34" s="87"/>
      <c r="D34" s="87" t="s">
        <v>90</v>
      </c>
      <c r="E34" s="103" t="s">
        <v>76</v>
      </c>
      <c r="F34" s="105">
        <v>5063433053185</v>
      </c>
      <c r="G34" s="87" t="s">
        <v>48</v>
      </c>
      <c r="H34" s="88">
        <v>88</v>
      </c>
    </row>
    <row r="35" spans="1:8" ht="29">
      <c r="A35" s="87" t="s">
        <v>35</v>
      </c>
      <c r="B35" s="87" t="s">
        <v>56</v>
      </c>
      <c r="C35" s="87"/>
      <c r="D35" s="87" t="s">
        <v>90</v>
      </c>
      <c r="E35" s="103" t="s">
        <v>79</v>
      </c>
      <c r="F35" s="105">
        <v>5063433053192</v>
      </c>
      <c r="G35" s="87" t="s">
        <v>51</v>
      </c>
      <c r="H35" s="88">
        <v>30</v>
      </c>
    </row>
    <row r="36" spans="1:8" ht="29">
      <c r="A36" s="87" t="s">
        <v>35</v>
      </c>
      <c r="B36" s="87" t="s">
        <v>56</v>
      </c>
      <c r="C36" s="87"/>
      <c r="D36" s="87" t="s">
        <v>90</v>
      </c>
      <c r="E36" s="103" t="s">
        <v>77</v>
      </c>
      <c r="F36" s="105">
        <v>5063433053208</v>
      </c>
      <c r="G36" s="87" t="s">
        <v>49</v>
      </c>
      <c r="H36" s="88">
        <v>15</v>
      </c>
    </row>
    <row r="37" spans="1:8" s="100" customFormat="1">
      <c r="A37" s="98"/>
      <c r="B37" s="98"/>
      <c r="C37" s="98"/>
      <c r="D37" s="98"/>
      <c r="E37" s="98"/>
      <c r="F37" s="106"/>
      <c r="G37" s="98"/>
      <c r="H37" s="99">
        <f>SUM(H32:H36)</f>
        <v>294</v>
      </c>
    </row>
    <row r="38" spans="1:8">
      <c r="E38" s="122"/>
      <c r="F38" s="122"/>
      <c r="G38" s="122"/>
      <c r="H38" s="89">
        <f>SUM(H37+H31+H25+H19+H13+H7)</f>
        <v>1963</v>
      </c>
    </row>
  </sheetData>
  <mergeCells count="1">
    <mergeCell ref="E38:G38"/>
  </mergeCells>
  <phoneticPr fontId="22" type="noConversion"/>
  <conditionalFormatting sqref="F1:F1048576">
    <cfRule type="duplicateValues" dxfId="0" priority="1"/>
  </conditionalFormatting>
  <pageMargins left="0.7" right="0.7" top="0.75" bottom="0.75" header="0.3" footer="0.3"/>
  <pageSetup paperSize="9"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2024-10-08T09:26:56Z</cp:lastPrinted>
  <dcterms:created xsi:type="dcterms:W3CDTF">2020-11-11T02:21:38Z</dcterms:created>
  <dcterms:modified xsi:type="dcterms:W3CDTF">2025-05-15T02:34:02Z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