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1/"/>
    </mc:Choice>
  </mc:AlternateContent>
  <xr:revisionPtr revIDLastSave="328" documentId="13_ncr:1_{DB572D8D-82B0-4F28-B55F-9D452E1B9270}" xr6:coauthVersionLast="47" xr6:coauthVersionMax="47" xr10:uidLastSave="{A577EDBD-70FA-4DA7-B2DE-222DD8E33564}"/>
  <bookViews>
    <workbookView xWindow="-110" yWindow="-110" windowWidth="19420" windowHeight="10300" xr2:uid="{00000000-000D-0000-FFFF-FFFF00000000}"/>
  </bookViews>
  <sheets>
    <sheet name="PO" sheetId="2" r:id="rId1"/>
    <sheet name="LAYOUT" sheetId="3" r:id="rId2"/>
    <sheet name="INFORMATION" sheetId="4" r:id="rId3"/>
  </sheets>
  <definedNames>
    <definedName name="_xlnm._FilterDatabase" localSheetId="2" hidden="1">INFORMATION!$A$1:$H$34</definedName>
    <definedName name="_xlnm.Print_Area" localSheetId="2">INFORMATION!$A$1:$G$35</definedName>
    <definedName name="_xlnm.Print_Area" localSheetId="0">PO!$A$1:$N$19</definedName>
    <definedName name="_xlnm.Print_Titles" localSheetId="2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2" l="1"/>
  <c r="K17" i="2"/>
  <c r="I17" i="2"/>
  <c r="I15" i="2"/>
  <c r="K15" i="2" s="1"/>
  <c r="M15" i="2" s="1"/>
  <c r="I14" i="2"/>
  <c r="I13" i="2"/>
  <c r="K13" i="2" s="1"/>
  <c r="M13" i="2" s="1"/>
  <c r="I12" i="2"/>
  <c r="I11" i="2"/>
  <c r="K11" i="2" s="1"/>
  <c r="M11" i="2" s="1"/>
  <c r="G34" i="4"/>
  <c r="G32" i="4"/>
  <c r="G31" i="4"/>
  <c r="G30" i="4"/>
  <c r="G29" i="4"/>
  <c r="G28" i="4"/>
  <c r="G27" i="4"/>
  <c r="G25" i="4"/>
  <c r="G24" i="4"/>
  <c r="G23" i="4"/>
  <c r="G22" i="4"/>
  <c r="G21" i="4"/>
  <c r="G20" i="4"/>
  <c r="G18" i="4"/>
  <c r="G17" i="4"/>
  <c r="G16" i="4"/>
  <c r="G15" i="4"/>
  <c r="G14" i="4"/>
  <c r="G12" i="4"/>
  <c r="G11" i="4"/>
  <c r="G10" i="4"/>
  <c r="G9" i="4"/>
  <c r="G8" i="4"/>
  <c r="G6" i="4"/>
  <c r="G5" i="4"/>
  <c r="G4" i="4"/>
  <c r="G3" i="4"/>
  <c r="G2" i="4"/>
  <c r="K12" i="2"/>
  <c r="M12" i="2" s="1"/>
  <c r="K14" i="2"/>
  <c r="M14" i="2" s="1"/>
  <c r="G33" i="4" l="1"/>
  <c r="G26" i="4"/>
  <c r="G13" i="4"/>
  <c r="G19" i="4"/>
  <c r="G7" i="4"/>
</calcChain>
</file>

<file path=xl/sharedStrings.xml><?xml version="1.0" encoding="utf-8"?>
<sst xmlns="http://schemas.openxmlformats.org/spreadsheetml/2006/main" count="212" uniqueCount="82">
  <si>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</si>
  <si>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</si>
  <si>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</si>
  <si>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</si>
  <si>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</si>
  <si>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</si>
  <si>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</si>
  <si>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</si>
  <si>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</si>
  <si>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</si>
  <si>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</si>
  <si>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</si>
  <si>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</si>
  <si>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</si>
  <si>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</si>
  <si>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</si>
  <si>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</si>
  <si>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</si>
  <si>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</si>
  <si>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</si>
  <si>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</si>
  <si>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</si>
  <si>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</si>
  <si>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</si>
  <si>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</si>
  <si>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</si>
  <si>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</si>
  <si>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</si>
  <si>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</si>
  <si>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</si>
  <si>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</si>
  <si>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</si>
  <si>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</si>
  <si>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</si>
  <si>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</si>
  <si>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</si>
  <si>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</si>
  <si>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</si>
  <si>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2” (L) x 1” (W)</t>
  </si>
  <si>
    <t>Style name</t>
  </si>
  <si>
    <t>GARMENT ORDER QTY</t>
  </si>
  <si>
    <t>STICKER QTY</t>
  </si>
  <si>
    <t>STYLE NUMBER</t>
  </si>
  <si>
    <t>CUSTOMER</t>
  </si>
  <si>
    <t>SEASON</t>
  </si>
  <si>
    <t xml:space="preserve">Color - Size </t>
  </si>
  <si>
    <t>PCS</t>
  </si>
  <si>
    <t>BÍCH</t>
  </si>
  <si>
    <t>SS25-DROP 1</t>
  </si>
  <si>
    <t>C21  SS25   G2745</t>
  </si>
  <si>
    <t>SH TRIMS</t>
  </si>
  <si>
    <t>CRTZ_1307</t>
  </si>
  <si>
    <t>CRTZ_1360</t>
  </si>
  <si>
    <t>CRTZ_1361</t>
  </si>
  <si>
    <t>HMP VINTAGE JERSEY</t>
  </si>
  <si>
    <t>HMP V2 HOODIE</t>
  </si>
  <si>
    <t>HMP OPEN HEM SWEATPANT</t>
  </si>
  <si>
    <t>CREAM / BURGUNDY - S</t>
  </si>
  <si>
    <t>CREAM / BURGUNDY - M</t>
  </si>
  <si>
    <t>CREAM / BURGUNDY - L</t>
  </si>
  <si>
    <t>CREAM / BURGUNDY - XL</t>
  </si>
  <si>
    <t>CREAM / BURGUNDY - XXL</t>
  </si>
  <si>
    <t>CREAM / FADED BLACK - S</t>
  </si>
  <si>
    <t>CREAM / FADED BLACK - M</t>
  </si>
  <si>
    <t>CREAM / FADED BLACKE - L</t>
  </si>
  <si>
    <t>CREAM / FADED BLACK - XL</t>
  </si>
  <si>
    <t>CREAM / FADED BLACK - XXL</t>
  </si>
  <si>
    <t>CREAM / NAVY - S</t>
  </si>
  <si>
    <t>CREAM / NAVY - M</t>
  </si>
  <si>
    <t>CREAM / NAVY - L</t>
  </si>
  <si>
    <t>CREAM / NAVY - XL</t>
  </si>
  <si>
    <t>CREAM / NAVY - XXL</t>
  </si>
  <si>
    <t>OLIVE / BLACK - XS</t>
  </si>
  <si>
    <t>OLIVE / BLACK - S</t>
  </si>
  <si>
    <t>OLIVE / BLACK - M</t>
  </si>
  <si>
    <t>OLIVE / BLACK - L</t>
  </si>
  <si>
    <t>OLIVE / BLACK - XL</t>
  </si>
  <si>
    <t>OLIVE / BLACK - XXL</t>
  </si>
  <si>
    <t>CREAM / BURGUNDY</t>
  </si>
  <si>
    <t>CREAM / FADED BLACK</t>
  </si>
  <si>
    <t>CREAM / NAVY</t>
  </si>
  <si>
    <t>OLIVE /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</si>
</sst>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5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Muli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22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166" fontId="8" fillId="3" borderId="1" xfId="5" applyNumberFormat="1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0" xfId="0" applyFill="1"/>
    <xf numFmtId="0" fontId="23" fillId="9" borderId="0" xfId="0" applyFont="1" applyFill="1"/>
    <xf numFmtId="0" fontId="16" fillId="10" borderId="1" xfId="0" applyFont="1" applyFill="1" applyBorder="1"/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1" borderId="1" xfId="0" applyFill="1" applyBorder="1" applyAlignment="1">
      <alignment horizontal="center"/>
    </xf>
    <xf numFmtId="0" fontId="16" fillId="11" borderId="1" xfId="0" applyFont="1" applyFill="1" applyBorder="1"/>
    <xf numFmtId="0" fontId="0" fillId="11" borderId="0" xfId="0" applyFill="1"/>
    <xf numFmtId="0" fontId="24" fillId="4" borderId="2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51955</xdr:colOff>
      <xdr:row>14</xdr:row>
      <xdr:rowOff>155864</xdr:rowOff>
    </xdr:from>
    <xdr:ext cx="1472961" cy="744682"/>
    <xdr:pic>
      <xdr:nvPicPr>
        <xdr:cNvPr id="5" name="Picture 4">
          <a:extLst>
            <a:ext uri="{FF2B5EF4-FFF2-40B4-BE49-F238E27FC236}">
              <a16:creationId xmlns:a16="http://schemas.microsoft.com/office/drawing/2014/main" id="{878462F4-363B-4AB5-BDBF-9B99DD770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5131955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51955</xdr:colOff>
      <xdr:row>13</xdr:row>
      <xdr:rowOff>155864</xdr:rowOff>
    </xdr:from>
    <xdr:ext cx="1472961" cy="744682"/>
    <xdr:pic>
      <xdr:nvPicPr>
        <xdr:cNvPr id="13" name="Picture 12">
          <a:extLst>
            <a:ext uri="{FF2B5EF4-FFF2-40B4-BE49-F238E27FC236}">
              <a16:creationId xmlns:a16="http://schemas.microsoft.com/office/drawing/2014/main" id="{88F97BF2-E114-4111-8B1D-8243DA73B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5131955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51955</xdr:colOff>
      <xdr:row>13</xdr:row>
      <xdr:rowOff>155864</xdr:rowOff>
    </xdr:from>
    <xdr:ext cx="1472961" cy="744682"/>
    <xdr:pic>
      <xdr:nvPicPr>
        <xdr:cNvPr id="14" name="Picture 13">
          <a:extLst>
            <a:ext uri="{FF2B5EF4-FFF2-40B4-BE49-F238E27FC236}">
              <a16:creationId xmlns:a16="http://schemas.microsoft.com/office/drawing/2014/main" id="{3E0F4EC5-32A6-4734-8C12-C10FC748F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5893955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51955</xdr:colOff>
      <xdr:row>12</xdr:row>
      <xdr:rowOff>155864</xdr:rowOff>
    </xdr:from>
    <xdr:ext cx="1472961" cy="744682"/>
    <xdr:pic>
      <xdr:nvPicPr>
        <xdr:cNvPr id="15" name="Picture 14">
          <a:extLst>
            <a:ext uri="{FF2B5EF4-FFF2-40B4-BE49-F238E27FC236}">
              <a16:creationId xmlns:a16="http://schemas.microsoft.com/office/drawing/2014/main" id="{8974D4ED-76FB-470B-BBA6-1F5D63583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7995228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51955</xdr:colOff>
      <xdr:row>11</xdr:row>
      <xdr:rowOff>155864</xdr:rowOff>
    </xdr:from>
    <xdr:ext cx="1472961" cy="744682"/>
    <xdr:pic>
      <xdr:nvPicPr>
        <xdr:cNvPr id="16" name="Picture 15">
          <a:extLst>
            <a:ext uri="{FF2B5EF4-FFF2-40B4-BE49-F238E27FC236}">
              <a16:creationId xmlns:a16="http://schemas.microsoft.com/office/drawing/2014/main" id="{0AC9BF42-3939-4D4F-B26D-FEE0AB7EF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6898409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51955</xdr:colOff>
      <xdr:row>10</xdr:row>
      <xdr:rowOff>155864</xdr:rowOff>
    </xdr:from>
    <xdr:ext cx="1472961" cy="744682"/>
    <xdr:pic>
      <xdr:nvPicPr>
        <xdr:cNvPr id="17" name="Picture 16">
          <a:extLst>
            <a:ext uri="{FF2B5EF4-FFF2-40B4-BE49-F238E27FC236}">
              <a16:creationId xmlns:a16="http://schemas.microsoft.com/office/drawing/2014/main" id="{E0AEA033-5CD5-4B3B-B6EF-263B974DA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5801591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51955</xdr:colOff>
      <xdr:row>10</xdr:row>
      <xdr:rowOff>155864</xdr:rowOff>
    </xdr:from>
    <xdr:ext cx="1472961" cy="744682"/>
    <xdr:pic>
      <xdr:nvPicPr>
        <xdr:cNvPr id="18" name="Picture 17">
          <a:extLst>
            <a:ext uri="{FF2B5EF4-FFF2-40B4-BE49-F238E27FC236}">
              <a16:creationId xmlns:a16="http://schemas.microsoft.com/office/drawing/2014/main" id="{D1388CA0-43DF-49DF-808C-28DDC8AFA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5801591"/>
          <a:ext cx="1472961" cy="7446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8990</xdr:colOff>
      <xdr:row>12</xdr:row>
      <xdr:rowOff>66405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94243B-33CA-1645-CD47-5C4164E71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4276190" cy="2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4"/>
  <sheetViews>
    <sheetView tabSelected="1" view="pageBreakPreview" topLeftCell="A7" zoomScale="55" zoomScaleNormal="70" zoomScaleSheetLayoutView="55" zoomScalePageLayoutView="55" workbookViewId="0">
      <selection activeCell="G10" sqref="G10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7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9" bestFit="1" customWidth="1"/>
    <col min="13" max="13" width="30.453125" style="79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07" t="s">
        <v>50</v>
      </c>
      <c r="D5" s="18"/>
      <c r="E5" s="19"/>
      <c r="F5" s="109" t="s">
        <v>6</v>
      </c>
      <c r="G5" s="110"/>
      <c r="H5" s="114" t="s">
        <v>35</v>
      </c>
      <c r="I5" s="115"/>
      <c r="J5" s="20"/>
      <c r="K5" s="20"/>
      <c r="L5" s="21"/>
      <c r="M5" s="22" t="s">
        <v>7</v>
      </c>
      <c r="N5" s="23">
        <v>45572</v>
      </c>
    </row>
    <row r="6" spans="1:14" ht="35.5" customHeight="1">
      <c r="A6" s="24" t="s">
        <v>8</v>
      </c>
      <c r="B6" s="25"/>
      <c r="D6" s="26"/>
      <c r="E6" s="19"/>
      <c r="F6" s="109" t="s">
        <v>9</v>
      </c>
      <c r="G6" s="110"/>
      <c r="H6" s="116" t="s">
        <v>48</v>
      </c>
      <c r="I6" s="117"/>
      <c r="J6" s="20"/>
      <c r="K6" s="20"/>
      <c r="L6" s="21"/>
      <c r="M6" s="22" t="s">
        <v>10</v>
      </c>
      <c r="N6" s="27"/>
    </row>
    <row r="7" spans="1:14" ht="35.5" customHeight="1">
      <c r="A7" s="24" t="s">
        <v>11</v>
      </c>
      <c r="B7" s="108"/>
      <c r="C7" s="108"/>
      <c r="D7" s="28"/>
      <c r="E7" s="19"/>
      <c r="F7" s="109" t="s">
        <v>12</v>
      </c>
      <c r="G7" s="110"/>
      <c r="H7" s="111">
        <v>45432</v>
      </c>
      <c r="I7" s="112"/>
      <c r="J7" s="20"/>
      <c r="K7" s="20"/>
      <c r="L7" s="21"/>
      <c r="M7" s="22" t="s">
        <v>13</v>
      </c>
      <c r="N7" s="29" t="s">
        <v>49</v>
      </c>
    </row>
    <row r="8" spans="1:14" ht="42" customHeight="1">
      <c r="A8" s="30" t="s">
        <v>14</v>
      </c>
      <c r="B8" s="118"/>
      <c r="C8" s="118"/>
      <c r="D8" s="31"/>
      <c r="E8" s="19"/>
      <c r="F8" s="109" t="s">
        <v>15</v>
      </c>
      <c r="G8" s="110"/>
      <c r="H8" s="111"/>
      <c r="I8" s="112"/>
      <c r="J8" s="32"/>
      <c r="K8" s="32"/>
      <c r="L8" s="21"/>
      <c r="M8" s="22" t="s">
        <v>16</v>
      </c>
      <c r="N8" s="33" t="s">
        <v>47</v>
      </c>
    </row>
    <row r="9" spans="1:14" ht="5.65" customHeight="1">
      <c r="A9" s="34"/>
      <c r="B9" s="34"/>
      <c r="C9" s="35"/>
      <c r="D9" s="34"/>
      <c r="E9" s="9"/>
      <c r="F9" s="34"/>
      <c r="G9" s="36"/>
      <c r="H9" s="34"/>
      <c r="I9" s="34"/>
      <c r="J9" s="9"/>
      <c r="K9" s="9"/>
      <c r="L9" s="37"/>
      <c r="M9" s="15"/>
      <c r="N9" s="16"/>
    </row>
    <row r="10" spans="1:14" ht="132.5">
      <c r="A10" s="38" t="s">
        <v>17</v>
      </c>
      <c r="B10" s="38" t="s">
        <v>18</v>
      </c>
      <c r="C10" s="39" t="s">
        <v>19</v>
      </c>
      <c r="D10" s="38" t="s">
        <v>20</v>
      </c>
      <c r="E10" s="38" t="s">
        <v>21</v>
      </c>
      <c r="F10" s="40" t="s">
        <v>22</v>
      </c>
      <c r="G10" s="38" t="s">
        <v>23</v>
      </c>
      <c r="H10" s="40" t="s">
        <v>24</v>
      </c>
      <c r="I10" s="41" t="s">
        <v>25</v>
      </c>
      <c r="J10" s="41" t="s">
        <v>26</v>
      </c>
      <c r="K10" s="41" t="s">
        <v>27</v>
      </c>
      <c r="L10" s="42" t="s">
        <v>28</v>
      </c>
      <c r="M10" s="42" t="s">
        <v>29</v>
      </c>
      <c r="N10" s="40" t="s">
        <v>3</v>
      </c>
    </row>
    <row r="11" spans="1:14" ht="86.5" customHeight="1">
      <c r="A11" s="43" t="s">
        <v>51</v>
      </c>
      <c r="B11" s="44"/>
      <c r="C11" s="45" t="s">
        <v>37</v>
      </c>
      <c r="D11" s="46" t="s">
        <v>38</v>
      </c>
      <c r="E11" s="43"/>
      <c r="F11" s="47" t="s">
        <v>36</v>
      </c>
      <c r="G11" s="47" t="s">
        <v>78</v>
      </c>
      <c r="H11" s="47" t="s">
        <v>46</v>
      </c>
      <c r="I11" s="48">
        <f>INFORMATION!G7</f>
        <v>176</v>
      </c>
      <c r="J11" s="48">
        <v>0</v>
      </c>
      <c r="K11" s="48">
        <f t="shared" ref="K11:K13" si="0">I11-J11</f>
        <v>176</v>
      </c>
      <c r="L11" s="49">
        <v>300</v>
      </c>
      <c r="M11" s="50">
        <f t="shared" ref="M11:M13" si="1">K11*L11</f>
        <v>52800</v>
      </c>
      <c r="N11" s="51"/>
    </row>
    <row r="12" spans="1:14" ht="86.5" customHeight="1">
      <c r="A12" s="43" t="s">
        <v>51</v>
      </c>
      <c r="B12" s="44"/>
      <c r="C12" s="45" t="s">
        <v>37</v>
      </c>
      <c r="D12" s="46" t="s">
        <v>38</v>
      </c>
      <c r="E12" s="43"/>
      <c r="F12" s="47" t="s">
        <v>36</v>
      </c>
      <c r="G12" s="47" t="s">
        <v>79</v>
      </c>
      <c r="H12" s="47" t="s">
        <v>46</v>
      </c>
      <c r="I12" s="48">
        <f>INFORMATION!G13</f>
        <v>394</v>
      </c>
      <c r="J12" s="48">
        <v>0</v>
      </c>
      <c r="K12" s="48">
        <f t="shared" si="0"/>
        <v>394</v>
      </c>
      <c r="L12" s="49">
        <v>300</v>
      </c>
      <c r="M12" s="50">
        <f t="shared" si="1"/>
        <v>118200</v>
      </c>
      <c r="N12" s="51"/>
    </row>
    <row r="13" spans="1:14" ht="86.5" customHeight="1">
      <c r="A13" s="43" t="s">
        <v>51</v>
      </c>
      <c r="B13" s="44"/>
      <c r="C13" s="45" t="s">
        <v>37</v>
      </c>
      <c r="D13" s="46" t="s">
        <v>38</v>
      </c>
      <c r="E13" s="43"/>
      <c r="F13" s="47" t="s">
        <v>36</v>
      </c>
      <c r="G13" s="47" t="s">
        <v>80</v>
      </c>
      <c r="H13" s="47" t="s">
        <v>46</v>
      </c>
      <c r="I13" s="48">
        <f>INFORMATION!G19</f>
        <v>232</v>
      </c>
      <c r="J13" s="48">
        <v>0</v>
      </c>
      <c r="K13" s="48">
        <f t="shared" si="0"/>
        <v>232</v>
      </c>
      <c r="L13" s="49">
        <v>300</v>
      </c>
      <c r="M13" s="50">
        <f t="shared" si="1"/>
        <v>69600</v>
      </c>
      <c r="N13" s="51"/>
    </row>
    <row r="14" spans="1:14" ht="86.5" customHeight="1">
      <c r="A14" s="43" t="s">
        <v>52</v>
      </c>
      <c r="B14" s="44"/>
      <c r="C14" s="45" t="s">
        <v>37</v>
      </c>
      <c r="D14" s="46" t="s">
        <v>38</v>
      </c>
      <c r="E14" s="43"/>
      <c r="F14" s="47" t="s">
        <v>36</v>
      </c>
      <c r="G14" s="47" t="s">
        <v>81</v>
      </c>
      <c r="H14" s="47" t="s">
        <v>46</v>
      </c>
      <c r="I14" s="48">
        <f>INFORMATION!G26</f>
        <v>452</v>
      </c>
      <c r="J14" s="48">
        <v>0</v>
      </c>
      <c r="K14" s="48">
        <f t="shared" ref="K14" si="2">I14-J14</f>
        <v>452</v>
      </c>
      <c r="L14" s="49">
        <v>300</v>
      </c>
      <c r="M14" s="50">
        <f t="shared" ref="M14" si="3">K14*L14</f>
        <v>135600</v>
      </c>
      <c r="N14" s="51"/>
    </row>
    <row r="15" spans="1:14" ht="86.5" customHeight="1">
      <c r="A15" s="43" t="s">
        <v>53</v>
      </c>
      <c r="B15" s="44"/>
      <c r="C15" s="45" t="s">
        <v>37</v>
      </c>
      <c r="D15" s="46" t="s">
        <v>38</v>
      </c>
      <c r="E15" s="43"/>
      <c r="F15" s="47" t="s">
        <v>36</v>
      </c>
      <c r="G15" s="47" t="s">
        <v>81</v>
      </c>
      <c r="H15" s="47" t="s">
        <v>46</v>
      </c>
      <c r="I15" s="48">
        <f>INFORMATION!G33</f>
        <v>288</v>
      </c>
      <c r="J15" s="48">
        <v>0</v>
      </c>
      <c r="K15" s="48">
        <f t="shared" ref="K15" si="4">I15-J15</f>
        <v>288</v>
      </c>
      <c r="L15" s="49">
        <v>300</v>
      </c>
      <c r="M15" s="50">
        <f t="shared" ref="M15" si="5">K15*L15</f>
        <v>86400</v>
      </c>
      <c r="N15" s="51"/>
    </row>
    <row r="16" spans="1:14" ht="21.75" customHeight="1">
      <c r="A16" s="52"/>
      <c r="B16" s="52"/>
      <c r="C16" s="53"/>
      <c r="D16" s="54"/>
      <c r="E16" s="54"/>
      <c r="F16" s="55"/>
      <c r="G16" s="56"/>
      <c r="H16" s="52"/>
      <c r="I16" s="57"/>
      <c r="J16" s="57"/>
      <c r="K16" s="57"/>
      <c r="L16" s="58"/>
      <c r="M16" s="59"/>
      <c r="N16" s="60"/>
    </row>
    <row r="17" spans="1:14" ht="33.65" customHeight="1">
      <c r="A17" s="61"/>
      <c r="B17" s="61"/>
      <c r="C17" s="62"/>
      <c r="D17" s="61"/>
      <c r="E17" s="61"/>
      <c r="F17" s="61"/>
      <c r="G17" s="63"/>
      <c r="H17" s="63" t="s">
        <v>30</v>
      </c>
      <c r="I17" s="64">
        <f>SUM(I11:I15)</f>
        <v>1542</v>
      </c>
      <c r="J17" s="65"/>
      <c r="K17" s="64">
        <f>SUM(K11:K15)</f>
        <v>1542</v>
      </c>
      <c r="L17" s="66"/>
      <c r="M17" s="67">
        <f>SUM(M11:M15)</f>
        <v>462600</v>
      </c>
      <c r="N17" s="68"/>
    </row>
    <row r="18" spans="1:14" ht="21.75" customHeight="1">
      <c r="A18" s="69"/>
      <c r="B18" s="69"/>
      <c r="C18" s="70"/>
      <c r="D18" s="71"/>
      <c r="E18" s="71"/>
      <c r="F18" s="71"/>
      <c r="G18" s="72"/>
      <c r="H18" s="68"/>
      <c r="I18" s="68"/>
      <c r="J18" s="68"/>
      <c r="K18" s="68"/>
      <c r="L18" s="73"/>
      <c r="M18" s="73"/>
      <c r="N18" s="68"/>
    </row>
    <row r="19" spans="1:14" s="96" customFormat="1" ht="31.15" customHeight="1">
      <c r="A19" s="119" t="s">
        <v>31</v>
      </c>
      <c r="B19" s="119"/>
      <c r="C19" s="91"/>
      <c r="D19" s="92"/>
      <c r="E19" s="120" t="s">
        <v>32</v>
      </c>
      <c r="F19" s="120"/>
      <c r="G19" s="120"/>
      <c r="H19" s="93"/>
      <c r="I19" s="94"/>
      <c r="J19" s="94"/>
      <c r="K19" s="94"/>
      <c r="L19" s="113" t="s">
        <v>33</v>
      </c>
      <c r="M19" s="113"/>
      <c r="N19" s="95"/>
    </row>
    <row r="20" spans="1:14" ht="21.75" customHeight="1">
      <c r="A20" s="74"/>
      <c r="B20" s="75"/>
      <c r="C20" s="76"/>
      <c r="D20" s="74"/>
      <c r="E20" s="74"/>
      <c r="F20" s="74"/>
      <c r="G20" s="77"/>
      <c r="H20" s="78"/>
      <c r="I20" s="78"/>
      <c r="J20" s="78"/>
    </row>
    <row r="21" spans="1:14" ht="21.75" customHeight="1">
      <c r="A21" s="74"/>
      <c r="B21" s="75"/>
      <c r="C21" s="76"/>
      <c r="D21" s="74"/>
      <c r="E21" s="74"/>
      <c r="F21" s="74"/>
      <c r="G21" s="77"/>
      <c r="H21" s="78"/>
      <c r="I21" s="78"/>
      <c r="J21" s="78"/>
    </row>
    <row r="22" spans="1:14" ht="21.75" customHeight="1">
      <c r="A22" s="80"/>
      <c r="B22" s="76"/>
      <c r="C22" s="76"/>
      <c r="D22" s="74"/>
      <c r="E22" s="74"/>
      <c r="F22" s="74"/>
      <c r="G22" s="81"/>
      <c r="H22" s="82"/>
      <c r="I22" s="74"/>
      <c r="J22" s="78"/>
    </row>
    <row r="23" spans="1:14" ht="21.75" customHeight="1">
      <c r="A23" s="78"/>
      <c r="B23" s="83"/>
      <c r="C23" s="75"/>
      <c r="D23" s="78"/>
      <c r="E23" s="84"/>
      <c r="F23" s="84"/>
      <c r="G23" s="85"/>
      <c r="H23" s="86"/>
      <c r="I23" s="86"/>
      <c r="J23" s="78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B7:C7"/>
    <mergeCell ref="F7:G7"/>
    <mergeCell ref="H7:I7"/>
    <mergeCell ref="L19:M19"/>
    <mergeCell ref="F5:G5"/>
    <mergeCell ref="H5:I5"/>
    <mergeCell ref="F6:G6"/>
    <mergeCell ref="H6:I6"/>
    <mergeCell ref="B8:C8"/>
    <mergeCell ref="F8:G8"/>
    <mergeCell ref="H8:I8"/>
    <mergeCell ref="A19:B19"/>
    <mergeCell ref="E19:G19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D7F-B7BC-4C6B-AD8F-9A2F472A8700}">
  <dimension ref="A1"/>
  <sheetViews>
    <sheetView workbookViewId="0">
      <selection activeCell="G17" sqref="G17"/>
    </sheetView>
  </sheetViews>
  <sheetFormatPr defaultRowHeight="14.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dimension ref="A1:H35"/>
  <sheetViews>
    <sheetView view="pageBreakPreview" zoomScaleNormal="100" zoomScaleSheetLayoutView="100" workbookViewId="0">
      <pane ySplit="1" topLeftCell="A23" activePane="bottomLeft" state="frozen"/>
      <selection pane="bottomLeft" activeCell="H34" sqref="H34"/>
    </sheetView>
  </sheetViews>
  <sheetFormatPr defaultRowHeight="14.5"/>
  <cols>
    <col min="1" max="1" width="12.26953125" bestFit="1" customWidth="1"/>
    <col min="2" max="2" width="13.453125" customWidth="1"/>
    <col min="3" max="3" width="13.453125" bestFit="1" customWidth="1"/>
    <col min="4" max="4" width="35.1796875" customWidth="1"/>
    <col min="5" max="5" width="26.1796875" customWidth="1"/>
    <col min="6" max="6" width="13.90625" bestFit="1" customWidth="1"/>
    <col min="7" max="7" width="16.453125" customWidth="1"/>
  </cols>
  <sheetData>
    <row r="1" spans="1:8" s="103" customFormat="1" ht="36">
      <c r="A1" s="102" t="s">
        <v>43</v>
      </c>
      <c r="B1" s="102" t="s">
        <v>44</v>
      </c>
      <c r="C1" s="102" t="s">
        <v>42</v>
      </c>
      <c r="D1" s="102" t="s">
        <v>39</v>
      </c>
      <c r="E1" s="102" t="s">
        <v>45</v>
      </c>
      <c r="F1" s="102" t="s">
        <v>40</v>
      </c>
      <c r="G1" s="102" t="s">
        <v>41</v>
      </c>
    </row>
    <row r="2" spans="1:8" ht="18.5">
      <c r="A2" s="88" t="s">
        <v>35</v>
      </c>
      <c r="B2" s="88" t="s">
        <v>48</v>
      </c>
      <c r="C2" s="88" t="s">
        <v>51</v>
      </c>
      <c r="D2" s="88" t="s">
        <v>54</v>
      </c>
      <c r="E2" s="88" t="s">
        <v>57</v>
      </c>
      <c r="F2" s="89">
        <v>34.65</v>
      </c>
      <c r="G2" s="89">
        <f>ROUNDUP(F2,0)</f>
        <v>35</v>
      </c>
      <c r="H2" s="100"/>
    </row>
    <row r="3" spans="1:8" ht="18.5">
      <c r="A3" s="88" t="s">
        <v>35</v>
      </c>
      <c r="B3" s="88" t="s">
        <v>48</v>
      </c>
      <c r="C3" s="88" t="s">
        <v>51</v>
      </c>
      <c r="D3" s="88" t="s">
        <v>54</v>
      </c>
      <c r="E3" s="88" t="s">
        <v>58</v>
      </c>
      <c r="F3" s="89">
        <v>68.25</v>
      </c>
      <c r="G3" s="89">
        <f t="shared" ref="G3:G32" si="0">ROUNDUP(F3,0)</f>
        <v>69</v>
      </c>
      <c r="H3" s="100"/>
    </row>
    <row r="4" spans="1:8" ht="18.5">
      <c r="A4" s="88" t="s">
        <v>35</v>
      </c>
      <c r="B4" s="88" t="s">
        <v>48</v>
      </c>
      <c r="C4" s="88" t="s">
        <v>51</v>
      </c>
      <c r="D4" s="88" t="s">
        <v>54</v>
      </c>
      <c r="E4" s="88" t="s">
        <v>59</v>
      </c>
      <c r="F4" s="89">
        <v>53.55</v>
      </c>
      <c r="G4" s="89">
        <f t="shared" si="0"/>
        <v>54</v>
      </c>
      <c r="H4" s="100"/>
    </row>
    <row r="5" spans="1:8" ht="18.5">
      <c r="A5" s="88" t="s">
        <v>35</v>
      </c>
      <c r="B5" s="88" t="s">
        <v>48</v>
      </c>
      <c r="C5" s="88" t="s">
        <v>51</v>
      </c>
      <c r="D5" s="88" t="s">
        <v>54</v>
      </c>
      <c r="E5" s="88" t="s">
        <v>60</v>
      </c>
      <c r="F5" s="89">
        <v>12.6</v>
      </c>
      <c r="G5" s="89">
        <f t="shared" si="0"/>
        <v>13</v>
      </c>
      <c r="H5" s="100"/>
    </row>
    <row r="6" spans="1:8" ht="18.5">
      <c r="A6" s="88" t="s">
        <v>35</v>
      </c>
      <c r="B6" s="88" t="s">
        <v>48</v>
      </c>
      <c r="C6" s="88" t="s">
        <v>51</v>
      </c>
      <c r="D6" s="88" t="s">
        <v>54</v>
      </c>
      <c r="E6" s="88" t="s">
        <v>61</v>
      </c>
      <c r="F6" s="89">
        <v>4.2</v>
      </c>
      <c r="G6" s="89">
        <f t="shared" si="0"/>
        <v>5</v>
      </c>
      <c r="H6" s="100"/>
    </row>
    <row r="7" spans="1:8" s="99" customFormat="1" ht="18" customHeight="1">
      <c r="A7" s="97"/>
      <c r="B7" s="97"/>
      <c r="C7" s="97"/>
      <c r="D7" s="97"/>
      <c r="E7" s="97"/>
      <c r="F7" s="98"/>
      <c r="G7" s="101">
        <f>SUM(G2:G6)</f>
        <v>176</v>
      </c>
    </row>
    <row r="8" spans="1:8" ht="18.5">
      <c r="A8" s="88" t="s">
        <v>35</v>
      </c>
      <c r="B8" s="88" t="s">
        <v>48</v>
      </c>
      <c r="C8" s="88" t="s">
        <v>51</v>
      </c>
      <c r="D8" s="88" t="s">
        <v>54</v>
      </c>
      <c r="E8" s="88" t="s">
        <v>62</v>
      </c>
      <c r="F8" s="89">
        <v>77.7</v>
      </c>
      <c r="G8" s="89">
        <f t="shared" si="0"/>
        <v>78</v>
      </c>
      <c r="H8" s="100"/>
    </row>
    <row r="9" spans="1:8" ht="18.5">
      <c r="A9" s="88" t="s">
        <v>35</v>
      </c>
      <c r="B9" s="88" t="s">
        <v>48</v>
      </c>
      <c r="C9" s="88" t="s">
        <v>51</v>
      </c>
      <c r="D9" s="88" t="s">
        <v>54</v>
      </c>
      <c r="E9" s="88" t="s">
        <v>63</v>
      </c>
      <c r="F9" s="89">
        <v>160.65</v>
      </c>
      <c r="G9" s="89">
        <f t="shared" si="0"/>
        <v>161</v>
      </c>
      <c r="H9" s="100"/>
    </row>
    <row r="10" spans="1:8" ht="18.5">
      <c r="A10" s="88" t="s">
        <v>35</v>
      </c>
      <c r="B10" s="88" t="s">
        <v>48</v>
      </c>
      <c r="C10" s="88" t="s">
        <v>51</v>
      </c>
      <c r="D10" s="88" t="s">
        <v>54</v>
      </c>
      <c r="E10" s="88" t="s">
        <v>64</v>
      </c>
      <c r="F10" s="89">
        <v>118.65</v>
      </c>
      <c r="G10" s="89">
        <f t="shared" si="0"/>
        <v>119</v>
      </c>
      <c r="H10" s="100"/>
    </row>
    <row r="11" spans="1:8" ht="18.5">
      <c r="A11" s="88" t="s">
        <v>35</v>
      </c>
      <c r="B11" s="88" t="s">
        <v>48</v>
      </c>
      <c r="C11" s="88" t="s">
        <v>51</v>
      </c>
      <c r="D11" s="88" t="s">
        <v>54</v>
      </c>
      <c r="E11" s="88" t="s">
        <v>65</v>
      </c>
      <c r="F11" s="89">
        <v>27.3</v>
      </c>
      <c r="G11" s="89">
        <f t="shared" si="0"/>
        <v>28</v>
      </c>
      <c r="H11" s="100"/>
    </row>
    <row r="12" spans="1:8" ht="18.5">
      <c r="A12" s="88" t="s">
        <v>35</v>
      </c>
      <c r="B12" s="88" t="s">
        <v>48</v>
      </c>
      <c r="C12" s="88" t="s">
        <v>51</v>
      </c>
      <c r="D12" s="88" t="s">
        <v>54</v>
      </c>
      <c r="E12" s="88" t="s">
        <v>66</v>
      </c>
      <c r="F12" s="89">
        <v>7.35</v>
      </c>
      <c r="G12" s="89">
        <f t="shared" si="0"/>
        <v>8</v>
      </c>
      <c r="H12" s="100"/>
    </row>
    <row r="13" spans="1:8" s="99" customFormat="1" ht="18" customHeight="1">
      <c r="A13" s="97"/>
      <c r="B13" s="97"/>
      <c r="C13" s="97"/>
      <c r="D13" s="97"/>
      <c r="E13" s="97"/>
      <c r="F13" s="98"/>
      <c r="G13" s="101">
        <f>SUM(G8:G12)</f>
        <v>394</v>
      </c>
    </row>
    <row r="14" spans="1:8" ht="18.5">
      <c r="A14" s="88" t="s">
        <v>35</v>
      </c>
      <c r="B14" s="88" t="s">
        <v>48</v>
      </c>
      <c r="C14" s="88" t="s">
        <v>51</v>
      </c>
      <c r="D14" s="88" t="s">
        <v>54</v>
      </c>
      <c r="E14" s="88" t="s">
        <v>67</v>
      </c>
      <c r="F14" s="89">
        <v>45.15</v>
      </c>
      <c r="G14" s="89">
        <f t="shared" si="0"/>
        <v>46</v>
      </c>
      <c r="H14" s="100"/>
    </row>
    <row r="15" spans="1:8" ht="18.5">
      <c r="A15" s="88" t="s">
        <v>35</v>
      </c>
      <c r="B15" s="88" t="s">
        <v>48</v>
      </c>
      <c r="C15" s="88" t="s">
        <v>51</v>
      </c>
      <c r="D15" s="88" t="s">
        <v>54</v>
      </c>
      <c r="E15" s="88" t="s">
        <v>68</v>
      </c>
      <c r="F15" s="89">
        <v>92.4</v>
      </c>
      <c r="G15" s="89">
        <f t="shared" si="0"/>
        <v>93</v>
      </c>
      <c r="H15" s="100"/>
    </row>
    <row r="16" spans="1:8" ht="18.5">
      <c r="A16" s="88" t="s">
        <v>35</v>
      </c>
      <c r="B16" s="88" t="s">
        <v>48</v>
      </c>
      <c r="C16" s="88" t="s">
        <v>51</v>
      </c>
      <c r="D16" s="88" t="s">
        <v>54</v>
      </c>
      <c r="E16" s="88" t="s">
        <v>69</v>
      </c>
      <c r="F16" s="89">
        <v>69.3</v>
      </c>
      <c r="G16" s="89">
        <f t="shared" si="0"/>
        <v>70</v>
      </c>
      <c r="H16" s="100"/>
    </row>
    <row r="17" spans="1:8" ht="18.5">
      <c r="A17" s="88" t="s">
        <v>35</v>
      </c>
      <c r="B17" s="88" t="s">
        <v>48</v>
      </c>
      <c r="C17" s="88" t="s">
        <v>51</v>
      </c>
      <c r="D17" s="88" t="s">
        <v>54</v>
      </c>
      <c r="E17" s="88" t="s">
        <v>70</v>
      </c>
      <c r="F17" s="89">
        <v>16.8</v>
      </c>
      <c r="G17" s="89">
        <f t="shared" si="0"/>
        <v>17</v>
      </c>
      <c r="H17" s="100"/>
    </row>
    <row r="18" spans="1:8" ht="18.5">
      <c r="A18" s="88" t="s">
        <v>35</v>
      </c>
      <c r="B18" s="88" t="s">
        <v>48</v>
      </c>
      <c r="C18" s="88" t="s">
        <v>51</v>
      </c>
      <c r="D18" s="88" t="s">
        <v>54</v>
      </c>
      <c r="E18" s="88" t="s">
        <v>71</v>
      </c>
      <c r="F18" s="89">
        <v>5.25</v>
      </c>
      <c r="G18" s="89">
        <f t="shared" si="0"/>
        <v>6</v>
      </c>
      <c r="H18" s="100"/>
    </row>
    <row r="19" spans="1:8" s="99" customFormat="1" ht="18" customHeight="1">
      <c r="A19" s="97"/>
      <c r="B19" s="97"/>
      <c r="C19" s="97"/>
      <c r="D19" s="97"/>
      <c r="E19" s="97"/>
      <c r="F19" s="98"/>
      <c r="G19" s="101">
        <f>SUM(G14:G18)</f>
        <v>232</v>
      </c>
    </row>
    <row r="20" spans="1:8" ht="18.5">
      <c r="A20" s="88" t="s">
        <v>35</v>
      </c>
      <c r="B20" s="88" t="s">
        <v>48</v>
      </c>
      <c r="C20" s="88" t="s">
        <v>52</v>
      </c>
      <c r="D20" s="88" t="s">
        <v>55</v>
      </c>
      <c r="E20" s="88" t="s">
        <v>72</v>
      </c>
      <c r="F20" s="89">
        <v>18.899999999999999</v>
      </c>
      <c r="G20" s="89">
        <f t="shared" si="0"/>
        <v>19</v>
      </c>
      <c r="H20" s="100"/>
    </row>
    <row r="21" spans="1:8" ht="18.5">
      <c r="A21" s="88" t="s">
        <v>35</v>
      </c>
      <c r="B21" s="88" t="s">
        <v>48</v>
      </c>
      <c r="C21" s="88" t="s">
        <v>52</v>
      </c>
      <c r="D21" s="88" t="s">
        <v>55</v>
      </c>
      <c r="E21" s="88" t="s">
        <v>73</v>
      </c>
      <c r="F21" s="89">
        <v>97.65</v>
      </c>
      <c r="G21" s="89">
        <f t="shared" si="0"/>
        <v>98</v>
      </c>
      <c r="H21" s="100"/>
    </row>
    <row r="22" spans="1:8" ht="18.5">
      <c r="A22" s="88" t="s">
        <v>35</v>
      </c>
      <c r="B22" s="88" t="s">
        <v>48</v>
      </c>
      <c r="C22" s="88" t="s">
        <v>52</v>
      </c>
      <c r="D22" s="88" t="s">
        <v>55</v>
      </c>
      <c r="E22" s="88" t="s">
        <v>74</v>
      </c>
      <c r="F22" s="89">
        <v>186.9</v>
      </c>
      <c r="G22" s="89">
        <f t="shared" si="0"/>
        <v>187</v>
      </c>
      <c r="H22" s="100"/>
    </row>
    <row r="23" spans="1:8" ht="18.5">
      <c r="A23" s="88" t="s">
        <v>35</v>
      </c>
      <c r="B23" s="88" t="s">
        <v>48</v>
      </c>
      <c r="C23" s="88" t="s">
        <v>52</v>
      </c>
      <c r="D23" s="88" t="s">
        <v>55</v>
      </c>
      <c r="E23" s="88" t="s">
        <v>75</v>
      </c>
      <c r="F23" s="89">
        <v>108.15</v>
      </c>
      <c r="G23" s="89">
        <f t="shared" si="0"/>
        <v>109</v>
      </c>
      <c r="H23" s="100"/>
    </row>
    <row r="24" spans="1:8" ht="18.5">
      <c r="A24" s="88" t="s">
        <v>35</v>
      </c>
      <c r="B24" s="88" t="s">
        <v>48</v>
      </c>
      <c r="C24" s="88" t="s">
        <v>52</v>
      </c>
      <c r="D24" s="88" t="s">
        <v>55</v>
      </c>
      <c r="E24" s="88" t="s">
        <v>76</v>
      </c>
      <c r="F24" s="89">
        <v>27.3</v>
      </c>
      <c r="G24" s="89">
        <f t="shared" si="0"/>
        <v>28</v>
      </c>
      <c r="H24" s="100"/>
    </row>
    <row r="25" spans="1:8" ht="18.5">
      <c r="A25" s="88" t="s">
        <v>35</v>
      </c>
      <c r="B25" s="88" t="s">
        <v>48</v>
      </c>
      <c r="C25" s="88" t="s">
        <v>52</v>
      </c>
      <c r="D25" s="88" t="s">
        <v>55</v>
      </c>
      <c r="E25" s="88" t="s">
        <v>77</v>
      </c>
      <c r="F25" s="89">
        <v>10.5</v>
      </c>
      <c r="G25" s="89">
        <f t="shared" si="0"/>
        <v>11</v>
      </c>
      <c r="H25" s="100"/>
    </row>
    <row r="26" spans="1:8" s="99" customFormat="1" ht="18" customHeight="1">
      <c r="A26" s="97"/>
      <c r="B26" s="97"/>
      <c r="C26" s="97"/>
      <c r="D26" s="97"/>
      <c r="E26" s="97"/>
      <c r="F26" s="98"/>
      <c r="G26" s="101">
        <f>SUM(G20:G25)</f>
        <v>452</v>
      </c>
    </row>
    <row r="27" spans="1:8" ht="18.5">
      <c r="A27" s="88" t="s">
        <v>35</v>
      </c>
      <c r="B27" s="88" t="s">
        <v>48</v>
      </c>
      <c r="C27" s="88" t="s">
        <v>53</v>
      </c>
      <c r="D27" s="88" t="s">
        <v>56</v>
      </c>
      <c r="E27" s="88" t="s">
        <v>72</v>
      </c>
      <c r="F27" s="89">
        <v>14.7</v>
      </c>
      <c r="G27" s="89">
        <f t="shared" si="0"/>
        <v>15</v>
      </c>
      <c r="H27" s="100"/>
    </row>
    <row r="28" spans="1:8" ht="18.5">
      <c r="A28" s="88" t="s">
        <v>35</v>
      </c>
      <c r="B28" s="88" t="s">
        <v>48</v>
      </c>
      <c r="C28" s="88" t="s">
        <v>53</v>
      </c>
      <c r="D28" s="88" t="s">
        <v>56</v>
      </c>
      <c r="E28" s="88" t="s">
        <v>73</v>
      </c>
      <c r="F28" s="89">
        <v>61.95</v>
      </c>
      <c r="G28" s="89">
        <f t="shared" si="0"/>
        <v>62</v>
      </c>
      <c r="H28" s="100"/>
    </row>
    <row r="29" spans="1:8" ht="18.5">
      <c r="A29" s="88" t="s">
        <v>35</v>
      </c>
      <c r="B29" s="88" t="s">
        <v>48</v>
      </c>
      <c r="C29" s="88" t="s">
        <v>53</v>
      </c>
      <c r="D29" s="88" t="s">
        <v>56</v>
      </c>
      <c r="E29" s="88" t="s">
        <v>74</v>
      </c>
      <c r="F29" s="89">
        <v>117.6</v>
      </c>
      <c r="G29" s="89">
        <f t="shared" si="0"/>
        <v>118</v>
      </c>
      <c r="H29" s="100"/>
    </row>
    <row r="30" spans="1:8" ht="18.5">
      <c r="A30" s="88" t="s">
        <v>35</v>
      </c>
      <c r="B30" s="88" t="s">
        <v>48</v>
      </c>
      <c r="C30" s="88" t="s">
        <v>53</v>
      </c>
      <c r="D30" s="88" t="s">
        <v>56</v>
      </c>
      <c r="E30" s="88" t="s">
        <v>75</v>
      </c>
      <c r="F30" s="89">
        <v>68.25</v>
      </c>
      <c r="G30" s="89">
        <f t="shared" si="0"/>
        <v>69</v>
      </c>
      <c r="H30" s="100"/>
    </row>
    <row r="31" spans="1:8" ht="18.5">
      <c r="A31" s="88" t="s">
        <v>35</v>
      </c>
      <c r="B31" s="88" t="s">
        <v>48</v>
      </c>
      <c r="C31" s="88" t="s">
        <v>53</v>
      </c>
      <c r="D31" s="88" t="s">
        <v>56</v>
      </c>
      <c r="E31" s="88" t="s">
        <v>76</v>
      </c>
      <c r="F31" s="89">
        <v>17.850000000000001</v>
      </c>
      <c r="G31" s="89">
        <f t="shared" si="0"/>
        <v>18</v>
      </c>
      <c r="H31" s="100"/>
    </row>
    <row r="32" spans="1:8" ht="18.5">
      <c r="A32" s="88" t="s">
        <v>35</v>
      </c>
      <c r="B32" s="88" t="s">
        <v>48</v>
      </c>
      <c r="C32" s="88" t="s">
        <v>53</v>
      </c>
      <c r="D32" s="88" t="s">
        <v>56</v>
      </c>
      <c r="E32" s="88" t="s">
        <v>77</v>
      </c>
      <c r="F32" s="89">
        <v>5.25</v>
      </c>
      <c r="G32" s="89">
        <f t="shared" si="0"/>
        <v>6</v>
      </c>
      <c r="H32" s="100"/>
    </row>
    <row r="33" spans="1:7" s="99" customFormat="1" ht="18" customHeight="1">
      <c r="A33" s="97"/>
      <c r="B33" s="97"/>
      <c r="C33" s="97"/>
      <c r="D33" s="97"/>
      <c r="E33" s="97"/>
      <c r="F33" s="98"/>
      <c r="G33" s="101">
        <f>SUM(G27:G32)</f>
        <v>288</v>
      </c>
    </row>
    <row r="34" spans="1:7" s="106" customFormat="1">
      <c r="A34" s="104"/>
      <c r="B34" s="104"/>
      <c r="C34" s="104"/>
      <c r="D34" s="104"/>
      <c r="E34" s="104"/>
      <c r="F34" s="105"/>
      <c r="G34" s="105">
        <f>G7+G13+G19+G26+G33</f>
        <v>1542</v>
      </c>
    </row>
    <row r="35" spans="1:7">
      <c r="D35" s="121"/>
      <c r="E35" s="121"/>
      <c r="F35" s="90"/>
      <c r="G35" s="90"/>
    </row>
  </sheetData>
  <mergeCells count="1">
    <mergeCell ref="D35:E35"/>
  </mergeCells>
  <phoneticPr fontId="22" type="noConversion"/>
  <pageMargins left="0.7" right="0.7" top="0.75" bottom="0.75" header="0.3" footer="0.3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LAYOUT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2024-05-08T06:56:30Z</cp:lastPrinted>
  <dcterms:created xsi:type="dcterms:W3CDTF">2020-11-11T02:21:38Z</dcterms:created>
  <dcterms:modified xsi:type="dcterms:W3CDTF">2024-10-07T05:24:47Z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