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5-SS25/2-PRODUCTION/4-INTERNAL-PURCHASE-ORDER/4-2-TRIM-ORDER/TRIM-PO/SIGN-PO/DROP 12/"/>
    </mc:Choice>
  </mc:AlternateContent>
  <xr:revisionPtr revIDLastSave="320" documentId="8_{D4EF9983-0E6F-4E11-8644-DA3490956779}" xr6:coauthVersionLast="47" xr6:coauthVersionMax="47" xr10:uidLastSave="{99D45632-6EC1-49CB-8911-F5DC091A5143}"/>
  <bookViews>
    <workbookView xWindow="-110" yWindow="-110" windowWidth="19420" windowHeight="10300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INFORMATION!$A$1:$H$29</definedName>
    <definedName name="_xlnm.Print_Area" localSheetId="2">INFORMATION!$A$1:$H$44</definedName>
    <definedName name="_xlnm.Print_Area" localSheetId="0">PO!$A$1:$N$20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2" l="1"/>
  <c r="K18" i="2"/>
  <c r="I18" i="2"/>
  <c r="I16" i="2"/>
  <c r="I15" i="2"/>
  <c r="I14" i="2"/>
  <c r="I13" i="2"/>
  <c r="I12" i="2"/>
  <c r="I11" i="2"/>
  <c r="H44" i="4"/>
  <c r="H22" i="4"/>
  <c r="H43" i="4" l="1"/>
  <c r="G43" i="4"/>
  <c r="H36" i="4"/>
  <c r="G36" i="4"/>
  <c r="G22" i="4"/>
  <c r="H15" i="4"/>
  <c r="G15" i="4"/>
  <c r="K12" i="2"/>
  <c r="M12" i="2" s="1"/>
  <c r="K11" i="2"/>
  <c r="M11" i="2" s="1"/>
  <c r="K14" i="2"/>
  <c r="M14" i="2" s="1"/>
  <c r="K13" i="2"/>
  <c r="M13" i="2" s="1"/>
  <c r="H8" i="4"/>
  <c r="H29" i="4"/>
  <c r="G8" i="4"/>
  <c r="K15" i="2"/>
  <c r="M15" i="2" s="1"/>
  <c r="G29" i="4" l="1"/>
  <c r="H8" i="2" l="1"/>
  <c r="K16" i="2" l="1"/>
  <c r="M16" i="2" l="1"/>
</calcChain>
</file>

<file path=xl/sharedStrings.xml><?xml version="1.0" encoding="utf-8"?>
<sst xmlns="http://schemas.openxmlformats.org/spreadsheetml/2006/main" count="264" uniqueCount="84">
  <si>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</si>
  <si>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</si>
  <si>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</si>
  <si>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</si>
  <si>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</si>
  <si>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</si>
  <si>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</si>
  <si>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</si>
  <si>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</si>
  <si>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</si>
  <si>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</si>
  <si>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</si>
  <si>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</si>
  <si>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</si>
  <si>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</si>
  <si>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</si>
  <si>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</si>
  <si>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</si>
  <si>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</si>
  <si>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</si>
  <si>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</si>
  <si>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</si>
  <si>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</si>
  <si>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</si>
  <si>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</si>
  <si>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</si>
  <si>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</si>
  <si>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</si>
  <si>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</si>
  <si>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</si>
  <si>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</si>
  <si>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</si>
  <si>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</si>
  <si>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</si>
  <si>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</si>
  <si>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</si>
  <si>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</si>
  <si>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</si>
  <si>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2” (L) x 1” (W)</t>
  </si>
  <si>
    <t>Style name</t>
  </si>
  <si>
    <t>GARMENT ORDER QTY</t>
  </si>
  <si>
    <t>STICKER QTY</t>
  </si>
  <si>
    <t>CUSTOMER</t>
  </si>
  <si>
    <t>SEASON</t>
  </si>
  <si>
    <t xml:space="preserve">Color - Size </t>
  </si>
  <si>
    <t>BLACK</t>
  </si>
  <si>
    <t>PCS</t>
  </si>
  <si>
    <t>BÍCH</t>
  </si>
  <si>
    <t>HEATHER GREY - XS</t>
  </si>
  <si>
    <t>HEATHER GREY - XL</t>
  </si>
  <si>
    <t>HEATHER GREY - XXL</t>
  </si>
  <si>
    <t>HEATHER GREY - S</t>
  </si>
  <si>
    <t>HEATHER GREY - M</t>
  </si>
  <si>
    <t>HEATHER GREY - L</t>
  </si>
  <si>
    <t>SKU ( INTERNAL)</t>
  </si>
  <si>
    <t>SH TRIM</t>
  </si>
  <si>
    <t>C21  SS25   G2745</t>
  </si>
  <si>
    <t>CRTZ_1160</t>
  </si>
  <si>
    <t>CRTZ_1161</t>
  </si>
  <si>
    <t>CRTZ_1162</t>
  </si>
  <si>
    <t>CRTZ_1163</t>
  </si>
  <si>
    <t>CRTZ_1299</t>
  </si>
  <si>
    <t>CRTZ_1300</t>
  </si>
  <si>
    <t>HEATHER GREY</t>
  </si>
  <si>
    <t>PEWTER</t>
  </si>
  <si>
    <t>SS25-DROP 12</t>
  </si>
  <si>
    <t>SUPERIOR ROYALE ZIP HOODIE</t>
  </si>
  <si>
    <t>SUPERIOR ROYALE OPEN HEM PANT</t>
  </si>
  <si>
    <t>ISLAND PUFF PRINT ZIP HOODIE</t>
  </si>
  <si>
    <t>BLACK - XS</t>
  </si>
  <si>
    <t>BLACK - S</t>
  </si>
  <si>
    <t>BLACK - M</t>
  </si>
  <si>
    <t>BLACK - L</t>
  </si>
  <si>
    <t>BLACK - XL</t>
  </si>
  <si>
    <t>BLACK - XXL</t>
  </si>
  <si>
    <t>ISLAND PUFF PRINT OPEN HEM PANT</t>
  </si>
  <si>
    <t>COLLEGE ARCH ZIP HOODIE</t>
  </si>
  <si>
    <t>PEWTER - XS</t>
  </si>
  <si>
    <t>PEWTER - S</t>
  </si>
  <si>
    <t>PEWTER - M</t>
  </si>
  <si>
    <t>PEWTER - L</t>
  </si>
  <si>
    <t>PEWTER - XL</t>
  </si>
  <si>
    <t>PEWTER - XXL</t>
  </si>
  <si>
    <t>COLLEGE ARCH OPEN HEM 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</si>
</sst>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17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166" fontId="8" fillId="3" borderId="1" xfId="5" applyNumberFormat="1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51955</xdr:colOff>
      <xdr:row>15</xdr:row>
      <xdr:rowOff>155864</xdr:rowOff>
    </xdr:from>
    <xdr:ext cx="1472961" cy="744682"/>
    <xdr:pic>
      <xdr:nvPicPr>
        <xdr:cNvPr id="4" name="Picture 3">
          <a:extLst>
            <a:ext uri="{FF2B5EF4-FFF2-40B4-BE49-F238E27FC236}">
              <a16:creationId xmlns:a16="http://schemas.microsoft.com/office/drawing/2014/main" id="{D0F91946-0603-4E34-BEA4-4EFE3CFE6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4137" y="4797137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51955</xdr:colOff>
      <xdr:row>14</xdr:row>
      <xdr:rowOff>155864</xdr:rowOff>
    </xdr:from>
    <xdr:ext cx="1472961" cy="744682"/>
    <xdr:pic>
      <xdr:nvPicPr>
        <xdr:cNvPr id="2" name="Picture 1">
          <a:extLst>
            <a:ext uri="{FF2B5EF4-FFF2-40B4-BE49-F238E27FC236}">
              <a16:creationId xmlns:a16="http://schemas.microsoft.com/office/drawing/2014/main" id="{A116B616-BBC6-4F84-973E-2BE7AFD72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4137" y="5131955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51955</xdr:colOff>
      <xdr:row>13</xdr:row>
      <xdr:rowOff>155864</xdr:rowOff>
    </xdr:from>
    <xdr:ext cx="1472961" cy="744682"/>
    <xdr:pic>
      <xdr:nvPicPr>
        <xdr:cNvPr id="3" name="Picture 2">
          <a:extLst>
            <a:ext uri="{FF2B5EF4-FFF2-40B4-BE49-F238E27FC236}">
              <a16:creationId xmlns:a16="http://schemas.microsoft.com/office/drawing/2014/main" id="{292CA1BC-4CE8-4B3E-B27A-8F346343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4137" y="6563591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51955</xdr:colOff>
      <xdr:row>12</xdr:row>
      <xdr:rowOff>155864</xdr:rowOff>
    </xdr:from>
    <xdr:ext cx="1472961" cy="744682"/>
    <xdr:pic>
      <xdr:nvPicPr>
        <xdr:cNvPr id="5" name="Picture 4">
          <a:extLst>
            <a:ext uri="{FF2B5EF4-FFF2-40B4-BE49-F238E27FC236}">
              <a16:creationId xmlns:a16="http://schemas.microsoft.com/office/drawing/2014/main" id="{EFA378A9-D08C-4C37-AD57-78BD0C6A3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4137" y="5466773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51955</xdr:colOff>
      <xdr:row>11</xdr:row>
      <xdr:rowOff>155864</xdr:rowOff>
    </xdr:from>
    <xdr:ext cx="1472961" cy="744682"/>
    <xdr:pic>
      <xdr:nvPicPr>
        <xdr:cNvPr id="6" name="Picture 5">
          <a:extLst>
            <a:ext uri="{FF2B5EF4-FFF2-40B4-BE49-F238E27FC236}">
              <a16:creationId xmlns:a16="http://schemas.microsoft.com/office/drawing/2014/main" id="{0A14C122-BFE0-4905-930F-6878CBEF0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4137" y="6563591"/>
          <a:ext cx="1472961" cy="744682"/>
        </a:xfrm>
        <a:prstGeom prst="rect">
          <a:avLst/>
        </a:prstGeom>
      </xdr:spPr>
    </xdr:pic>
    <xdr:clientData/>
  </xdr:oneCellAnchor>
  <xdr:oneCellAnchor>
    <xdr:from>
      <xdr:col>4</xdr:col>
      <xdr:colOff>51955</xdr:colOff>
      <xdr:row>10</xdr:row>
      <xdr:rowOff>155864</xdr:rowOff>
    </xdr:from>
    <xdr:ext cx="1472961" cy="744682"/>
    <xdr:pic>
      <xdr:nvPicPr>
        <xdr:cNvPr id="7" name="Picture 6">
          <a:extLst>
            <a:ext uri="{FF2B5EF4-FFF2-40B4-BE49-F238E27FC236}">
              <a16:creationId xmlns:a16="http://schemas.microsoft.com/office/drawing/2014/main" id="{B1B66F9D-7A2D-4D31-A785-F5E0C1A9E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4137" y="5466773"/>
          <a:ext cx="1472961" cy="7446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8990</xdr:colOff>
      <xdr:row>12</xdr:row>
      <xdr:rowOff>66405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94243B-33CA-1645-CD47-5C4164E71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4276190" cy="2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"/>
  <sheetViews>
    <sheetView tabSelected="1" view="pageBreakPreview" zoomScale="55" zoomScaleNormal="70" zoomScaleSheetLayoutView="55" zoomScalePageLayoutView="55" workbookViewId="0">
      <selection activeCell="N6" sqref="N6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7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9" bestFit="1" customWidth="1"/>
    <col min="13" max="13" width="30.453125" style="79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2" t="s">
        <v>55</v>
      </c>
      <c r="D5" s="18"/>
      <c r="E5" s="19"/>
      <c r="F5" s="104" t="s">
        <v>6</v>
      </c>
      <c r="G5" s="105"/>
      <c r="H5" s="109" t="s">
        <v>35</v>
      </c>
      <c r="I5" s="110"/>
      <c r="J5" s="20"/>
      <c r="K5" s="20"/>
      <c r="L5" s="21"/>
      <c r="M5" s="22" t="s">
        <v>7</v>
      </c>
      <c r="N5" s="23">
        <v>45676</v>
      </c>
    </row>
    <row r="6" spans="1:14" ht="35.5" customHeight="1">
      <c r="A6" s="24" t="s">
        <v>8</v>
      </c>
      <c r="B6" s="25"/>
      <c r="D6" s="26"/>
      <c r="E6" s="19"/>
      <c r="F6" s="104" t="s">
        <v>9</v>
      </c>
      <c r="G6" s="105"/>
      <c r="H6" s="111" t="s">
        <v>65</v>
      </c>
      <c r="I6" s="112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03"/>
      <c r="C7" s="103"/>
      <c r="D7" s="28"/>
      <c r="E7" s="19"/>
      <c r="F7" s="104" t="s">
        <v>12</v>
      </c>
      <c r="G7" s="105"/>
      <c r="H7" s="106">
        <v>45519</v>
      </c>
      <c r="I7" s="107"/>
      <c r="J7" s="20"/>
      <c r="K7" s="20"/>
      <c r="L7" s="21"/>
      <c r="M7" s="22" t="s">
        <v>13</v>
      </c>
      <c r="N7" s="29" t="s">
        <v>56</v>
      </c>
    </row>
    <row r="8" spans="1:14" ht="42" customHeight="1">
      <c r="A8" s="30" t="s">
        <v>14</v>
      </c>
      <c r="B8" s="113"/>
      <c r="C8" s="113"/>
      <c r="D8" s="31"/>
      <c r="E8" s="19"/>
      <c r="F8" s="104" t="s">
        <v>15</v>
      </c>
      <c r="G8" s="105"/>
      <c r="H8" s="106">
        <f>H7</f>
        <v>45519</v>
      </c>
      <c r="I8" s="107"/>
      <c r="J8" s="32"/>
      <c r="K8" s="32"/>
      <c r="L8" s="21"/>
      <c r="M8" s="22" t="s">
        <v>16</v>
      </c>
      <c r="N8" s="33" t="s">
        <v>47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43" t="s">
        <v>57</v>
      </c>
      <c r="B11" s="44"/>
      <c r="C11" s="45" t="s">
        <v>37</v>
      </c>
      <c r="D11" s="46" t="s">
        <v>38</v>
      </c>
      <c r="E11" s="43"/>
      <c r="F11" s="47" t="s">
        <v>36</v>
      </c>
      <c r="G11" s="47" t="s">
        <v>63</v>
      </c>
      <c r="H11" s="47" t="s">
        <v>46</v>
      </c>
      <c r="I11" s="48">
        <f>INFORMATION!H8</f>
        <v>1380</v>
      </c>
      <c r="J11" s="48">
        <v>0</v>
      </c>
      <c r="K11" s="48">
        <f t="shared" ref="K11:K12" si="0">I11-J11</f>
        <v>1380</v>
      </c>
      <c r="L11" s="49">
        <v>300</v>
      </c>
      <c r="M11" s="50">
        <f t="shared" ref="M11:M12" si="1">K11*L11</f>
        <v>414000</v>
      </c>
      <c r="N11" s="51"/>
    </row>
    <row r="12" spans="1:14" ht="86.5" customHeight="1">
      <c r="A12" s="43" t="s">
        <v>58</v>
      </c>
      <c r="B12" s="44"/>
      <c r="C12" s="45" t="s">
        <v>37</v>
      </c>
      <c r="D12" s="46" t="s">
        <v>38</v>
      </c>
      <c r="E12" s="43"/>
      <c r="F12" s="47" t="s">
        <v>36</v>
      </c>
      <c r="G12" s="47" t="s">
        <v>63</v>
      </c>
      <c r="H12" s="47" t="s">
        <v>46</v>
      </c>
      <c r="I12" s="48">
        <f>INFORMATION!H15</f>
        <v>940</v>
      </c>
      <c r="J12" s="48">
        <v>0</v>
      </c>
      <c r="K12" s="48">
        <f t="shared" si="0"/>
        <v>940</v>
      </c>
      <c r="L12" s="49">
        <v>300</v>
      </c>
      <c r="M12" s="50">
        <f t="shared" si="1"/>
        <v>282000</v>
      </c>
      <c r="N12" s="51"/>
    </row>
    <row r="13" spans="1:14" ht="86.5" customHeight="1">
      <c r="A13" s="43" t="s">
        <v>59</v>
      </c>
      <c r="B13" s="44"/>
      <c r="C13" s="45" t="s">
        <v>37</v>
      </c>
      <c r="D13" s="46" t="s">
        <v>38</v>
      </c>
      <c r="E13" s="43"/>
      <c r="F13" s="47" t="s">
        <v>36</v>
      </c>
      <c r="G13" s="47" t="s">
        <v>45</v>
      </c>
      <c r="H13" s="47" t="s">
        <v>46</v>
      </c>
      <c r="I13" s="48">
        <f>INFORMATION!H22</f>
        <v>1768</v>
      </c>
      <c r="J13" s="48">
        <v>0</v>
      </c>
      <c r="K13" s="48">
        <f t="shared" ref="K13:K14" si="2">I13-J13</f>
        <v>1768</v>
      </c>
      <c r="L13" s="49">
        <v>300</v>
      </c>
      <c r="M13" s="50">
        <f t="shared" ref="M13:M14" si="3">K13*L13</f>
        <v>530400</v>
      </c>
      <c r="N13" s="51"/>
    </row>
    <row r="14" spans="1:14" ht="86.5" customHeight="1">
      <c r="A14" s="43" t="s">
        <v>60</v>
      </c>
      <c r="B14" s="44"/>
      <c r="C14" s="45" t="s">
        <v>37</v>
      </c>
      <c r="D14" s="46" t="s">
        <v>38</v>
      </c>
      <c r="E14" s="43"/>
      <c r="F14" s="47" t="s">
        <v>36</v>
      </c>
      <c r="G14" s="47" t="s">
        <v>45</v>
      </c>
      <c r="H14" s="47" t="s">
        <v>46</v>
      </c>
      <c r="I14" s="48">
        <f>INFORMATION!H29</f>
        <v>1107</v>
      </c>
      <c r="J14" s="48">
        <v>0</v>
      </c>
      <c r="K14" s="48">
        <f t="shared" si="2"/>
        <v>1107</v>
      </c>
      <c r="L14" s="49">
        <v>300</v>
      </c>
      <c r="M14" s="50">
        <f t="shared" si="3"/>
        <v>332100</v>
      </c>
      <c r="N14" s="51"/>
    </row>
    <row r="15" spans="1:14" ht="86.5" customHeight="1">
      <c r="A15" s="43" t="s">
        <v>61</v>
      </c>
      <c r="B15" s="44"/>
      <c r="C15" s="45" t="s">
        <v>37</v>
      </c>
      <c r="D15" s="46" t="s">
        <v>38</v>
      </c>
      <c r="E15" s="43"/>
      <c r="F15" s="47" t="s">
        <v>36</v>
      </c>
      <c r="G15" s="47" t="s">
        <v>64</v>
      </c>
      <c r="H15" s="47" t="s">
        <v>46</v>
      </c>
      <c r="I15" s="48">
        <f>INFORMATION!H36</f>
        <v>668</v>
      </c>
      <c r="J15" s="48">
        <v>0</v>
      </c>
      <c r="K15" s="48">
        <f t="shared" ref="K15" si="4">I15-J15</f>
        <v>668</v>
      </c>
      <c r="L15" s="49">
        <v>300</v>
      </c>
      <c r="M15" s="50">
        <f t="shared" ref="M15" si="5">K15*L15</f>
        <v>200400</v>
      </c>
      <c r="N15" s="51"/>
    </row>
    <row r="16" spans="1:14" ht="86.5" customHeight="1">
      <c r="A16" s="43" t="s">
        <v>62</v>
      </c>
      <c r="B16" s="44"/>
      <c r="C16" s="45" t="s">
        <v>37</v>
      </c>
      <c r="D16" s="46" t="s">
        <v>38</v>
      </c>
      <c r="E16" s="43"/>
      <c r="F16" s="47" t="s">
        <v>36</v>
      </c>
      <c r="G16" s="47" t="s">
        <v>64</v>
      </c>
      <c r="H16" s="47" t="s">
        <v>46</v>
      </c>
      <c r="I16" s="48">
        <f>INFORMATION!H43</f>
        <v>447</v>
      </c>
      <c r="J16" s="48">
        <v>0</v>
      </c>
      <c r="K16" s="48">
        <f t="shared" ref="K16" si="6">I16-J16</f>
        <v>447</v>
      </c>
      <c r="L16" s="49">
        <v>300</v>
      </c>
      <c r="M16" s="50">
        <f t="shared" ref="M16" si="7">K16*L16</f>
        <v>134100</v>
      </c>
      <c r="N16" s="51"/>
    </row>
    <row r="17" spans="1:14" ht="21.75" customHeight="1">
      <c r="A17" s="52"/>
      <c r="B17" s="52"/>
      <c r="C17" s="53"/>
      <c r="D17" s="54"/>
      <c r="E17" s="54"/>
      <c r="F17" s="55"/>
      <c r="G17" s="56"/>
      <c r="H17" s="52"/>
      <c r="I17" s="57"/>
      <c r="J17" s="57"/>
      <c r="K17" s="57"/>
      <c r="L17" s="58"/>
      <c r="M17" s="59"/>
      <c r="N17" s="60"/>
    </row>
    <row r="18" spans="1:14" ht="33.65" customHeight="1">
      <c r="A18" s="61"/>
      <c r="B18" s="61"/>
      <c r="C18" s="62"/>
      <c r="D18" s="61"/>
      <c r="E18" s="61"/>
      <c r="F18" s="61"/>
      <c r="G18" s="63"/>
      <c r="H18" s="63" t="s">
        <v>30</v>
      </c>
      <c r="I18" s="64">
        <f>SUM(I11:I16)</f>
        <v>6310</v>
      </c>
      <c r="J18" s="65"/>
      <c r="K18" s="64">
        <f>SUM(K11:K16)</f>
        <v>6310</v>
      </c>
      <c r="L18" s="66"/>
      <c r="M18" s="67">
        <f>SUM(M11:M16)</f>
        <v>1893000</v>
      </c>
      <c r="N18" s="68"/>
    </row>
    <row r="19" spans="1:14" ht="21.75" customHeight="1">
      <c r="A19" s="69"/>
      <c r="B19" s="69"/>
      <c r="C19" s="70"/>
      <c r="D19" s="71"/>
      <c r="E19" s="71"/>
      <c r="F19" s="71"/>
      <c r="G19" s="72"/>
      <c r="H19" s="68"/>
      <c r="I19" s="68"/>
      <c r="J19" s="68"/>
      <c r="K19" s="68"/>
      <c r="L19" s="73"/>
      <c r="M19" s="73"/>
      <c r="N19" s="68"/>
    </row>
    <row r="20" spans="1:14" s="96" customFormat="1" ht="31.15" customHeight="1">
      <c r="A20" s="114" t="s">
        <v>31</v>
      </c>
      <c r="B20" s="114"/>
      <c r="C20" s="91"/>
      <c r="D20" s="92"/>
      <c r="E20" s="115" t="s">
        <v>32</v>
      </c>
      <c r="F20" s="115"/>
      <c r="G20" s="115"/>
      <c r="H20" s="93"/>
      <c r="I20" s="94"/>
      <c r="J20" s="94"/>
      <c r="K20" s="94"/>
      <c r="L20" s="108" t="s">
        <v>33</v>
      </c>
      <c r="M20" s="108"/>
      <c r="N20" s="95"/>
    </row>
    <row r="21" spans="1:14" ht="21.75" customHeight="1">
      <c r="A21" s="74"/>
      <c r="B21" s="75"/>
      <c r="C21" s="76"/>
      <c r="D21" s="74"/>
      <c r="E21" s="74"/>
      <c r="F21" s="74"/>
      <c r="G21" s="77"/>
      <c r="H21" s="78"/>
      <c r="I21" s="78"/>
      <c r="J21" s="78"/>
    </row>
    <row r="22" spans="1:14" ht="21.75" customHeight="1">
      <c r="A22" s="74"/>
      <c r="B22" s="75"/>
      <c r="C22" s="76"/>
      <c r="D22" s="74"/>
      <c r="E22" s="74"/>
      <c r="F22" s="74"/>
      <c r="G22" s="77"/>
      <c r="H22" s="78"/>
      <c r="I22" s="78"/>
      <c r="J22" s="78"/>
    </row>
    <row r="23" spans="1:14" ht="21.75" customHeight="1">
      <c r="A23" s="80"/>
      <c r="B23" s="76"/>
      <c r="C23" s="76"/>
      <c r="D23" s="74"/>
      <c r="E23" s="74"/>
      <c r="F23" s="74"/>
      <c r="G23" s="81"/>
      <c r="H23" s="82"/>
      <c r="I23" s="74"/>
      <c r="J23" s="78"/>
    </row>
    <row r="24" spans="1:14" ht="21.75" customHeight="1">
      <c r="A24" s="78"/>
      <c r="B24" s="83"/>
      <c r="C24" s="75"/>
      <c r="D24" s="78"/>
      <c r="E24" s="84"/>
      <c r="F24" s="84"/>
      <c r="G24" s="85"/>
      <c r="H24" s="86"/>
      <c r="I24" s="86"/>
      <c r="J24" s="78"/>
    </row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3.5" customHeight="1"/>
    <row r="63" ht="23.5" customHeight="1"/>
    <row r="64" ht="23.5" customHeight="1"/>
    <row r="65" ht="23.5" customHeight="1"/>
  </sheetData>
  <mergeCells count="13">
    <mergeCell ref="B7:C7"/>
    <mergeCell ref="F7:G7"/>
    <mergeCell ref="H7:I7"/>
    <mergeCell ref="L20:M20"/>
    <mergeCell ref="F5:G5"/>
    <mergeCell ref="H5:I5"/>
    <mergeCell ref="F6:G6"/>
    <mergeCell ref="H6:I6"/>
    <mergeCell ref="B8:C8"/>
    <mergeCell ref="F8:G8"/>
    <mergeCell ref="H8:I8"/>
    <mergeCell ref="A20:B20"/>
    <mergeCell ref="E20:G20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workbookViewId="0">
      <selection activeCell="C14" sqref="C14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44"/>
  <sheetViews>
    <sheetView view="pageBreakPreview" zoomScaleNormal="100" zoomScaleSheetLayoutView="100" workbookViewId="0">
      <pane ySplit="1" topLeftCell="A2" activePane="bottomLeft" state="frozen"/>
      <selection pane="bottomLeft" activeCell="H45" sqref="H45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5.1796875" customWidth="1"/>
    <col min="6" max="6" width="26.1796875" customWidth="1"/>
    <col min="7" max="7" width="13.90625" hidden="1" customWidth="1"/>
    <col min="8" max="8" width="16.453125" customWidth="1"/>
  </cols>
  <sheetData>
    <row r="1" spans="1:8" s="98" customFormat="1" ht="36">
      <c r="A1" s="97" t="s">
        <v>42</v>
      </c>
      <c r="B1" s="97" t="s">
        <v>43</v>
      </c>
      <c r="C1" s="97" t="s">
        <v>54</v>
      </c>
      <c r="D1" s="97" t="s">
        <v>54</v>
      </c>
      <c r="E1" s="97" t="s">
        <v>39</v>
      </c>
      <c r="F1" s="97" t="s">
        <v>44</v>
      </c>
      <c r="G1" s="97" t="s">
        <v>40</v>
      </c>
      <c r="H1" s="97" t="s">
        <v>41</v>
      </c>
    </row>
    <row r="2" spans="1:8">
      <c r="A2" s="88" t="s">
        <v>35</v>
      </c>
      <c r="B2" s="88" t="s">
        <v>65</v>
      </c>
      <c r="C2" s="88"/>
      <c r="D2" s="88" t="s">
        <v>57</v>
      </c>
      <c r="E2" s="88" t="s">
        <v>66</v>
      </c>
      <c r="F2" s="88" t="s">
        <v>48</v>
      </c>
      <c r="G2" s="89">
        <v>20</v>
      </c>
      <c r="H2" s="89">
        <v>41</v>
      </c>
    </row>
    <row r="3" spans="1:8">
      <c r="A3" s="88" t="s">
        <v>35</v>
      </c>
      <c r="B3" s="88" t="s">
        <v>65</v>
      </c>
      <c r="C3" s="88"/>
      <c r="D3" s="88" t="s">
        <v>57</v>
      </c>
      <c r="E3" s="88" t="s">
        <v>66</v>
      </c>
      <c r="F3" s="88" t="s">
        <v>51</v>
      </c>
      <c r="G3" s="89">
        <v>100</v>
      </c>
      <c r="H3" s="89">
        <v>153</v>
      </c>
    </row>
    <row r="4" spans="1:8">
      <c r="A4" s="88" t="s">
        <v>35</v>
      </c>
      <c r="B4" s="88" t="s">
        <v>65</v>
      </c>
      <c r="C4" s="88"/>
      <c r="D4" s="88" t="s">
        <v>57</v>
      </c>
      <c r="E4" s="88" t="s">
        <v>66</v>
      </c>
      <c r="F4" s="88" t="s">
        <v>52</v>
      </c>
      <c r="G4" s="89">
        <v>370</v>
      </c>
      <c r="H4" s="89">
        <v>578</v>
      </c>
    </row>
    <row r="5" spans="1:8">
      <c r="A5" s="88" t="s">
        <v>35</v>
      </c>
      <c r="B5" s="88" t="s">
        <v>65</v>
      </c>
      <c r="C5" s="88"/>
      <c r="D5" s="88" t="s">
        <v>57</v>
      </c>
      <c r="E5" s="88" t="s">
        <v>66</v>
      </c>
      <c r="F5" s="88" t="s">
        <v>53</v>
      </c>
      <c r="G5" s="89">
        <v>400</v>
      </c>
      <c r="H5" s="89">
        <v>483</v>
      </c>
    </row>
    <row r="6" spans="1:8">
      <c r="A6" s="88" t="s">
        <v>35</v>
      </c>
      <c r="B6" s="88" t="s">
        <v>65</v>
      </c>
      <c r="C6" s="88"/>
      <c r="D6" s="88" t="s">
        <v>57</v>
      </c>
      <c r="E6" s="88" t="s">
        <v>66</v>
      </c>
      <c r="F6" s="88" t="s">
        <v>49</v>
      </c>
      <c r="G6" s="89">
        <v>100</v>
      </c>
      <c r="H6" s="89">
        <v>96</v>
      </c>
    </row>
    <row r="7" spans="1:8">
      <c r="A7" s="88" t="s">
        <v>35</v>
      </c>
      <c r="B7" s="88" t="s">
        <v>65</v>
      </c>
      <c r="C7" s="88"/>
      <c r="D7" s="88" t="s">
        <v>57</v>
      </c>
      <c r="E7" s="88" t="s">
        <v>66</v>
      </c>
      <c r="F7" s="88" t="s">
        <v>50</v>
      </c>
      <c r="G7" s="89">
        <v>10</v>
      </c>
      <c r="H7" s="89">
        <v>29</v>
      </c>
    </row>
    <row r="8" spans="1:8" s="101" customFormat="1">
      <c r="A8" s="99"/>
      <c r="B8" s="99"/>
      <c r="C8" s="99"/>
      <c r="D8" s="99"/>
      <c r="E8" s="99"/>
      <c r="F8" s="99"/>
      <c r="G8" s="100">
        <f>SUM(G2:G7)</f>
        <v>1000</v>
      </c>
      <c r="H8" s="100">
        <f>SUM(H2:H7)</f>
        <v>1380</v>
      </c>
    </row>
    <row r="9" spans="1:8">
      <c r="A9" s="88" t="s">
        <v>35</v>
      </c>
      <c r="B9" s="88" t="s">
        <v>65</v>
      </c>
      <c r="C9" s="88"/>
      <c r="D9" s="88" t="s">
        <v>58</v>
      </c>
      <c r="E9" s="88" t="s">
        <v>67</v>
      </c>
      <c r="F9" s="88" t="s">
        <v>48</v>
      </c>
      <c r="G9" s="89">
        <v>20</v>
      </c>
      <c r="H9" s="89">
        <v>29</v>
      </c>
    </row>
    <row r="10" spans="1:8">
      <c r="A10" s="88" t="s">
        <v>35</v>
      </c>
      <c r="B10" s="88" t="s">
        <v>65</v>
      </c>
      <c r="C10" s="88"/>
      <c r="D10" s="88" t="s">
        <v>58</v>
      </c>
      <c r="E10" s="88" t="s">
        <v>67</v>
      </c>
      <c r="F10" s="88" t="s">
        <v>51</v>
      </c>
      <c r="G10" s="89">
        <v>100</v>
      </c>
      <c r="H10" s="89">
        <v>104</v>
      </c>
    </row>
    <row r="11" spans="1:8">
      <c r="A11" s="88" t="s">
        <v>35</v>
      </c>
      <c r="B11" s="88" t="s">
        <v>65</v>
      </c>
      <c r="C11" s="88"/>
      <c r="D11" s="88" t="s">
        <v>58</v>
      </c>
      <c r="E11" s="88" t="s">
        <v>67</v>
      </c>
      <c r="F11" s="88" t="s">
        <v>52</v>
      </c>
      <c r="G11" s="89">
        <v>370</v>
      </c>
      <c r="H11" s="89">
        <v>393</v>
      </c>
    </row>
    <row r="12" spans="1:8">
      <c r="A12" s="88" t="s">
        <v>35</v>
      </c>
      <c r="B12" s="88" t="s">
        <v>65</v>
      </c>
      <c r="C12" s="88"/>
      <c r="D12" s="88" t="s">
        <v>58</v>
      </c>
      <c r="E12" s="88" t="s">
        <v>67</v>
      </c>
      <c r="F12" s="88" t="s">
        <v>53</v>
      </c>
      <c r="G12" s="89">
        <v>400</v>
      </c>
      <c r="H12" s="89">
        <v>328</v>
      </c>
    </row>
    <row r="13" spans="1:8">
      <c r="A13" s="88" t="s">
        <v>35</v>
      </c>
      <c r="B13" s="88" t="s">
        <v>65</v>
      </c>
      <c r="C13" s="88"/>
      <c r="D13" s="88" t="s">
        <v>58</v>
      </c>
      <c r="E13" s="88" t="s">
        <v>67</v>
      </c>
      <c r="F13" s="88" t="s">
        <v>49</v>
      </c>
      <c r="G13" s="89">
        <v>100</v>
      </c>
      <c r="H13" s="89">
        <v>66</v>
      </c>
    </row>
    <row r="14" spans="1:8">
      <c r="A14" s="88" t="s">
        <v>35</v>
      </c>
      <c r="B14" s="88" t="s">
        <v>65</v>
      </c>
      <c r="C14" s="88"/>
      <c r="D14" s="88" t="s">
        <v>58</v>
      </c>
      <c r="E14" s="88" t="s">
        <v>67</v>
      </c>
      <c r="F14" s="88" t="s">
        <v>50</v>
      </c>
      <c r="G14" s="89">
        <v>10</v>
      </c>
      <c r="H14" s="89">
        <v>20</v>
      </c>
    </row>
    <row r="15" spans="1:8" s="101" customFormat="1">
      <c r="A15" s="99"/>
      <c r="B15" s="99"/>
      <c r="C15" s="99"/>
      <c r="D15" s="99"/>
      <c r="E15" s="99"/>
      <c r="F15" s="99"/>
      <c r="G15" s="100">
        <f>SUM(G9:G14)</f>
        <v>1000</v>
      </c>
      <c r="H15" s="100">
        <f>SUM(H9:H14)</f>
        <v>940</v>
      </c>
    </row>
    <row r="16" spans="1:8">
      <c r="A16" s="88" t="s">
        <v>35</v>
      </c>
      <c r="B16" s="88" t="s">
        <v>65</v>
      </c>
      <c r="C16" s="88"/>
      <c r="D16" s="88" t="s">
        <v>59</v>
      </c>
      <c r="E16" s="88" t="s">
        <v>68</v>
      </c>
      <c r="F16" s="88" t="s">
        <v>69</v>
      </c>
      <c r="G16" s="89">
        <v>20</v>
      </c>
      <c r="H16" s="89">
        <v>53</v>
      </c>
    </row>
    <row r="17" spans="1:8">
      <c r="A17" s="88" t="s">
        <v>35</v>
      </c>
      <c r="B17" s="88" t="s">
        <v>65</v>
      </c>
      <c r="C17" s="88"/>
      <c r="D17" s="88" t="s">
        <v>59</v>
      </c>
      <c r="E17" s="88" t="s">
        <v>68</v>
      </c>
      <c r="F17" s="88" t="s">
        <v>70</v>
      </c>
      <c r="G17" s="89">
        <v>100</v>
      </c>
      <c r="H17" s="89">
        <v>195</v>
      </c>
    </row>
    <row r="18" spans="1:8">
      <c r="A18" s="88" t="s">
        <v>35</v>
      </c>
      <c r="B18" s="88" t="s">
        <v>65</v>
      </c>
      <c r="C18" s="88"/>
      <c r="D18" s="88" t="s">
        <v>59</v>
      </c>
      <c r="E18" s="88" t="s">
        <v>68</v>
      </c>
      <c r="F18" s="88" t="s">
        <v>71</v>
      </c>
      <c r="G18" s="89">
        <v>370</v>
      </c>
      <c r="H18" s="89">
        <v>742</v>
      </c>
    </row>
    <row r="19" spans="1:8">
      <c r="A19" s="88" t="s">
        <v>35</v>
      </c>
      <c r="B19" s="88" t="s">
        <v>65</v>
      </c>
      <c r="C19" s="88"/>
      <c r="D19" s="88" t="s">
        <v>59</v>
      </c>
      <c r="E19" s="88" t="s">
        <v>68</v>
      </c>
      <c r="F19" s="88" t="s">
        <v>72</v>
      </c>
      <c r="G19" s="89">
        <v>400</v>
      </c>
      <c r="H19" s="89">
        <v>618</v>
      </c>
    </row>
    <row r="20" spans="1:8">
      <c r="A20" s="88" t="s">
        <v>35</v>
      </c>
      <c r="B20" s="88" t="s">
        <v>65</v>
      </c>
      <c r="C20" s="88"/>
      <c r="D20" s="88" t="s">
        <v>59</v>
      </c>
      <c r="E20" s="88" t="s">
        <v>68</v>
      </c>
      <c r="F20" s="88" t="s">
        <v>73</v>
      </c>
      <c r="G20" s="89">
        <v>100</v>
      </c>
      <c r="H20" s="89">
        <v>124</v>
      </c>
    </row>
    <row r="21" spans="1:8">
      <c r="A21" s="88" t="s">
        <v>35</v>
      </c>
      <c r="B21" s="88" t="s">
        <v>65</v>
      </c>
      <c r="C21" s="88"/>
      <c r="D21" s="88" t="s">
        <v>59</v>
      </c>
      <c r="E21" s="88" t="s">
        <v>68</v>
      </c>
      <c r="F21" s="88" t="s">
        <v>74</v>
      </c>
      <c r="G21" s="89">
        <v>10</v>
      </c>
      <c r="H21" s="89">
        <v>36</v>
      </c>
    </row>
    <row r="22" spans="1:8" s="101" customFormat="1">
      <c r="A22" s="99"/>
      <c r="B22" s="99"/>
      <c r="C22" s="99"/>
      <c r="D22" s="99"/>
      <c r="E22" s="99"/>
      <c r="F22" s="99"/>
      <c r="G22" s="100">
        <f>SUM(G16:G21)</f>
        <v>1000</v>
      </c>
      <c r="H22" s="100">
        <f>SUM(H16:H21)</f>
        <v>1768</v>
      </c>
    </row>
    <row r="23" spans="1:8">
      <c r="A23" s="88" t="s">
        <v>35</v>
      </c>
      <c r="B23" s="88" t="s">
        <v>65</v>
      </c>
      <c r="C23" s="88"/>
      <c r="D23" s="88" t="s">
        <v>60</v>
      </c>
      <c r="E23" s="88" t="s">
        <v>75</v>
      </c>
      <c r="F23" s="88" t="s">
        <v>69</v>
      </c>
      <c r="G23" s="89">
        <v>20</v>
      </c>
      <c r="H23" s="89">
        <v>34</v>
      </c>
    </row>
    <row r="24" spans="1:8">
      <c r="A24" s="88" t="s">
        <v>35</v>
      </c>
      <c r="B24" s="88" t="s">
        <v>65</v>
      </c>
      <c r="C24" s="88"/>
      <c r="D24" s="88" t="s">
        <v>60</v>
      </c>
      <c r="E24" s="88" t="s">
        <v>75</v>
      </c>
      <c r="F24" s="88" t="s">
        <v>70</v>
      </c>
      <c r="G24" s="89">
        <v>100</v>
      </c>
      <c r="H24" s="89">
        <v>122</v>
      </c>
    </row>
    <row r="25" spans="1:8">
      <c r="A25" s="88" t="s">
        <v>35</v>
      </c>
      <c r="B25" s="88" t="s">
        <v>65</v>
      </c>
      <c r="C25" s="88"/>
      <c r="D25" s="88" t="s">
        <v>60</v>
      </c>
      <c r="E25" s="88" t="s">
        <v>75</v>
      </c>
      <c r="F25" s="88" t="s">
        <v>71</v>
      </c>
      <c r="G25" s="89">
        <v>370</v>
      </c>
      <c r="H25" s="89">
        <v>462</v>
      </c>
    </row>
    <row r="26" spans="1:8">
      <c r="A26" s="88" t="s">
        <v>35</v>
      </c>
      <c r="B26" s="88" t="s">
        <v>65</v>
      </c>
      <c r="C26" s="88"/>
      <c r="D26" s="88" t="s">
        <v>60</v>
      </c>
      <c r="E26" s="88" t="s">
        <v>75</v>
      </c>
      <c r="F26" s="88" t="s">
        <v>72</v>
      </c>
      <c r="G26" s="89">
        <v>400</v>
      </c>
      <c r="H26" s="89">
        <v>387</v>
      </c>
    </row>
    <row r="27" spans="1:8">
      <c r="A27" s="88" t="s">
        <v>35</v>
      </c>
      <c r="B27" s="88" t="s">
        <v>65</v>
      </c>
      <c r="C27" s="88"/>
      <c r="D27" s="88" t="s">
        <v>60</v>
      </c>
      <c r="E27" s="88" t="s">
        <v>75</v>
      </c>
      <c r="F27" s="88" t="s">
        <v>73</v>
      </c>
      <c r="G27" s="89">
        <v>100</v>
      </c>
      <c r="H27" s="89">
        <v>78</v>
      </c>
    </row>
    <row r="28" spans="1:8">
      <c r="A28" s="88" t="s">
        <v>35</v>
      </c>
      <c r="B28" s="88" t="s">
        <v>65</v>
      </c>
      <c r="C28" s="88"/>
      <c r="D28" s="88" t="s">
        <v>60</v>
      </c>
      <c r="E28" s="88" t="s">
        <v>75</v>
      </c>
      <c r="F28" s="88" t="s">
        <v>74</v>
      </c>
      <c r="G28" s="89">
        <v>10</v>
      </c>
      <c r="H28" s="89">
        <v>24</v>
      </c>
    </row>
    <row r="29" spans="1:8" s="101" customFormat="1">
      <c r="A29" s="99"/>
      <c r="B29" s="99"/>
      <c r="C29" s="99"/>
      <c r="D29" s="99"/>
      <c r="E29" s="99"/>
      <c r="F29" s="99"/>
      <c r="G29" s="100">
        <f>SUM(G23:G28)</f>
        <v>1000</v>
      </c>
      <c r="H29" s="100">
        <f>SUM(H23:H28)</f>
        <v>1107</v>
      </c>
    </row>
    <row r="30" spans="1:8">
      <c r="A30" s="88" t="s">
        <v>35</v>
      </c>
      <c r="B30" s="88" t="s">
        <v>65</v>
      </c>
      <c r="C30" s="88"/>
      <c r="D30" s="88" t="s">
        <v>61</v>
      </c>
      <c r="E30" s="88" t="s">
        <v>76</v>
      </c>
      <c r="F30" s="88" t="s">
        <v>77</v>
      </c>
      <c r="G30" s="89">
        <v>20</v>
      </c>
      <c r="H30" s="89">
        <v>21</v>
      </c>
    </row>
    <row r="31" spans="1:8">
      <c r="A31" s="88" t="s">
        <v>35</v>
      </c>
      <c r="B31" s="88" t="s">
        <v>65</v>
      </c>
      <c r="C31" s="88"/>
      <c r="D31" s="88" t="s">
        <v>61</v>
      </c>
      <c r="E31" s="88" t="s">
        <v>76</v>
      </c>
      <c r="F31" s="88" t="s">
        <v>78</v>
      </c>
      <c r="G31" s="89">
        <v>100</v>
      </c>
      <c r="H31" s="89">
        <v>73</v>
      </c>
    </row>
    <row r="32" spans="1:8">
      <c r="A32" s="88" t="s">
        <v>35</v>
      </c>
      <c r="B32" s="88" t="s">
        <v>65</v>
      </c>
      <c r="C32" s="88"/>
      <c r="D32" s="88" t="s">
        <v>61</v>
      </c>
      <c r="E32" s="88" t="s">
        <v>76</v>
      </c>
      <c r="F32" s="88" t="s">
        <v>79</v>
      </c>
      <c r="G32" s="89">
        <v>370</v>
      </c>
      <c r="H32" s="89">
        <v>279</v>
      </c>
    </row>
    <row r="33" spans="1:8">
      <c r="A33" s="88" t="s">
        <v>35</v>
      </c>
      <c r="B33" s="88" t="s">
        <v>65</v>
      </c>
      <c r="C33" s="88"/>
      <c r="D33" s="88" t="s">
        <v>61</v>
      </c>
      <c r="E33" s="88" t="s">
        <v>76</v>
      </c>
      <c r="F33" s="88" t="s">
        <v>80</v>
      </c>
      <c r="G33" s="89">
        <v>400</v>
      </c>
      <c r="H33" s="89">
        <v>233</v>
      </c>
    </row>
    <row r="34" spans="1:8">
      <c r="A34" s="88" t="s">
        <v>35</v>
      </c>
      <c r="B34" s="88" t="s">
        <v>65</v>
      </c>
      <c r="C34" s="88"/>
      <c r="D34" s="88" t="s">
        <v>61</v>
      </c>
      <c r="E34" s="88" t="s">
        <v>76</v>
      </c>
      <c r="F34" s="88" t="s">
        <v>81</v>
      </c>
      <c r="G34" s="89">
        <v>100</v>
      </c>
      <c r="H34" s="89">
        <v>47</v>
      </c>
    </row>
    <row r="35" spans="1:8">
      <c r="A35" s="88" t="s">
        <v>35</v>
      </c>
      <c r="B35" s="88" t="s">
        <v>65</v>
      </c>
      <c r="C35" s="88"/>
      <c r="D35" s="88" t="s">
        <v>61</v>
      </c>
      <c r="E35" s="88" t="s">
        <v>76</v>
      </c>
      <c r="F35" s="88" t="s">
        <v>82</v>
      </c>
      <c r="G35" s="89">
        <v>10</v>
      </c>
      <c r="H35" s="89">
        <v>15</v>
      </c>
    </row>
    <row r="36" spans="1:8" s="101" customFormat="1">
      <c r="A36" s="99"/>
      <c r="B36" s="99"/>
      <c r="C36" s="99"/>
      <c r="D36" s="99"/>
      <c r="E36" s="99"/>
      <c r="F36" s="99"/>
      <c r="G36" s="100">
        <f>SUM(G30:G35)</f>
        <v>1000</v>
      </c>
      <c r="H36" s="100">
        <f>SUM(H30:H35)</f>
        <v>668</v>
      </c>
    </row>
    <row r="37" spans="1:8">
      <c r="A37" s="88" t="s">
        <v>35</v>
      </c>
      <c r="B37" s="88" t="s">
        <v>65</v>
      </c>
      <c r="C37" s="88"/>
      <c r="D37" s="88" t="s">
        <v>62</v>
      </c>
      <c r="E37" s="88" t="s">
        <v>83</v>
      </c>
      <c r="F37" s="88" t="s">
        <v>77</v>
      </c>
      <c r="G37" s="89">
        <v>20</v>
      </c>
      <c r="H37" s="89">
        <v>16</v>
      </c>
    </row>
    <row r="38" spans="1:8">
      <c r="A38" s="88" t="s">
        <v>35</v>
      </c>
      <c r="B38" s="88" t="s">
        <v>65</v>
      </c>
      <c r="C38" s="88"/>
      <c r="D38" s="88" t="s">
        <v>62</v>
      </c>
      <c r="E38" s="88" t="s">
        <v>83</v>
      </c>
      <c r="F38" s="88" t="s">
        <v>78</v>
      </c>
      <c r="G38" s="89">
        <v>100</v>
      </c>
      <c r="H38" s="89">
        <v>49</v>
      </c>
    </row>
    <row r="39" spans="1:8">
      <c r="A39" s="88" t="s">
        <v>35</v>
      </c>
      <c r="B39" s="88" t="s">
        <v>65</v>
      </c>
      <c r="C39" s="88"/>
      <c r="D39" s="88" t="s">
        <v>62</v>
      </c>
      <c r="E39" s="88" t="s">
        <v>83</v>
      </c>
      <c r="F39" s="88" t="s">
        <v>79</v>
      </c>
      <c r="G39" s="89">
        <v>370</v>
      </c>
      <c r="H39" s="89">
        <v>184</v>
      </c>
    </row>
    <row r="40" spans="1:8">
      <c r="A40" s="88" t="s">
        <v>35</v>
      </c>
      <c r="B40" s="88" t="s">
        <v>65</v>
      </c>
      <c r="C40" s="88"/>
      <c r="D40" s="88" t="s">
        <v>62</v>
      </c>
      <c r="E40" s="88" t="s">
        <v>83</v>
      </c>
      <c r="F40" s="88" t="s">
        <v>80</v>
      </c>
      <c r="G40" s="89">
        <v>400</v>
      </c>
      <c r="H40" s="89">
        <v>154</v>
      </c>
    </row>
    <row r="41" spans="1:8">
      <c r="A41" s="88" t="s">
        <v>35</v>
      </c>
      <c r="B41" s="88" t="s">
        <v>65</v>
      </c>
      <c r="C41" s="88"/>
      <c r="D41" s="88" t="s">
        <v>62</v>
      </c>
      <c r="E41" s="88" t="s">
        <v>83</v>
      </c>
      <c r="F41" s="88" t="s">
        <v>81</v>
      </c>
      <c r="G41" s="89">
        <v>100</v>
      </c>
      <c r="H41" s="89">
        <v>33</v>
      </c>
    </row>
    <row r="42" spans="1:8">
      <c r="A42" s="88" t="s">
        <v>35</v>
      </c>
      <c r="B42" s="88" t="s">
        <v>65</v>
      </c>
      <c r="C42" s="88"/>
      <c r="D42" s="88" t="s">
        <v>62</v>
      </c>
      <c r="E42" s="88" t="s">
        <v>83</v>
      </c>
      <c r="F42" s="88" t="s">
        <v>82</v>
      </c>
      <c r="G42" s="89">
        <v>10</v>
      </c>
      <c r="H42" s="89">
        <v>11</v>
      </c>
    </row>
    <row r="43" spans="1:8" s="101" customFormat="1">
      <c r="A43" s="99"/>
      <c r="B43" s="99"/>
      <c r="C43" s="99"/>
      <c r="D43" s="99"/>
      <c r="E43" s="99"/>
      <c r="F43" s="99"/>
      <c r="G43" s="100">
        <f>SUM(G37:G42)</f>
        <v>1000</v>
      </c>
      <c r="H43" s="100">
        <f>SUM(H37:H42)</f>
        <v>447</v>
      </c>
    </row>
    <row r="44" spans="1:8">
      <c r="E44" s="116"/>
      <c r="F44" s="116"/>
      <c r="G44" s="90"/>
      <c r="H44" s="90">
        <f>H43+H36+H29+H22+H15+H8</f>
        <v>6310</v>
      </c>
    </row>
  </sheetData>
  <mergeCells count="1">
    <mergeCell ref="E44:F44"/>
  </mergeCells>
  <phoneticPr fontId="22" type="noConversion"/>
  <pageMargins left="0.7" right="0.7" top="0.75" bottom="0.75" header="0.3" footer="0.3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2024-10-08T09:26:56Z</cp:lastPrinted>
  <dcterms:created xsi:type="dcterms:W3CDTF">2020-11-11T02:21:38Z</dcterms:created>
  <dcterms:modified xsi:type="dcterms:W3CDTF">2025-01-18T18:01:26Z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