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3/"/>
    </mc:Choice>
  </mc:AlternateContent>
  <xr:revisionPtr revIDLastSave="489" documentId="8_{D4EF9983-0E6F-4E11-8644-DA3490956779}" xr6:coauthVersionLast="47" xr6:coauthVersionMax="47" xr10:uidLastSave="{81F9089E-B53E-404E-941D-4908EEC9ABBC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INFORMATION!$A$1:$I$29</definedName>
    <definedName name="_xlnm.Print_Area" localSheetId="2">INFORMATION!$A$1:$I$29</definedName>
    <definedName name="_xlnm.Print_Area" localSheetId="0">PO!$A$1:$N$18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" l="1"/>
  <c r="A13" i="2"/>
  <c r="A12" i="2"/>
  <c r="A11" i="2"/>
  <c r="I22" i="4"/>
  <c r="I13" i="2" s="1"/>
  <c r="H22" i="4" l="1"/>
  <c r="I15" i="4"/>
  <c r="I12" i="2" s="1"/>
  <c r="K12" i="2" s="1"/>
  <c r="M12" i="2" s="1"/>
  <c r="H15" i="4"/>
  <c r="K13" i="2"/>
  <c r="M13" i="2" s="1"/>
  <c r="I8" i="4"/>
  <c r="I11" i="2" s="1"/>
  <c r="K11" i="2" s="1"/>
  <c r="I28" i="4"/>
  <c r="I14" i="2" s="1"/>
  <c r="K14" i="2" s="1"/>
  <c r="M14" i="2" s="1"/>
  <c r="H8" i="4"/>
  <c r="I16" i="2" l="1"/>
  <c r="I29" i="4"/>
  <c r="M11" i="2"/>
  <c r="H28" i="4"/>
  <c r="H8" i="2" l="1"/>
  <c r="K16" i="2" l="1"/>
  <c r="M16" i="2" l="1"/>
</calcChain>
</file>

<file path=xl/sharedStrings.xml><?xml version="1.0" encoding="utf-8"?>
<sst xmlns="http://schemas.openxmlformats.org/spreadsheetml/2006/main" count="184" uniqueCount="86">
  <si>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</si>
  <si>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</si>
  <si>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</si>
  <si>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</si>
  <si>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</si>
  <si>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</si>
  <si>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</si>
  <si>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</si>
  <si>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</si>
  <si>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</si>
  <si>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</si>
  <si>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</si>
  <si>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</si>
  <si>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</si>
  <si>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</si>
  <si>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</si>
  <si>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</si>
  <si>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</si>
  <si>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</si>
  <si>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</si>
  <si>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</si>
  <si>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</si>
  <si>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</si>
  <si>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</si>
  <si>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</si>
  <si>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</si>
  <si>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</si>
  <si>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</si>
  <si>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</si>
  <si>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</si>
  <si>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</si>
  <si>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</si>
  <si>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</si>
  <si>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</si>
  <si>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</si>
  <si>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</si>
  <si>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</si>
  <si>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</si>
  <si>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</si>
  <si>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GARMENT ORDER QTY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</si>
  <si>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</si>
  <si>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</si>
  <si>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</si>
  <si>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</si>
  <si>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</si>
  <si>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</si>
  <si>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</si>
  <si>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</si>
  <si>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C21  SS25   G2745</t>
  </si>
  <si>
    <t>BLACK - XS</t>
  </si>
  <si>
    <t>BLACK - S</t>
  </si>
  <si>
    <t>BLACK - M</t>
  </si>
  <si>
    <t>BLACK - L</t>
  </si>
  <si>
    <t>BLACK - XL</t>
  </si>
  <si>
    <t>BLACK - XXL</t>
  </si>
  <si>
    <t>SS25-DROP 13</t>
  </si>
  <si>
    <t>CRTZ_1109</t>
  </si>
  <si>
    <t>CRTZ_1317</t>
  </si>
  <si>
    <t>CRTZ_1318</t>
  </si>
  <si>
    <t>CRTZ_1352</t>
  </si>
  <si>
    <t>5.4cm H và 2.5cm W</t>
  </si>
  <si>
    <t>HMP V2 SWEATPANT [BLACK] XS-V2HMP-BLACK-SWEATPANT / XS W26-W28</t>
  </si>
  <si>
    <t>BARCODE</t>
  </si>
  <si>
    <t>HMP V2 SWEATPANT [BLACK] SMALL-V2HMP-BLACK-SWEATPANT</t>
  </si>
  <si>
    <t>HMP V2 SWEATPANT [BLACK] MEDIUM-V2HMP-BLACK-SWEATPANT</t>
  </si>
  <si>
    <t>HMP V2 SWEATPANT [BLACK] LARGE-V2HMP-BLACK-SWEATPANT</t>
  </si>
  <si>
    <t>HMP V2 SWEATPANT [BLACK] XL-V2HMP-BLACK-SWEATPANT / XL W34-W36</t>
  </si>
  <si>
    <t>HMP V2 SWEATPANT [BLACK] XXL-V2HMP-BLACK-SWEATPANT / XXL W36-W38</t>
  </si>
  <si>
    <t>SUPERIOR ROYALE TEE LS [BLACK] CRTZ0306-001-SM / SMALL</t>
  </si>
  <si>
    <t>SUPERIOR ROYALE TEE LS [BLACK] CRTZ0306-001-ME / MEDIUM</t>
  </si>
  <si>
    <t>SUPERIOR ROYALE TEE LS [BLACK] CRTZ0306-001-LG / LARGE</t>
  </si>
  <si>
    <t>SUPERIOR ROYALE TEE LS [BLACK] CRTZ0306-001-XL / XL</t>
  </si>
  <si>
    <t>SUPERIOR ROYALE TEE LS [BLACK] CRTZ0306-001-2L / XXL</t>
  </si>
  <si>
    <t>WOOSH HOODIE [BLACK] CRTZ0502-001-XS / XS</t>
  </si>
  <si>
    <t>WOOSH HOODIE [BLACK] CRTZ0502-001-SM / SMALL</t>
  </si>
  <si>
    <t>WOOSH HOODIE [BLACK] CRTZ0502-001-ME / MEDIUM</t>
  </si>
  <si>
    <t>WOOSH HOODIE [BLACK] CRTZ0502-001-LG / LARGE</t>
  </si>
  <si>
    <t>WOOSH HOODIE [BLACK] CRTZ0502-001-XL / XL</t>
  </si>
  <si>
    <t>WOOSH HOODIE [BLACK] CRTZ0502-001-2L / XXL</t>
  </si>
  <si>
    <t>WOOSH OPEN HEM SWEATPANTS [BLACK] CRTZ0501-001-XS / XS</t>
  </si>
  <si>
    <t>WOOSH OPEN HEM SWEATPANTS [BLACK] CRTZ0501-001-SM / SMALL</t>
  </si>
  <si>
    <t>WOOSH OPEN HEM SWEATPANTS [BLACK] CRTZ0501-001-ME / MEDIUM</t>
  </si>
  <si>
    <t>WOOSH OPEN HEM SWEATPANTS [BLACK] CRTZ0501-001-LG / LARGE</t>
  </si>
  <si>
    <t>WOOSH OPEN HEM SWEATPANTS [BLACK] CRTZ0501-001-XL / XL</t>
  </si>
  <si>
    <t>WOOSH OPEN HEM SWEATPANTS [BLACK] CRTZ0501-001-2L / XXL</t>
  </si>
  <si>
    <t>FILE PDF GỬI KÈM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</si>
</sst>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3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" fontId="0" fillId="0" borderId="0" xfId="0" applyNumberFormat="1"/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75848</xdr:colOff>
      <xdr:row>10</xdr:row>
      <xdr:rowOff>212789</xdr:rowOff>
    </xdr:from>
    <xdr:to>
      <xdr:col>4</xdr:col>
      <xdr:colOff>1477550</xdr:colOff>
      <xdr:row>10</xdr:row>
      <xdr:rowOff>877455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4DDD95-289B-27C7-46D4-2491A57B5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86548" y="4485544"/>
          <a:ext cx="664666" cy="1401702"/>
        </a:xfrm>
        <a:prstGeom prst="rect">
          <a:avLst/>
        </a:prstGeom>
      </xdr:spPr>
    </xdr:pic>
    <xdr:clientData/>
  </xdr:twoCellAnchor>
  <xdr:twoCellAnchor editAs="oneCell">
    <xdr:from>
      <xdr:col>4</xdr:col>
      <xdr:colOff>73537</xdr:colOff>
      <xdr:row>13</xdr:row>
      <xdr:rowOff>184726</xdr:rowOff>
    </xdr:from>
    <xdr:to>
      <xdr:col>4</xdr:col>
      <xdr:colOff>1559760</xdr:colOff>
      <xdr:row>13</xdr:row>
      <xdr:rowOff>862329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29A451-E43A-FF32-C9EC-5848F50EB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620029" y="7712143"/>
          <a:ext cx="677603" cy="1486223"/>
        </a:xfrm>
        <a:prstGeom prst="rect">
          <a:avLst/>
        </a:prstGeom>
      </xdr:spPr>
    </xdr:pic>
    <xdr:clientData/>
  </xdr:twoCellAnchor>
  <xdr:twoCellAnchor editAs="oneCell">
    <xdr:from>
      <xdr:col>4</xdr:col>
      <xdr:colOff>36026</xdr:colOff>
      <xdr:row>12</xdr:row>
      <xdr:rowOff>188110</xdr:rowOff>
    </xdr:from>
    <xdr:to>
      <xdr:col>5</xdr:col>
      <xdr:colOff>34639</xdr:colOff>
      <xdr:row>12</xdr:row>
      <xdr:rowOff>974307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D30E5E-C1BD-8FDA-9BD6-EDD722B03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615688" y="6585539"/>
          <a:ext cx="786197" cy="1661158"/>
        </a:xfrm>
        <a:prstGeom prst="rect">
          <a:avLst/>
        </a:prstGeom>
      </xdr:spPr>
    </xdr:pic>
    <xdr:clientData/>
  </xdr:twoCellAnchor>
  <xdr:twoCellAnchor editAs="oneCell">
    <xdr:from>
      <xdr:col>4</xdr:col>
      <xdr:colOff>181217</xdr:colOff>
      <xdr:row>11</xdr:row>
      <xdr:rowOff>277091</xdr:rowOff>
    </xdr:from>
    <xdr:to>
      <xdr:col>4</xdr:col>
      <xdr:colOff>1560595</xdr:colOff>
      <xdr:row>11</xdr:row>
      <xdr:rowOff>992913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2BD91AF-DF10-7C88-CDC4-B73ED9BC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6655177" y="5683404"/>
          <a:ext cx="715822" cy="137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596899</xdr:colOff>
      <xdr:row>2</xdr:row>
      <xdr:rowOff>69850</xdr:rowOff>
    </xdr:from>
    <xdr:to>
      <xdr:col>6</xdr:col>
      <xdr:colOff>300540</xdr:colOff>
      <xdr:row>11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41641-29E4-4DF2-B7E8-79CFF40E1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480595" y="-445546"/>
          <a:ext cx="1593850" cy="3361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view="pageBreakPreview" topLeftCell="A10" zoomScale="55" zoomScaleNormal="70" zoomScaleSheetLayoutView="55" zoomScalePageLayoutView="55" workbookViewId="0">
      <selection activeCell="E11" sqref="E11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2" t="s">
        <v>47</v>
      </c>
      <c r="D5" s="18"/>
      <c r="E5" s="19"/>
      <c r="F5" s="110" t="s">
        <v>6</v>
      </c>
      <c r="G5" s="111"/>
      <c r="H5" s="115" t="s">
        <v>35</v>
      </c>
      <c r="I5" s="116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10" t="s">
        <v>9</v>
      </c>
      <c r="G6" s="111"/>
      <c r="H6" s="117" t="s">
        <v>55</v>
      </c>
      <c r="I6" s="118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9"/>
      <c r="C7" s="109"/>
      <c r="D7" s="28"/>
      <c r="E7" s="19"/>
      <c r="F7" s="110" t="s">
        <v>12</v>
      </c>
      <c r="G7" s="111"/>
      <c r="H7" s="112">
        <v>45519</v>
      </c>
      <c r="I7" s="113"/>
      <c r="J7" s="20"/>
      <c r="K7" s="20"/>
      <c r="L7" s="21"/>
      <c r="M7" s="22" t="s">
        <v>13</v>
      </c>
      <c r="N7" s="29" t="s">
        <v>48</v>
      </c>
    </row>
    <row r="8" spans="1:14" ht="42" customHeight="1">
      <c r="A8" s="30" t="s">
        <v>14</v>
      </c>
      <c r="B8" s="119"/>
      <c r="C8" s="119"/>
      <c r="D8" s="31"/>
      <c r="E8" s="19"/>
      <c r="F8" s="110" t="s">
        <v>15</v>
      </c>
      <c r="G8" s="111"/>
      <c r="H8" s="112">
        <f>H7</f>
        <v>45519</v>
      </c>
      <c r="I8" s="113"/>
      <c r="J8" s="32"/>
      <c r="K8" s="32"/>
      <c r="L8" s="21"/>
      <c r="M8" s="22" t="s">
        <v>16</v>
      </c>
      <c r="N8" s="33" t="s">
        <v>45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tr">
        <f>INFORMATION!D2</f>
        <v>CRTZ_1109</v>
      </c>
      <c r="B11" s="44"/>
      <c r="C11" s="45" t="s">
        <v>37</v>
      </c>
      <c r="D11" s="46" t="s">
        <v>60</v>
      </c>
      <c r="E11" s="43"/>
      <c r="F11" s="47" t="s">
        <v>36</v>
      </c>
      <c r="G11" s="47"/>
      <c r="H11" s="47" t="s">
        <v>44</v>
      </c>
      <c r="I11" s="48">
        <f>INFORMATION!I8</f>
        <v>1325</v>
      </c>
      <c r="J11" s="48">
        <v>0</v>
      </c>
      <c r="K11" s="48">
        <f t="shared" ref="K11:K12" si="0">I11-J11</f>
        <v>1325</v>
      </c>
      <c r="L11" s="49">
        <v>300</v>
      </c>
      <c r="M11" s="50">
        <f t="shared" ref="M11:M12" si="1">K11*L11</f>
        <v>397500</v>
      </c>
      <c r="N11" s="51" t="s">
        <v>85</v>
      </c>
    </row>
    <row r="12" spans="1:14" ht="86.5" customHeight="1">
      <c r="A12" s="43" t="str">
        <f>INFORMATION!D9</f>
        <v>CRTZ_1317</v>
      </c>
      <c r="B12" s="44"/>
      <c r="C12" s="45" t="s">
        <v>37</v>
      </c>
      <c r="D12" s="46" t="s">
        <v>60</v>
      </c>
      <c r="E12" s="43"/>
      <c r="F12" s="47" t="s">
        <v>36</v>
      </c>
      <c r="G12" s="47"/>
      <c r="H12" s="47" t="s">
        <v>44</v>
      </c>
      <c r="I12" s="48">
        <f>INFORMATION!I15</f>
        <v>445</v>
      </c>
      <c r="J12" s="48">
        <v>0</v>
      </c>
      <c r="K12" s="48">
        <f t="shared" si="0"/>
        <v>445</v>
      </c>
      <c r="L12" s="49">
        <v>300</v>
      </c>
      <c r="M12" s="50">
        <f t="shared" si="1"/>
        <v>133500</v>
      </c>
      <c r="N12" s="51" t="s">
        <v>85</v>
      </c>
    </row>
    <row r="13" spans="1:14" ht="86.5" customHeight="1">
      <c r="A13" s="43" t="str">
        <f>INFORMATION!D16</f>
        <v>CRTZ_1318</v>
      </c>
      <c r="B13" s="44"/>
      <c r="C13" s="45" t="s">
        <v>37</v>
      </c>
      <c r="D13" s="46" t="s">
        <v>60</v>
      </c>
      <c r="E13" s="43"/>
      <c r="F13" s="47" t="s">
        <v>36</v>
      </c>
      <c r="G13" s="47"/>
      <c r="H13" s="47" t="s">
        <v>44</v>
      </c>
      <c r="I13" s="48">
        <f>INFORMATION!I22</f>
        <v>851</v>
      </c>
      <c r="J13" s="48">
        <v>0</v>
      </c>
      <c r="K13" s="48">
        <f t="shared" ref="K13:K14" si="2">I13-J13</f>
        <v>851</v>
      </c>
      <c r="L13" s="49">
        <v>300</v>
      </c>
      <c r="M13" s="50">
        <f t="shared" ref="M13:M14" si="3">K13*L13</f>
        <v>255300</v>
      </c>
      <c r="N13" s="51" t="s">
        <v>85</v>
      </c>
    </row>
    <row r="14" spans="1:14" ht="86.5" customHeight="1">
      <c r="A14" s="43" t="str">
        <f>INFORMATION!D24</f>
        <v>CRTZ_1352</v>
      </c>
      <c r="B14" s="44"/>
      <c r="C14" s="45" t="s">
        <v>37</v>
      </c>
      <c r="D14" s="46" t="s">
        <v>60</v>
      </c>
      <c r="E14" s="43"/>
      <c r="F14" s="47" t="s">
        <v>36</v>
      </c>
      <c r="G14" s="47"/>
      <c r="H14" s="47" t="s">
        <v>44</v>
      </c>
      <c r="I14" s="48">
        <f>INFORMATION!I28</f>
        <v>1106</v>
      </c>
      <c r="J14" s="48">
        <v>0</v>
      </c>
      <c r="K14" s="48">
        <f t="shared" si="2"/>
        <v>1106</v>
      </c>
      <c r="L14" s="49">
        <v>300</v>
      </c>
      <c r="M14" s="50">
        <f t="shared" si="3"/>
        <v>331800</v>
      </c>
      <c r="N14" s="51" t="s">
        <v>85</v>
      </c>
    </row>
    <row r="15" spans="1:14" ht="21.75" customHeight="1">
      <c r="A15" s="52"/>
      <c r="B15" s="52"/>
      <c r="C15" s="53"/>
      <c r="D15" s="54"/>
      <c r="E15" s="54"/>
      <c r="F15" s="55"/>
      <c r="G15" s="56"/>
      <c r="H15" s="52"/>
      <c r="I15" s="57"/>
      <c r="J15" s="57"/>
      <c r="K15" s="57"/>
      <c r="L15" s="58"/>
      <c r="M15" s="59"/>
      <c r="N15" s="60"/>
    </row>
    <row r="16" spans="1:14" ht="33.65" customHeight="1">
      <c r="A16" s="61"/>
      <c r="B16" s="61"/>
      <c r="C16" s="62"/>
      <c r="D16" s="61"/>
      <c r="E16" s="61"/>
      <c r="F16" s="61"/>
      <c r="G16" s="63"/>
      <c r="H16" s="63" t="s">
        <v>30</v>
      </c>
      <c r="I16" s="64">
        <f>SUM(I11:I14)</f>
        <v>3727</v>
      </c>
      <c r="J16" s="65"/>
      <c r="K16" s="64">
        <f>SUM(K11:K14)</f>
        <v>3727</v>
      </c>
      <c r="L16" s="66"/>
      <c r="M16" s="67">
        <f>SUM(M11:M14)</f>
        <v>1118100</v>
      </c>
      <c r="N16" s="68"/>
    </row>
    <row r="17" spans="1:14" ht="21.75" customHeight="1">
      <c r="A17" s="69"/>
      <c r="B17" s="69"/>
      <c r="C17" s="70"/>
      <c r="D17" s="71"/>
      <c r="E17" s="71"/>
      <c r="F17" s="71"/>
      <c r="G17" s="72"/>
      <c r="H17" s="68"/>
      <c r="I17" s="68"/>
      <c r="J17" s="68"/>
      <c r="K17" s="68"/>
      <c r="L17" s="73"/>
      <c r="M17" s="73"/>
      <c r="N17" s="68"/>
    </row>
    <row r="18" spans="1:14" s="96" customFormat="1" ht="31.15" customHeight="1">
      <c r="A18" s="120" t="s">
        <v>31</v>
      </c>
      <c r="B18" s="120"/>
      <c r="C18" s="91"/>
      <c r="D18" s="92"/>
      <c r="E18" s="121" t="s">
        <v>32</v>
      </c>
      <c r="F18" s="121"/>
      <c r="G18" s="121"/>
      <c r="H18" s="93"/>
      <c r="I18" s="94"/>
      <c r="J18" s="94"/>
      <c r="K18" s="94"/>
      <c r="L18" s="114" t="s">
        <v>33</v>
      </c>
      <c r="M18" s="114"/>
      <c r="N18" s="95"/>
    </row>
    <row r="19" spans="1:14" ht="21.75" customHeight="1">
      <c r="A19" s="74"/>
      <c r="B19" s="75"/>
      <c r="C19" s="76"/>
      <c r="D19" s="74"/>
      <c r="E19" s="74"/>
      <c r="F19" s="74"/>
      <c r="G19" s="77"/>
      <c r="H19" s="78"/>
      <c r="I19" s="78"/>
      <c r="J19" s="78"/>
    </row>
    <row r="20" spans="1:14" ht="21.75" customHeight="1">
      <c r="A20" s="74"/>
      <c r="B20" s="75"/>
      <c r="C20" s="76"/>
      <c r="D20" s="74"/>
      <c r="E20" s="74"/>
      <c r="F20" s="74"/>
      <c r="G20" s="77"/>
      <c r="H20" s="78"/>
      <c r="I20" s="78"/>
      <c r="J20" s="78"/>
    </row>
    <row r="21" spans="1:14" ht="21.75" customHeight="1">
      <c r="A21" s="80"/>
      <c r="B21" s="76"/>
      <c r="C21" s="76"/>
      <c r="D21" s="74"/>
      <c r="E21" s="74"/>
      <c r="F21" s="74"/>
      <c r="G21" s="81"/>
      <c r="H21" s="82"/>
      <c r="I21" s="74"/>
      <c r="J21" s="78"/>
    </row>
    <row r="22" spans="1:14" ht="21.75" customHeight="1">
      <c r="A22" s="78"/>
      <c r="B22" s="83"/>
      <c r="C22" s="75"/>
      <c r="D22" s="78"/>
      <c r="E22" s="84"/>
      <c r="F22" s="84"/>
      <c r="G22" s="85"/>
      <c r="H22" s="86"/>
      <c r="I22" s="86"/>
      <c r="J22" s="7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D6" sqref="D6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 filterMode="1">
    <pageSetUpPr fitToPage="1"/>
  </sheetPr>
  <dimension ref="A1:I29"/>
  <sheetViews>
    <sheetView tabSelected="1" view="pageBreakPreview" zoomScaleNormal="100" zoomScaleSheetLayoutView="100" workbookViewId="0">
      <pane ySplit="1" topLeftCell="A7" activePane="bottomLeft" state="frozen"/>
      <selection pane="bottomLeft" activeCell="F34" sqref="F34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2.90625" hidden="1" customWidth="1"/>
    <col min="8" max="8" width="13.90625" hidden="1" customWidth="1"/>
    <col min="9" max="9" width="16.453125" customWidth="1"/>
  </cols>
  <sheetData>
    <row r="1" spans="1:9" s="98" customFormat="1" ht="36">
      <c r="A1" s="97" t="s">
        <v>41</v>
      </c>
      <c r="B1" s="97" t="s">
        <v>42</v>
      </c>
      <c r="C1" s="97" t="s">
        <v>46</v>
      </c>
      <c r="D1" s="97" t="s">
        <v>46</v>
      </c>
      <c r="E1" s="97" t="s">
        <v>38</v>
      </c>
      <c r="F1" s="104" t="s">
        <v>62</v>
      </c>
      <c r="G1" s="97" t="s">
        <v>43</v>
      </c>
      <c r="H1" s="97" t="s">
        <v>39</v>
      </c>
      <c r="I1" s="97" t="s">
        <v>40</v>
      </c>
    </row>
    <row r="2" spans="1:9" ht="29" hidden="1">
      <c r="A2" s="88" t="s">
        <v>35</v>
      </c>
      <c r="B2" s="88" t="s">
        <v>55</v>
      </c>
      <c r="C2" s="88"/>
      <c r="D2" s="88" t="s">
        <v>56</v>
      </c>
      <c r="E2" s="103" t="s">
        <v>61</v>
      </c>
      <c r="F2" s="105">
        <v>5063433003555</v>
      </c>
      <c r="G2" s="88" t="s">
        <v>49</v>
      </c>
      <c r="H2" s="89">
        <v>20</v>
      </c>
      <c r="I2" s="89">
        <v>40</v>
      </c>
    </row>
    <row r="3" spans="1:9" ht="29" hidden="1">
      <c r="A3" s="88" t="s">
        <v>35</v>
      </c>
      <c r="B3" s="88" t="s">
        <v>55</v>
      </c>
      <c r="C3" s="88"/>
      <c r="D3" s="88" t="s">
        <v>56</v>
      </c>
      <c r="E3" s="103" t="s">
        <v>63</v>
      </c>
      <c r="F3" s="106">
        <v>5063433003531</v>
      </c>
      <c r="G3" s="88" t="s">
        <v>50</v>
      </c>
      <c r="H3" s="89">
        <v>100</v>
      </c>
      <c r="I3" s="89">
        <v>168</v>
      </c>
    </row>
    <row r="4" spans="1:9" ht="29" hidden="1">
      <c r="A4" s="88" t="s">
        <v>35</v>
      </c>
      <c r="B4" s="88" t="s">
        <v>55</v>
      </c>
      <c r="C4" s="88"/>
      <c r="D4" s="88" t="s">
        <v>56</v>
      </c>
      <c r="E4" s="103" t="s">
        <v>64</v>
      </c>
      <c r="F4" s="106">
        <v>5063433003647</v>
      </c>
      <c r="G4" s="88" t="s">
        <v>51</v>
      </c>
      <c r="H4" s="89">
        <v>370</v>
      </c>
      <c r="I4" s="89">
        <v>555</v>
      </c>
    </row>
    <row r="5" spans="1:9" ht="29" hidden="1">
      <c r="A5" s="88" t="s">
        <v>35</v>
      </c>
      <c r="B5" s="88" t="s">
        <v>55</v>
      </c>
      <c r="C5" s="88"/>
      <c r="D5" s="88" t="s">
        <v>56</v>
      </c>
      <c r="E5" s="103" t="s">
        <v>65</v>
      </c>
      <c r="F5" s="106">
        <v>5063433003517</v>
      </c>
      <c r="G5" s="88" t="s">
        <v>52</v>
      </c>
      <c r="H5" s="89">
        <v>400</v>
      </c>
      <c r="I5" s="89">
        <v>441</v>
      </c>
    </row>
    <row r="6" spans="1:9" ht="29" hidden="1">
      <c r="A6" s="88" t="s">
        <v>35</v>
      </c>
      <c r="B6" s="88" t="s">
        <v>55</v>
      </c>
      <c r="C6" s="88"/>
      <c r="D6" s="88" t="s">
        <v>56</v>
      </c>
      <c r="E6" s="103" t="s">
        <v>66</v>
      </c>
      <c r="F6" s="106">
        <v>5063433003579</v>
      </c>
      <c r="G6" s="88" t="s">
        <v>53</v>
      </c>
      <c r="H6" s="89">
        <v>100</v>
      </c>
      <c r="I6" s="89">
        <v>93</v>
      </c>
    </row>
    <row r="7" spans="1:9" ht="43.5">
      <c r="A7" s="88" t="s">
        <v>35</v>
      </c>
      <c r="B7" s="88" t="s">
        <v>55</v>
      </c>
      <c r="C7" s="88"/>
      <c r="D7" s="88" t="s">
        <v>56</v>
      </c>
      <c r="E7" s="103" t="s">
        <v>67</v>
      </c>
      <c r="F7" s="106">
        <v>5063433003609</v>
      </c>
      <c r="G7" s="88" t="s">
        <v>54</v>
      </c>
      <c r="H7" s="89">
        <v>10</v>
      </c>
      <c r="I7" s="89">
        <v>28</v>
      </c>
    </row>
    <row r="8" spans="1:9" s="101" customFormat="1" hidden="1">
      <c r="A8" s="99"/>
      <c r="B8" s="99"/>
      <c r="C8" s="99"/>
      <c r="D8" s="99"/>
      <c r="E8" s="99"/>
      <c r="F8" s="107"/>
      <c r="G8" s="99"/>
      <c r="H8" s="100">
        <f>SUM(H2:H7)</f>
        <v>1000</v>
      </c>
      <c r="I8" s="100">
        <f>SUM(I2:I7)</f>
        <v>1325</v>
      </c>
    </row>
    <row r="9" spans="1:9" ht="29" hidden="1">
      <c r="A9" s="88" t="s">
        <v>35</v>
      </c>
      <c r="B9" s="88" t="s">
        <v>55</v>
      </c>
      <c r="C9" s="88"/>
      <c r="D9" s="88" t="s">
        <v>57</v>
      </c>
      <c r="E9" s="103" t="s">
        <v>79</v>
      </c>
      <c r="F9" s="106">
        <v>5063433052126</v>
      </c>
      <c r="G9" s="88" t="s">
        <v>49</v>
      </c>
      <c r="H9" s="89">
        <v>20</v>
      </c>
      <c r="I9" s="89">
        <v>15</v>
      </c>
    </row>
    <row r="10" spans="1:9" ht="29" hidden="1">
      <c r="A10" s="88" t="s">
        <v>35</v>
      </c>
      <c r="B10" s="88" t="s">
        <v>55</v>
      </c>
      <c r="C10" s="88"/>
      <c r="D10" s="88" t="s">
        <v>57</v>
      </c>
      <c r="E10" s="103" t="s">
        <v>80</v>
      </c>
      <c r="F10" s="106">
        <v>5063433052133</v>
      </c>
      <c r="G10" s="88" t="s">
        <v>50</v>
      </c>
      <c r="H10" s="89">
        <v>100</v>
      </c>
      <c r="I10" s="89">
        <v>49</v>
      </c>
    </row>
    <row r="11" spans="1:9" ht="29" hidden="1">
      <c r="A11" s="88" t="s">
        <v>35</v>
      </c>
      <c r="B11" s="88" t="s">
        <v>55</v>
      </c>
      <c r="C11" s="88"/>
      <c r="D11" s="88" t="s">
        <v>57</v>
      </c>
      <c r="E11" s="103" t="s">
        <v>81</v>
      </c>
      <c r="F11" s="106">
        <v>5063433052140</v>
      </c>
      <c r="G11" s="88" t="s">
        <v>51</v>
      </c>
      <c r="H11" s="89">
        <v>370</v>
      </c>
      <c r="I11" s="89">
        <v>184</v>
      </c>
    </row>
    <row r="12" spans="1:9" ht="29" hidden="1">
      <c r="A12" s="88" t="s">
        <v>35</v>
      </c>
      <c r="B12" s="88" t="s">
        <v>55</v>
      </c>
      <c r="C12" s="88"/>
      <c r="D12" s="88" t="s">
        <v>57</v>
      </c>
      <c r="E12" s="103" t="s">
        <v>82</v>
      </c>
      <c r="F12" s="106">
        <v>5063433052157</v>
      </c>
      <c r="G12" s="88" t="s">
        <v>52</v>
      </c>
      <c r="H12" s="89">
        <v>400</v>
      </c>
      <c r="I12" s="89">
        <v>154</v>
      </c>
    </row>
    <row r="13" spans="1:9" ht="29" hidden="1">
      <c r="A13" s="88" t="s">
        <v>35</v>
      </c>
      <c r="B13" s="88" t="s">
        <v>55</v>
      </c>
      <c r="C13" s="88"/>
      <c r="D13" s="88" t="s">
        <v>57</v>
      </c>
      <c r="E13" s="103" t="s">
        <v>83</v>
      </c>
      <c r="F13" s="106">
        <v>5063433052171</v>
      </c>
      <c r="G13" s="88" t="s">
        <v>53</v>
      </c>
      <c r="H13" s="89">
        <v>100</v>
      </c>
      <c r="I13" s="89">
        <v>32</v>
      </c>
    </row>
    <row r="14" spans="1:9" ht="29">
      <c r="A14" s="88" t="s">
        <v>35</v>
      </c>
      <c r="B14" s="88" t="s">
        <v>55</v>
      </c>
      <c r="C14" s="88"/>
      <c r="D14" s="88" t="s">
        <v>57</v>
      </c>
      <c r="E14" s="103" t="s">
        <v>84</v>
      </c>
      <c r="F14" s="106">
        <v>5063433052188</v>
      </c>
      <c r="G14" s="88" t="s">
        <v>54</v>
      </c>
      <c r="H14" s="89">
        <v>10</v>
      </c>
      <c r="I14" s="89">
        <v>11</v>
      </c>
    </row>
    <row r="15" spans="1:9" s="101" customFormat="1" hidden="1">
      <c r="A15" s="99"/>
      <c r="B15" s="99"/>
      <c r="C15" s="99"/>
      <c r="D15" s="99"/>
      <c r="E15" s="99"/>
      <c r="F15" s="107"/>
      <c r="G15" s="99"/>
      <c r="H15" s="100">
        <f>SUM(H9:H14)</f>
        <v>1000</v>
      </c>
      <c r="I15" s="100">
        <f>SUM(I9:I14)</f>
        <v>445</v>
      </c>
    </row>
    <row r="16" spans="1:9" ht="29" hidden="1">
      <c r="A16" s="88" t="s">
        <v>35</v>
      </c>
      <c r="B16" s="88" t="s">
        <v>55</v>
      </c>
      <c r="C16" s="88"/>
      <c r="D16" s="88" t="s">
        <v>58</v>
      </c>
      <c r="E16" s="103" t="s">
        <v>73</v>
      </c>
      <c r="F16" s="106">
        <v>5063433052201</v>
      </c>
      <c r="G16" s="88" t="s">
        <v>49</v>
      </c>
      <c r="H16" s="89">
        <v>20</v>
      </c>
      <c r="I16" s="89">
        <v>26</v>
      </c>
    </row>
    <row r="17" spans="1:9" ht="29" hidden="1">
      <c r="A17" s="88" t="s">
        <v>35</v>
      </c>
      <c r="B17" s="88" t="s">
        <v>55</v>
      </c>
      <c r="C17" s="88"/>
      <c r="D17" s="88" t="s">
        <v>58</v>
      </c>
      <c r="E17" s="103" t="s">
        <v>74</v>
      </c>
      <c r="F17" s="106">
        <v>5063433052218</v>
      </c>
      <c r="G17" s="88" t="s">
        <v>50</v>
      </c>
      <c r="H17" s="89">
        <v>100</v>
      </c>
      <c r="I17" s="89">
        <v>92</v>
      </c>
    </row>
    <row r="18" spans="1:9" ht="29" hidden="1">
      <c r="A18" s="88" t="s">
        <v>35</v>
      </c>
      <c r="B18" s="88" t="s">
        <v>55</v>
      </c>
      <c r="C18" s="88"/>
      <c r="D18" s="88" t="s">
        <v>58</v>
      </c>
      <c r="E18" s="103" t="s">
        <v>75</v>
      </c>
      <c r="F18" s="106">
        <v>5063433052164</v>
      </c>
      <c r="G18" s="88" t="s">
        <v>51</v>
      </c>
      <c r="H18" s="89">
        <v>370</v>
      </c>
      <c r="I18" s="89">
        <v>367</v>
      </c>
    </row>
    <row r="19" spans="1:9" ht="29" hidden="1">
      <c r="A19" s="88" t="s">
        <v>35</v>
      </c>
      <c r="B19" s="88" t="s">
        <v>55</v>
      </c>
      <c r="C19" s="88"/>
      <c r="D19" s="88" t="s">
        <v>58</v>
      </c>
      <c r="E19" s="103" t="s">
        <v>76</v>
      </c>
      <c r="F19" s="106">
        <v>5063433052195</v>
      </c>
      <c r="G19" s="88" t="s">
        <v>52</v>
      </c>
      <c r="H19" s="89">
        <v>400</v>
      </c>
      <c r="I19" s="89">
        <v>290</v>
      </c>
    </row>
    <row r="20" spans="1:9" ht="29" hidden="1">
      <c r="A20" s="88" t="s">
        <v>35</v>
      </c>
      <c r="B20" s="88" t="s">
        <v>55</v>
      </c>
      <c r="C20" s="88"/>
      <c r="D20" s="88" t="s">
        <v>58</v>
      </c>
      <c r="E20" s="103" t="s">
        <v>77</v>
      </c>
      <c r="F20" s="106">
        <v>5063433052232</v>
      </c>
      <c r="G20" s="88" t="s">
        <v>53</v>
      </c>
      <c r="H20" s="89">
        <v>100</v>
      </c>
      <c r="I20" s="89">
        <v>58</v>
      </c>
    </row>
    <row r="21" spans="1:9" ht="29">
      <c r="A21" s="88" t="s">
        <v>35</v>
      </c>
      <c r="B21" s="88" t="s">
        <v>55</v>
      </c>
      <c r="C21" s="88"/>
      <c r="D21" s="88" t="s">
        <v>58</v>
      </c>
      <c r="E21" s="103" t="s">
        <v>78</v>
      </c>
      <c r="F21" s="106">
        <v>5063433052249</v>
      </c>
      <c r="G21" s="88" t="s">
        <v>54</v>
      </c>
      <c r="H21" s="89">
        <v>10</v>
      </c>
      <c r="I21" s="89">
        <v>18</v>
      </c>
    </row>
    <row r="22" spans="1:9" s="101" customFormat="1" hidden="1">
      <c r="A22" s="99"/>
      <c r="B22" s="99"/>
      <c r="C22" s="99"/>
      <c r="D22" s="99"/>
      <c r="E22" s="99"/>
      <c r="F22" s="107"/>
      <c r="G22" s="99"/>
      <c r="H22" s="100">
        <f>SUM(H16:H21)</f>
        <v>1000</v>
      </c>
      <c r="I22" s="100">
        <f>SUM(I16:I21)</f>
        <v>851</v>
      </c>
    </row>
    <row r="23" spans="1:9" ht="29" hidden="1">
      <c r="A23" s="88" t="s">
        <v>35</v>
      </c>
      <c r="B23" s="88" t="s">
        <v>55</v>
      </c>
      <c r="C23" s="88"/>
      <c r="D23" s="88" t="s">
        <v>59</v>
      </c>
      <c r="E23" s="103" t="s">
        <v>68</v>
      </c>
      <c r="F23" s="106">
        <v>5063433052225</v>
      </c>
      <c r="G23" s="88" t="s">
        <v>50</v>
      </c>
      <c r="H23" s="89">
        <v>100</v>
      </c>
      <c r="I23" s="89">
        <v>166</v>
      </c>
    </row>
    <row r="24" spans="1:9" ht="29" hidden="1">
      <c r="A24" s="88" t="s">
        <v>35</v>
      </c>
      <c r="B24" s="88" t="s">
        <v>55</v>
      </c>
      <c r="C24" s="88"/>
      <c r="D24" s="88" t="s">
        <v>59</v>
      </c>
      <c r="E24" s="103" t="s">
        <v>69</v>
      </c>
      <c r="F24" s="106">
        <v>5063433052263</v>
      </c>
      <c r="G24" s="88" t="s">
        <v>51</v>
      </c>
      <c r="H24" s="89">
        <v>370</v>
      </c>
      <c r="I24" s="89">
        <v>397</v>
      </c>
    </row>
    <row r="25" spans="1:9" ht="29" hidden="1">
      <c r="A25" s="88" t="s">
        <v>35</v>
      </c>
      <c r="B25" s="88" t="s">
        <v>55</v>
      </c>
      <c r="C25" s="88"/>
      <c r="D25" s="88" t="s">
        <v>59</v>
      </c>
      <c r="E25" s="103" t="s">
        <v>70</v>
      </c>
      <c r="F25" s="106">
        <v>5063433052256</v>
      </c>
      <c r="G25" s="88" t="s">
        <v>52</v>
      </c>
      <c r="H25" s="89">
        <v>400</v>
      </c>
      <c r="I25" s="89">
        <v>365</v>
      </c>
    </row>
    <row r="26" spans="1:9" ht="29" hidden="1">
      <c r="A26" s="88" t="s">
        <v>35</v>
      </c>
      <c r="B26" s="88" t="s">
        <v>55</v>
      </c>
      <c r="C26" s="88"/>
      <c r="D26" s="88" t="s">
        <v>59</v>
      </c>
      <c r="E26" s="103" t="s">
        <v>71</v>
      </c>
      <c r="F26" s="106">
        <v>5063433052270</v>
      </c>
      <c r="G26" s="88" t="s">
        <v>53</v>
      </c>
      <c r="H26" s="89">
        <v>100</v>
      </c>
      <c r="I26" s="89">
        <v>133</v>
      </c>
    </row>
    <row r="27" spans="1:9" ht="29">
      <c r="A27" s="88" t="s">
        <v>35</v>
      </c>
      <c r="B27" s="88" t="s">
        <v>55</v>
      </c>
      <c r="C27" s="88"/>
      <c r="D27" s="88" t="s">
        <v>59</v>
      </c>
      <c r="E27" s="103" t="s">
        <v>72</v>
      </c>
      <c r="F27" s="106">
        <v>5063433052287</v>
      </c>
      <c r="G27" s="88" t="s">
        <v>54</v>
      </c>
      <c r="H27" s="89">
        <v>10</v>
      </c>
      <c r="I27" s="89">
        <v>45</v>
      </c>
    </row>
    <row r="28" spans="1:9" s="101" customFormat="1" hidden="1">
      <c r="A28" s="99"/>
      <c r="B28" s="99"/>
      <c r="C28" s="99"/>
      <c r="D28" s="99"/>
      <c r="E28" s="99"/>
      <c r="F28" s="107"/>
      <c r="G28" s="99"/>
      <c r="H28" s="100">
        <f>SUM(H23:H27)</f>
        <v>980</v>
      </c>
      <c r="I28" s="100">
        <f>SUM(I23:I27)</f>
        <v>1106</v>
      </c>
    </row>
    <row r="29" spans="1:9" hidden="1">
      <c r="E29" s="122"/>
      <c r="F29" s="122"/>
      <c r="G29" s="122"/>
      <c r="H29" s="90"/>
      <c r="I29" s="90">
        <f>+I28+I22+I15+I8</f>
        <v>3727</v>
      </c>
    </row>
  </sheetData>
  <autoFilter ref="A1:I29" xr:uid="{B50FFE3C-EEFF-426C-A7CE-D340B0C2C61F}">
    <filterColumn colId="6">
      <filters>
        <filter val="BLACK - XXL"/>
      </filters>
    </filterColumn>
  </autoFilter>
  <mergeCells count="1">
    <mergeCell ref="E29:G29"/>
  </mergeCells>
  <phoneticPr fontId="22" type="noConversion"/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2025-02-18T06:03:59Z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