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2. CUTTING DOCKET/DROP 6/DONE/"/>
    </mc:Choice>
  </mc:AlternateContent>
  <xr:revisionPtr revIDLastSave="1249" documentId="13_ncr:1_{66F22585-BC41-4ADE-BD8E-78C30022B84D}" xr6:coauthVersionLast="47" xr6:coauthVersionMax="47" xr10:uidLastSave="{5962A947-659E-4A23-BAE0-75E0D8F2C463}"/>
  <bookViews>
    <workbookView xWindow="-110" yWindow="-110" windowWidth="19420" windowHeight="10300" tabRatio="895" activeTab="3" xr2:uid="{00000000-000D-0000-FFFF-FFFF00000000}"/>
  </bookViews>
  <sheets>
    <sheet name="1. CUTTING" sheetId="21" r:id="rId1"/>
    <sheet name="2. TRIM" sheetId="22" r:id="rId2"/>
    <sheet name="PP MEETING" sheetId="28" r:id="rId3"/>
    <sheet name="SPEC" sheetId="30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1CAP002" localSheetId="2">#REF!</definedName>
    <definedName name="_1CAP002" localSheetId="3">[4]MTP!#REF!</definedName>
    <definedName name="_1CAP002">[4]MTP!#REF!</definedName>
    <definedName name="_2DATA_DATA2_L" localSheetId="3">'[5]#REF'!#REF!</definedName>
    <definedName name="_2DATA_DATA2_L">'[5]#REF'!#REF!</definedName>
    <definedName name="_2STREO7" localSheetId="2">#REF!</definedName>
    <definedName name="_2STREO7" localSheetId="3">[6]MTP!#REF!</definedName>
    <definedName name="_2STREO7">[6]MTP!#REF!</definedName>
    <definedName name="_4GOIC01" localSheetId="2">#REF!</definedName>
    <definedName name="_4GOIC01" localSheetId="3">[7]MTP!#REF!</definedName>
    <definedName name="_4GOIC01">[7]MTP!#REF!</definedName>
    <definedName name="_4OSLCTT" localSheetId="2">#REF!</definedName>
    <definedName name="_4OSLCTT" localSheetId="3">[7]MTP!#REF!</definedName>
    <definedName name="_4OSLCTT">[7]MTP!#REF!</definedName>
    <definedName name="_6BNTTTH" localSheetId="2">#REF!</definedName>
    <definedName name="_6BNTTTH" localSheetId="3">[6]MTP1!#REF!</definedName>
    <definedName name="_6BNTTTH">[6]MTP1!#REF!</definedName>
    <definedName name="_6DCTTBO" localSheetId="2">#REF!</definedName>
    <definedName name="_6DCTTBO" localSheetId="3">[6]MTP1!#REF!</definedName>
    <definedName name="_6DCTTBO">[6]MTP1!#REF!</definedName>
    <definedName name="_6DD24TT" localSheetId="2">#REF!</definedName>
    <definedName name="_6DD24TT" localSheetId="3">[6]MTP1!#REF!</definedName>
    <definedName name="_6DD24TT">[6]MTP1!#REF!</definedName>
    <definedName name="_6FCOTBU" localSheetId="2">#REF!</definedName>
    <definedName name="_6FCOTBU">[6]MTP1!#REF!</definedName>
    <definedName name="_6LATUBU" localSheetId="2">#REF!</definedName>
    <definedName name="_6LATUBU">[6]MTP1!#REF!</definedName>
    <definedName name="_6SDTT24" localSheetId="2">#REF!</definedName>
    <definedName name="_6SDTT24">[6]MTP1!#REF!</definedName>
    <definedName name="_6TBUDTT" localSheetId="2">#REF!</definedName>
    <definedName name="_6TBUDTT">[6]MTP1!#REF!</definedName>
    <definedName name="_6TDDDTT" localSheetId="2">#REF!</definedName>
    <definedName name="_6TDDDTT">[6]MTP1!#REF!</definedName>
    <definedName name="_6TLTTTH" localSheetId="2">#REF!</definedName>
    <definedName name="_6TLTTTH">[6]MTP1!#REF!</definedName>
    <definedName name="_6TUBUTT" localSheetId="2">#REF!</definedName>
    <definedName name="_6TUBUTT">[6]MTP1!#REF!</definedName>
    <definedName name="_6UCLVIS" localSheetId="2">#REF!</definedName>
    <definedName name="_6UCLVIS">[6]MTP1!#REF!</definedName>
    <definedName name="_7DNCABC" localSheetId="2">#REF!</definedName>
    <definedName name="_7DNCABC">[6]MTP1!#REF!</definedName>
    <definedName name="_7HDCTBU" localSheetId="2">#REF!</definedName>
    <definedName name="_7HDCTBU">[6]MTP1!#REF!</definedName>
    <definedName name="_7PKTUBU" localSheetId="2">#REF!</definedName>
    <definedName name="_7PKTUBU">[6]MTP1!#REF!</definedName>
    <definedName name="_7TBHT20" localSheetId="2">#REF!</definedName>
    <definedName name="_7TBHT20">[6]MTP1!#REF!</definedName>
    <definedName name="_7TBHT30" localSheetId="2">#REF!</definedName>
    <definedName name="_7TBHT30">[6]MTP1!#REF!</definedName>
    <definedName name="_7TDCABC" localSheetId="2">#REF!</definedName>
    <definedName name="_7TDCABC">[6]MTP1!#REF!</definedName>
    <definedName name="_dao1" localSheetId="2">#REF!</definedName>
    <definedName name="_dao1">'[8]CT Thang Mo'!$B$189:$H$189</definedName>
    <definedName name="_dao2" localSheetId="2">#REF!</definedName>
    <definedName name="_dao2">'[8]CT Thang Mo'!$B$161:$H$161</definedName>
    <definedName name="_dap2" localSheetId="2">#REF!</definedName>
    <definedName name="_dap2">'[8]CT Thang Mo'!$B$162:$H$162</definedName>
    <definedName name="_DATA_DATA2_L" localSheetId="3">'[9]#REF'!#REF!</definedName>
    <definedName name="_DATA_DATA2_L">'[9]#REF'!#REF!</definedName>
    <definedName name="_day1" localSheetId="5">'[10]Chiet tinh dz22'!#REF!</definedName>
    <definedName name="_day1" localSheetId="2">#REF!</definedName>
    <definedName name="_day1" localSheetId="3">'[10]Chiet tinh dz22'!#REF!</definedName>
    <definedName name="_day1">'[10]Chiet tinh dz22'!#REF!</definedName>
    <definedName name="_day2" localSheetId="2">#REF!</definedName>
    <definedName name="_day2">'[11]Chiet tinh dz35'!$H$3</definedName>
    <definedName name="_dbu1" localSheetId="5">'[8]CT Thang Mo'!#REF!</definedName>
    <definedName name="_dbu1" localSheetId="2">#REF!</definedName>
    <definedName name="_dbu1">'[8]CT Thang Mo'!#REF!</definedName>
    <definedName name="_dbu2" localSheetId="2">#REF!</definedName>
    <definedName name="_dbu2">'[8]CT Thang Mo'!$B$93:$F$93</definedName>
    <definedName name="_Fill" localSheetId="5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5">#REF!</definedName>
    <definedName name="_lap1" localSheetId="2">#REF!</definedName>
    <definedName name="_lap1" localSheetId="3">#REF!</definedName>
    <definedName name="_lap1">#REF!</definedName>
    <definedName name="_lap2" localSheetId="5">#REF!</definedName>
    <definedName name="_lap2" localSheetId="2">#REF!</definedName>
    <definedName name="_lap2" localSheetId="3">#REF!</definedName>
    <definedName name="_lap2">#REF!</definedName>
    <definedName name="_SCM40" localSheetId="3">'[2]Raw material movement'!#REF!</definedName>
    <definedName name="_SCM40">'[2]Raw material movement'!#REF!</definedName>
    <definedName name="_vc1" localSheetId="2">#REF!</definedName>
    <definedName name="_vc1">'[8]CT Thang Mo'!$B$34:$H$34</definedName>
    <definedName name="_vc2" localSheetId="2">#REF!</definedName>
    <definedName name="_vc2">'[8]CT Thang Mo'!$B$35:$H$35</definedName>
    <definedName name="_vc3" localSheetId="2">#REF!</definedName>
    <definedName name="_vc3">'[8]CT Thang Mo'!$B$36:$H$36</definedName>
    <definedName name="AB" localSheetId="3">#REF!</definedName>
    <definedName name="AB">#REF!</definedName>
    <definedName name="Area_Print" localSheetId="2">#REF!</definedName>
    <definedName name="Area_Print">[12]LB!$B$1:$R$28</definedName>
    <definedName name="B_Giaù" localSheetId="5">#REF!</definedName>
    <definedName name="B_Giaù" localSheetId="2">#REF!</definedName>
    <definedName name="B_Giaù" localSheetId="3">#REF!</definedName>
    <definedName name="B_Giaù">#REF!</definedName>
    <definedName name="Bang_TK" localSheetId="2">#REF!</definedName>
    <definedName name="Bang_TK">[12]TK!$A:$IV</definedName>
    <definedName name="Bang_TK1" localSheetId="2">#REF!</definedName>
    <definedName name="Bang_TK1">[12]TK!$B$11:$Q$60</definedName>
    <definedName name="Baõng_Kieåm_Tra" localSheetId="2">#REF!</definedName>
    <definedName name="Baõng_Kieåm_Tra">[13]TK!$A$61:$E$65</definedName>
    <definedName name="Baûng_giaù" localSheetId="2">#REF!</definedName>
    <definedName name="Baûng_giaù">[13]QT!$R$2:$U$5</definedName>
    <definedName name="Baûng_HS" localSheetId="2">#REF!</definedName>
    <definedName name="Baûng_HS">[12]HS!$C$3:$C$49</definedName>
    <definedName name="Baûng_Kieåm_Tra" localSheetId="2">#REF!</definedName>
    <definedName name="Baûng_Kieåm_Tra">[12]TK!$E$62:$F$65</definedName>
    <definedName name="Baûng_QT" localSheetId="2">#REF!</definedName>
    <definedName name="Baûng_QT">[12]QT!$A$5:$K$88</definedName>
    <definedName name="Caáp_Baäc" localSheetId="2">#REF!</definedName>
    <definedName name="Caáp_Baäc">[13]QT!$D$7:$M$42</definedName>
    <definedName name="Caáp_Baät" localSheetId="5">#REF!</definedName>
    <definedName name="Caáp_Baät" localSheetId="2">#REF!</definedName>
    <definedName name="Caáp_Baät" localSheetId="3">#REF!</definedName>
    <definedName name="Caáp_Baät">#REF!</definedName>
    <definedName name="cap" localSheetId="5">#REF!</definedName>
    <definedName name="cap" localSheetId="2">#REF!</definedName>
    <definedName name="cap" localSheetId="3">#REF!</definedName>
    <definedName name="cap">#REF!</definedName>
    <definedName name="cap0.7" localSheetId="5">#REF!</definedName>
    <definedName name="cap0.7" localSheetId="2">#REF!</definedName>
    <definedName name="cap0.7" localSheetId="3">#REF!</definedName>
    <definedName name="cap0.7">#REF!</definedName>
    <definedName name="CCNK" localSheetId="5">[14]QMCT!#REF!</definedName>
    <definedName name="CCNK" localSheetId="2">#REF!</definedName>
    <definedName name="CCNK" localSheetId="3">[14]QMCT!#REF!</definedName>
    <definedName name="CCNK">[14]QMCT!#REF!</definedName>
    <definedName name="CL" localSheetId="5">#REF!</definedName>
    <definedName name="CL" localSheetId="2">#REF!</definedName>
    <definedName name="CL" localSheetId="3">#REF!</definedName>
    <definedName name="CL">#REF!</definedName>
    <definedName name="CLTMP" localSheetId="5">[14]QMCT!#REF!</definedName>
    <definedName name="CLTMP" localSheetId="2">#REF!</definedName>
    <definedName name="CLTMP" localSheetId="3">[14]QMCT!#REF!</definedName>
    <definedName name="CLTMP">[14]QMCT!#REF!</definedName>
    <definedName name="CODE">[15]CODE!$A$6:$B$156</definedName>
    <definedName name="ctdn9697" localSheetId="5">#REF!</definedName>
    <definedName name="ctdn9697" localSheetId="2">#REF!</definedName>
    <definedName name="ctdn9697" localSheetId="3">#REF!</definedName>
    <definedName name="ctdn9697">#REF!</definedName>
    <definedName name="DA" localSheetId="3">'[16]Raw material movement'!#REF!</definedName>
    <definedName name="DA">'[16]Raw material movement'!#REF!</definedName>
    <definedName name="daotd" localSheetId="2">#REF!</definedName>
    <definedName name="daotd">'[8]CT Thang Mo'!$B$323:$H$323</definedName>
    <definedName name="dap" localSheetId="2">#REF!</definedName>
    <definedName name="dap">'[8]CT Thang Mo'!$B$39:$H$39</definedName>
    <definedName name="daptd" localSheetId="2">#REF!</definedName>
    <definedName name="daptd">'[8]CT Thang Mo'!$B$324:$H$324</definedName>
    <definedName name="DATA_DATA2_List" localSheetId="5">#REF!</definedName>
    <definedName name="DATA_DATA2_List" localSheetId="2">#REF!</definedName>
    <definedName name="DATA_DATA2_List" localSheetId="3">#REF!</definedName>
    <definedName name="DATA_DATA2_List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DDAY" localSheetId="5">#REF!</definedName>
    <definedName name="DDAY" localSheetId="2">#REF!</definedName>
    <definedName name="DDAY" localSheetId="3">#REF!</definedName>
    <definedName name="DDAY">#REF!</definedName>
    <definedName name="df" localSheetId="3">'[2]Raw material movement'!#REF!</definedName>
    <definedName name="df">'[2]Raw material movement'!#REF!</definedName>
    <definedName name="DM" localSheetId="2">#REF!</definedName>
    <definedName name="DM" localSheetId="3">#REF!</definedName>
    <definedName name="DM">#REF!</definedName>
    <definedName name="DM_1" localSheetId="2">#REF!</definedName>
    <definedName name="DM_1">[12]TK!$E$11:$E$60</definedName>
    <definedName name="DM_2" localSheetId="2">#REF!</definedName>
    <definedName name="DM_2">[12]TK!$M$11:$M$60</definedName>
    <definedName name="dobt" localSheetId="5">#REF!</definedName>
    <definedName name="dobt" localSheetId="2">#REF!</definedName>
    <definedName name="dobt" localSheetId="3">#REF!</definedName>
    <definedName name="dobt">#REF!</definedName>
    <definedName name="Döõ_Lieäu_Thoâ" localSheetId="2">#REF!,#REF!,#REF!,#REF!</definedName>
    <definedName name="Döõ_Lieäu_Thoâ">[12]TK!$E$11:$E$60,[12]TK!$G$11:$G$60,[12]TK!$M$11:$M$60,[12]TK!$Q$11:$Q$60</definedName>
    <definedName name="dsdf" localSheetId="3">'[1]Raw material movement'!#REF!</definedName>
    <definedName name="dsdf">'[1]Raw material movement'!#REF!</definedName>
    <definedName name="dulieu" localSheetId="5">#REF!</definedName>
    <definedName name="dulieu" localSheetId="2">#REF!</definedName>
    <definedName name="dulieu" localSheetId="3">#REF!</definedName>
    <definedName name="dulieu">#REF!</definedName>
    <definedName name="FHT" localSheetId="5">#REF!</definedName>
    <definedName name="FHT" localSheetId="2">#REF!</definedName>
    <definedName name="FHT" localSheetId="3">#REF!</definedName>
    <definedName name="FHT">#REF!</definedName>
    <definedName name="Full" localSheetId="5">[14]QMCT!#REF!</definedName>
    <definedName name="Full" localSheetId="2">#REF!</definedName>
    <definedName name="Full" localSheetId="3">[14]QMCT!#REF!</definedName>
    <definedName name="Full">[14]QMCT!#REF!</definedName>
    <definedName name="GDFD" localSheetId="3">'[17]Raw material movement'!#REF!</definedName>
    <definedName name="GDFD">'[17]Raw material movement'!#REF!</definedName>
    <definedName name="giaca" localSheetId="2">#REF!</definedName>
    <definedName name="giaca">'[18]dg-VTu'!$C$6:$F$55</definedName>
    <definedName name="HDCCT" localSheetId="5">[14]QMCT!#REF!</definedName>
    <definedName name="HDCCT" localSheetId="2">#REF!</definedName>
    <definedName name="HDCCT">[14]QMCT!#REF!</definedName>
    <definedName name="HDCD" localSheetId="5">[14]QMCT!#REF!</definedName>
    <definedName name="HDCD" localSheetId="2">#REF!</definedName>
    <definedName name="HDCD">[14]QMCT!#REF!</definedName>
    <definedName name="Heâ_Soá" localSheetId="2">#REF!</definedName>
    <definedName name="Heâ_Soá">'[19]He so'!$A$1:$AU$1</definedName>
    <definedName name="Heä_Soá_NS" localSheetId="5">#REF!</definedName>
    <definedName name="Heä_Soá_NS" localSheetId="2">#REF!</definedName>
    <definedName name="Heä_Soá_NS" localSheetId="3">#REF!</definedName>
    <definedName name="Heä_Soá_NS">#REF!</definedName>
    <definedName name="Heä_Soá_TC" localSheetId="2">#REF!</definedName>
    <definedName name="Heä_Soá_TC">[12]HS!$C$66:$E$79</definedName>
    <definedName name="HS_1" localSheetId="5">[12]HS!#REF!</definedName>
    <definedName name="HS_1" localSheetId="2">#REF!</definedName>
    <definedName name="HS_1">[12]HS!#REF!</definedName>
    <definedName name="HS_2" localSheetId="5">[12]HS!#REF!</definedName>
    <definedName name="HS_2" localSheetId="2">#REF!</definedName>
    <definedName name="HS_2">[12]HS!#REF!</definedName>
    <definedName name="HS_3" localSheetId="5">[12]HS!#REF!</definedName>
    <definedName name="HS_3" localSheetId="2">#REF!</definedName>
    <definedName name="HS_3">[12]HS!#REF!</definedName>
    <definedName name="HS_4" localSheetId="5">[12]HS!#REF!</definedName>
    <definedName name="HS_4" localSheetId="2">#REF!</definedName>
    <definedName name="HS_4" localSheetId="3">[12]HS!#REF!</definedName>
    <definedName name="HS_4">[12]HS!#REF!</definedName>
    <definedName name="HS_5" localSheetId="2">#REF!</definedName>
    <definedName name="HS_5">[12]HS!#REF!</definedName>
    <definedName name="HS_6" localSheetId="2">#REF!</definedName>
    <definedName name="HS_6">[12]HS!#REF!</definedName>
    <definedName name="HS_7" localSheetId="2">#REF!</definedName>
    <definedName name="HS_7">[12]HS!#REF!</definedName>
    <definedName name="HS_8" localSheetId="2">#REF!</definedName>
    <definedName name="HS_8">[12]HS!#REF!</definedName>
    <definedName name="HS_9" localSheetId="2">#REF!</definedName>
    <definedName name="HS_9">[12]HS!#REF!</definedName>
    <definedName name="IB" localSheetId="3">#REF!</definedName>
    <definedName name="IB">#REF!</definedName>
    <definedName name="INTERNAL_INVOICE" localSheetId="3">[20]UN!#REF!</definedName>
    <definedName name="INTERNAL_INVOICE">[20]UN!#REF!</definedName>
    <definedName name="K" localSheetId="5">#REF!</definedName>
    <definedName name="K" localSheetId="2">#REF!</definedName>
    <definedName name="K" localSheetId="3">#REF!</definedName>
    <definedName name="K">#REF!</definedName>
    <definedName name="K_1" localSheetId="2">#REF!</definedName>
    <definedName name="K_1">[21]!K_1</definedName>
    <definedName name="K_2" localSheetId="2">#REF!</definedName>
    <definedName name="K_2">[21]!K_2</definedName>
    <definedName name="Khaû_Naêng" localSheetId="5">#REF!</definedName>
    <definedName name="Khaû_Naêng" localSheetId="2">#REF!</definedName>
    <definedName name="Khaû_Naêng" localSheetId="3">#REF!</definedName>
    <definedName name="Khaû_Naêng">#REF!</definedName>
    <definedName name="KN" localSheetId="5">#REF!</definedName>
    <definedName name="KN" localSheetId="2">#REF!</definedName>
    <definedName name="KN" localSheetId="3">#REF!</definedName>
    <definedName name="KN">#REF!</definedName>
    <definedName name="KNIT" localSheetId="2">#REF!</definedName>
    <definedName name="KNIT">'[22]GENERAL (K)'!$C$7:$C$4072</definedName>
    <definedName name="KVC" localSheetId="5">#REF!</definedName>
    <definedName name="KVC" localSheetId="2">#REF!</definedName>
    <definedName name="KVC" localSheetId="3">#REF!</definedName>
    <definedName name="KVC">#REF!</definedName>
    <definedName name="L" localSheetId="5">#REF!</definedName>
    <definedName name="L" localSheetId="2">#REF!</definedName>
    <definedName name="L" localSheetId="3">#REF!</definedName>
    <definedName name="L">#REF!</definedName>
    <definedName name="lapa" localSheetId="2">#REF!</definedName>
    <definedName name="lapa">'[8]CT Thang Mo'!$B$350:$H$350</definedName>
    <definedName name="lapb" localSheetId="2">#REF!</definedName>
    <definedName name="lapb">'[8]CT Thang Mo'!$B$370:$H$370</definedName>
    <definedName name="lapc" localSheetId="2">#REF!</definedName>
    <definedName name="lapc">'[8]CT Thang Mo'!$B$390:$H$390</definedName>
    <definedName name="LÑP" localSheetId="5">#REF!</definedName>
    <definedName name="LÑP" localSheetId="2">#REF!</definedName>
    <definedName name="LÑP" localSheetId="3">#REF!</definedName>
    <definedName name="LÑP">#REF!</definedName>
    <definedName name="lVC" localSheetId="5">#REF!</definedName>
    <definedName name="lVC" localSheetId="2">#REF!</definedName>
    <definedName name="lVC" localSheetId="3">#REF!</definedName>
    <definedName name="lVC">#REF!</definedName>
    <definedName name="MAHANG" localSheetId="3">#REF!</definedName>
    <definedName name="MAHANG">#REF!</definedName>
    <definedName name="Maõ_CÑ" localSheetId="5">#REF!</definedName>
    <definedName name="Maõ_CÑ" localSheetId="2">#REF!</definedName>
    <definedName name="Maõ_CÑ" localSheetId="3">#REF!</definedName>
    <definedName name="Maõ_CÑ">#REF!</definedName>
    <definedName name="Maõ_Haøng" localSheetId="2">#REF!</definedName>
    <definedName name="Maõ_Haøng" localSheetId="3">#REF!</definedName>
    <definedName name="Maõ_Haøng">#REF!</definedName>
    <definedName name="mat" localSheetId="2">#REF!</definedName>
    <definedName name="mat">[23]Tke!$AD$10:$AR$96</definedName>
    <definedName name="MAVT">[24]Code!$A$7:$A$73</definedName>
    <definedName name="May" localSheetId="5">#REF!</definedName>
    <definedName name="May" localSheetId="2">#REF!</definedName>
    <definedName name="May" localSheetId="3">#REF!</definedName>
    <definedName name="May">#REF!</definedName>
    <definedName name="Naêng_Suaát_BQ" localSheetId="2">#REF!</definedName>
    <definedName name="Naêng_Suaát_BQ">[13]QT!$P$3</definedName>
    <definedName name="Naêng_suaát_BQ__taïm" localSheetId="5">#REF!</definedName>
    <definedName name="Naêng_suaát_BQ__taïm" localSheetId="2">#REF!</definedName>
    <definedName name="Naêng_suaát_BQ__taïm" localSheetId="3">#REF!</definedName>
    <definedName name="Naêng_suaát_BQ__taïm">#REF!</definedName>
    <definedName name="Naêng_suaát_QÑ" localSheetId="5">#REF!</definedName>
    <definedName name="Naêng_suaát_QÑ" localSheetId="2">#REF!</definedName>
    <definedName name="Naêng_suaát_QÑ" localSheetId="3">#REF!</definedName>
    <definedName name="Naêng_suaát_QÑ">#REF!</definedName>
    <definedName name="NCcap0.7" localSheetId="5">#REF!</definedName>
    <definedName name="NCcap0.7" localSheetId="2">#REF!</definedName>
    <definedName name="NCcap0.7" localSheetId="3">#REF!</definedName>
    <definedName name="NCcap0.7">#REF!</definedName>
    <definedName name="NCcap1" localSheetId="2">#REF!</definedName>
    <definedName name="NCcap1" localSheetId="3">#REF!</definedName>
    <definedName name="NCcap1">#REF!</definedName>
    <definedName name="ÑG" localSheetId="2">#REF!</definedName>
    <definedName name="ÑG">[13]QT!$K$6</definedName>
    <definedName name="Ngaøy_thaùng_HH" localSheetId="5">#REF!</definedName>
    <definedName name="Ngaøy_thaùng_HH" localSheetId="2">#REF!</definedName>
    <definedName name="Ngaøy_thaùng_HH" localSheetId="3">#REF!</definedName>
    <definedName name="Ngaøy_thaùng_HH">#REF!</definedName>
    <definedName name="NHÃN_CHÍNH_GẮN_CHIP_NFC_70MM_x_38MM" localSheetId="2">#REF!</definedName>
    <definedName name="NHÃN_CHÍNH_GẮN_CHIP_NFC_70MM_x_38MM">'1. CUTTING '!$C$67:$E$67</definedName>
    <definedName name="Ñinh_Möùc_BQ" localSheetId="2">#REF!</definedName>
    <definedName name="Ñinh_Möùc_BQ">[13]QT!$B$5</definedName>
    <definedName name="ÑMTB" localSheetId="5">#REF!</definedName>
    <definedName name="ÑMTB" localSheetId="2">#REF!</definedName>
    <definedName name="ÑMTB" localSheetId="3">#REF!</definedName>
    <definedName name="ÑMTB">#REF!</definedName>
    <definedName name="Ñoåi_teân" localSheetId="5">[12]HS!#REF!</definedName>
    <definedName name="Ñoåi_teân" localSheetId="2">#REF!</definedName>
    <definedName name="Ñoåi_teân" localSheetId="3">[12]HS!#REF!</definedName>
    <definedName name="Ñoåi_teân">[12]HS!#REF!</definedName>
    <definedName name="Ñôn_Giaù_Duyeät" localSheetId="5">#REF!</definedName>
    <definedName name="Ñôn_Giaù_Duyeät" localSheetId="2">#REF!</definedName>
    <definedName name="Ñôn_Giaù_Duyeät" localSheetId="3">#REF!</definedName>
    <definedName name="Ñôn_Giaù_Duyeät">#REF!</definedName>
    <definedName name="Ñònh_Möùc_BQ" localSheetId="5">#REF!</definedName>
    <definedName name="Ñònh_Möùc_BQ" localSheetId="2">#REF!</definedName>
    <definedName name="Ñònh_Möùc_BQ" localSheetId="3">#REF!</definedName>
    <definedName name="Ñònh_Möùc_BQ">#REF!</definedName>
    <definedName name="NSNM" localSheetId="5">#REF!</definedName>
    <definedName name="NSNM" localSheetId="2">#REF!</definedName>
    <definedName name="NSNM" localSheetId="3">#REF!</definedName>
    <definedName name="NSNM">#REF!</definedName>
    <definedName name="NToS" localSheetId="2">#REF!</definedName>
    <definedName name="NToS">[25]!NToS</definedName>
    <definedName name="PRICE" localSheetId="5">#REF!</definedName>
    <definedName name="PRICE" localSheetId="2">#REF!</definedName>
    <definedName name="PRICE" localSheetId="3">#REF!</definedName>
    <definedName name="PRICE">#REF!</definedName>
    <definedName name="_xlnm.Print_Area" localSheetId="0">'1. CUTTING'!$A$1:$P$92</definedName>
    <definedName name="_xlnm.Print_Area" localSheetId="4">'1. CUTTING '!$A$1:$P$149</definedName>
    <definedName name="_xlnm.Print_Area" localSheetId="1">'2. TRIM'!$A$1:$B$37</definedName>
    <definedName name="_xlnm.Print_Area" localSheetId="2">'PP MEETING'!$A$1:$H$23</definedName>
    <definedName name="_xlnm.Print_Area" localSheetId="3">SPEC!$A$1:$J$21</definedName>
    <definedName name="Print_erea" localSheetId="2">#REF!</definedName>
    <definedName name="Print_erea">[13]QT!$A$1:$U$54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 localSheetId="2">#REF!</definedName>
    <definedName name="Quyõ_TG_SX" localSheetId="3">#REF!</definedName>
    <definedName name="Quyõ_TG_SX">#REF!</definedName>
    <definedName name="Quyõ_TGTB" localSheetId="5">#REF!</definedName>
    <definedName name="Quyõ_TGTB" localSheetId="2">#REF!</definedName>
    <definedName name="Quyõ_TGTB" localSheetId="3">#REF!</definedName>
    <definedName name="Quyõ_TGTB">#REF!</definedName>
    <definedName name="S_löôïng_BQ1toå" localSheetId="5">#REF!</definedName>
    <definedName name="S_löôïng_BQ1toå" localSheetId="2">#REF!</definedName>
    <definedName name="S_löôïng_BQ1toå" localSheetId="3">#REF!</definedName>
    <definedName name="S_löôïng_BQ1toå">#REF!</definedName>
    <definedName name="sau" localSheetId="2">#REF!</definedName>
    <definedName name="sau">'[11]Chiet tinh dz35'!$H$4</definedName>
    <definedName name="SDDL" localSheetId="5">[14]QMCT!#REF!</definedName>
    <definedName name="SDDL" localSheetId="2">#REF!</definedName>
    <definedName name="SDDL">[14]QMCT!#REF!</definedName>
    <definedName name="Soá_Giôø_TC" localSheetId="5">#REF!</definedName>
    <definedName name="Soá_Giôø_TC" localSheetId="2">#REF!</definedName>
    <definedName name="Soá_Giôø_TC" localSheetId="3">#REF!</definedName>
    <definedName name="Soá_Giôø_TC">#REF!</definedName>
    <definedName name="Soá_Löôïng" localSheetId="5">#REF!</definedName>
    <definedName name="Soá_Löôïng" localSheetId="2">#REF!</definedName>
    <definedName name="Soá_Löôïng" localSheetId="3">#REF!</definedName>
    <definedName name="Soá_Löôïng">#REF!</definedName>
    <definedName name="Soá_ngaøy_SX" localSheetId="5">#REF!</definedName>
    <definedName name="Soá_ngaøy_SX" localSheetId="2">#REF!</definedName>
    <definedName name="Soá_ngaøy_SX" localSheetId="3">#REF!</definedName>
    <definedName name="Soá_ngaøy_SX">#REF!</definedName>
    <definedName name="Soá_TT" localSheetId="2">#REF!</definedName>
    <definedName name="Soá_TT" localSheetId="3">#REF!</definedName>
    <definedName name="Soá_TT">#REF!</definedName>
    <definedName name="style" localSheetId="2">#REF!</definedName>
    <definedName name="style" localSheetId="3">#REF!</definedName>
    <definedName name="style">#REF!</definedName>
    <definedName name="TableStart" localSheetId="2">#REF!</definedName>
    <definedName name="TableStart">[26]Tables!$C$3</definedName>
    <definedName name="tablestart1" localSheetId="2">#REF!</definedName>
    <definedName name="tablestart1">[27]Tables!$C$3</definedName>
    <definedName name="TAMTINH" localSheetId="2">#REF!</definedName>
    <definedName name="TAMTINH" localSheetId="3">#REF!</definedName>
    <definedName name="TAMTINH">#REF!</definedName>
    <definedName name="TG_Bthöôøng" localSheetId="2">#REF!</definedName>
    <definedName name="TG_Bthöôøng" localSheetId="3">#REF!</definedName>
    <definedName name="TG_Bthöôøng">#REF!</definedName>
    <definedName name="Thôøi_gian_SX" localSheetId="2">#REF!</definedName>
    <definedName name="Thôøi_gian_SX" localSheetId="3">#REF!</definedName>
    <definedName name="Thôøi_gian_SX">#REF!</definedName>
    <definedName name="TRAM" localSheetId="2">#REF!</definedName>
    <definedName name="TRAM" localSheetId="3">#REF!</definedName>
    <definedName name="TRAM">#REF!</definedName>
    <definedName name="ttbt" localSheetId="2">#REF!</definedName>
    <definedName name="ttbt" localSheetId="3">#REF!</definedName>
    <definedName name="ttbt">#REF!</definedName>
    <definedName name="ttt" localSheetId="2">#REF!</definedName>
    <definedName name="ttt">'[8]CT Thang Mo'!$B$309:$M$309</definedName>
    <definedName name="tttb" localSheetId="2">#REF!</definedName>
    <definedName name="tttb">'[8]CT Thang Mo'!$B$431:$I$431</definedName>
    <definedName name="UH" localSheetId="5">#REF!</definedName>
    <definedName name="UH" localSheetId="2">#REF!</definedName>
    <definedName name="UH" localSheetId="3">#REF!</definedName>
    <definedName name="UH">#REF!</definedName>
    <definedName name="vc3." localSheetId="2">#REF!</definedName>
    <definedName name="vc3.">'[8]CT  PL'!$B$125:$H$125</definedName>
    <definedName name="vca" localSheetId="2">#REF!</definedName>
    <definedName name="vca">'[8]CT  PL'!$B$25:$H$25</definedName>
    <definedName name="vccot" localSheetId="5">#REF!</definedName>
    <definedName name="vccot" localSheetId="2">#REF!</definedName>
    <definedName name="vccot" localSheetId="3">#REF!</definedName>
    <definedName name="vccot">#REF!</definedName>
    <definedName name="vccot." localSheetId="2">#REF!</definedName>
    <definedName name="vccot.">'[8]CT  PL'!$B$8:$H$8</definedName>
    <definedName name="vcdbt" localSheetId="2">#REF!</definedName>
    <definedName name="vcdbt">'[8]CT Thang Mo'!$B$220:$I$220</definedName>
    <definedName name="vcdc." localSheetId="5">'[28]Chi tiet'!#REF!</definedName>
    <definedName name="vcdc." localSheetId="2">#REF!</definedName>
    <definedName name="vcdc.">'[28]Chi tiet'!#REF!</definedName>
    <definedName name="vcdd" localSheetId="2">#REF!</definedName>
    <definedName name="vcdd">'[8]CT Thang Mo'!$B$182:$H$182</definedName>
    <definedName name="vcdt" localSheetId="2">#REF!</definedName>
    <definedName name="vcdt">'[8]CT Thang Mo'!$B$406:$I$406</definedName>
    <definedName name="vcdtb" localSheetId="2">#REF!</definedName>
    <definedName name="vcdtb">'[8]CT Thang Mo'!$B$432:$I$432</definedName>
    <definedName name="vctb" localSheetId="5">#REF!</definedName>
    <definedName name="vctb" localSheetId="2">#REF!</definedName>
    <definedName name="vctb" localSheetId="3">#REF!</definedName>
    <definedName name="vctb">#REF!</definedName>
    <definedName name="vctt" localSheetId="2">#REF!</definedName>
    <definedName name="vctt">'[8]CT  PL'!$B$288:$H$288</definedName>
    <definedName name="VDCLY" localSheetId="5">[14]QMCT!#REF!</definedName>
    <definedName name="VDCLY" localSheetId="2">#REF!</definedName>
    <definedName name="VDCLY" localSheetId="3">[14]QMCT!#REF!</definedName>
    <definedName name="VDCLY">[14]QMCT!#REF!</definedName>
    <definedName name="Vlcap0.7" localSheetId="5">#REF!</definedName>
    <definedName name="Vlcap0.7" localSheetId="2">#REF!</definedName>
    <definedName name="Vlcap0.7" localSheetId="3">#REF!</definedName>
    <definedName name="Vlcap0.7">#REF!</definedName>
    <definedName name="VLcap1" localSheetId="5">#REF!</definedName>
    <definedName name="VLcap1" localSheetId="2">#REF!</definedName>
    <definedName name="VLcap1" localSheetId="3">#REF!</definedName>
    <definedName name="VLcap1">#REF!</definedName>
    <definedName name="WAFORD" localSheetId="3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21" l="1"/>
  <c r="J36" i="21"/>
  <c r="H19" i="21"/>
  <c r="I19" i="21" l="1"/>
  <c r="J19" i="21"/>
  <c r="K19" i="21"/>
  <c r="L19" i="21"/>
  <c r="G19" i="21"/>
  <c r="H12" i="30"/>
  <c r="I12" i="30" s="1"/>
  <c r="J12" i="30" s="1"/>
  <c r="F12" i="30"/>
  <c r="E12" i="30" s="1"/>
  <c r="E37" i="21" l="1"/>
  <c r="B20" i="22"/>
  <c r="L42" i="21"/>
  <c r="Q36" i="21" l="1"/>
  <c r="B12" i="22" l="1"/>
  <c r="A13" i="22"/>
  <c r="A12" i="22"/>
  <c r="C13" i="28"/>
  <c r="A20" i="22"/>
  <c r="B22" i="22"/>
  <c r="A22" i="22"/>
  <c r="H45" i="21" l="1"/>
  <c r="D4" i="28" l="1"/>
  <c r="G6" i="28"/>
  <c r="C15" i="28"/>
  <c r="C14" i="28"/>
  <c r="B34" i="22"/>
  <c r="T78" i="21"/>
  <c r="J21" i="21" l="1"/>
  <c r="I21" i="21"/>
  <c r="E76" i="21" l="1"/>
  <c r="F76" i="21"/>
  <c r="G76" i="21"/>
  <c r="H76" i="21"/>
  <c r="I76" i="21"/>
  <c r="D76" i="21"/>
  <c r="C73" i="21"/>
  <c r="H43" i="21" l="1"/>
  <c r="H51" i="21" s="1"/>
  <c r="H52" i="21" l="1"/>
  <c r="H54" i="21"/>
  <c r="H48" i="21"/>
  <c r="H50" i="21"/>
  <c r="H49" i="21"/>
  <c r="H55" i="21"/>
  <c r="K21" i="21"/>
  <c r="L21" i="21"/>
  <c r="H21" i="21"/>
  <c r="A34" i="22" l="1"/>
  <c r="G8" i="28" l="1"/>
  <c r="D8" i="28"/>
  <c r="D6" i="28"/>
  <c r="K52" i="21" l="1"/>
  <c r="L26" i="21" l="1"/>
  <c r="K26" i="21"/>
  <c r="K27" i="21" s="1"/>
  <c r="K31" i="21" s="1"/>
  <c r="J26" i="21"/>
  <c r="J27" i="21" s="1"/>
  <c r="J31" i="21" s="1"/>
  <c r="I26" i="21"/>
  <c r="I27" i="21" s="1"/>
  <c r="I31" i="21" s="1"/>
  <c r="H26" i="21"/>
  <c r="H27" i="21" s="1"/>
  <c r="B32" i="22"/>
  <c r="G26" i="21"/>
  <c r="G27" i="21" s="1"/>
  <c r="G21" i="21"/>
  <c r="L27" i="21" l="1"/>
  <c r="L31" i="21" s="1"/>
  <c r="B36" i="22"/>
  <c r="A36" i="22"/>
  <c r="A32" i="22"/>
  <c r="B30" i="22"/>
  <c r="A30" i="22"/>
  <c r="B28" i="22"/>
  <c r="A28" i="22"/>
  <c r="B26" i="22"/>
  <c r="A26" i="22"/>
  <c r="B24" i="22"/>
  <c r="A24" i="22"/>
  <c r="B15" i="22"/>
  <c r="L50" i="21" l="1"/>
  <c r="L49" i="21"/>
  <c r="L48" i="21"/>
  <c r="P29" i="21"/>
  <c r="P28" i="21"/>
  <c r="P22" i="21"/>
  <c r="P20" i="21"/>
  <c r="B18" i="22" l="1"/>
  <c r="P26" i="21"/>
  <c r="D26" i="21"/>
  <c r="D27" i="21" s="1"/>
  <c r="P25" i="21"/>
  <c r="D28" i="21" l="1"/>
  <c r="D29" i="21" s="1"/>
  <c r="P27" i="21"/>
  <c r="H31" i="21"/>
  <c r="E87" i="21"/>
  <c r="F87" i="21"/>
  <c r="G87" i="21"/>
  <c r="H87" i="21"/>
  <c r="G31" i="21"/>
  <c r="P31" i="21" l="1"/>
  <c r="G38" i="21" s="1"/>
  <c r="I38" i="21" s="1"/>
  <c r="A18" i="22"/>
  <c r="H44" i="21"/>
  <c r="A16" i="22"/>
  <c r="B7" i="22"/>
  <c r="J38" i="21" l="1"/>
  <c r="B65" i="21"/>
  <c r="H46" i="21"/>
  <c r="D87" i="21"/>
  <c r="C87" i="21"/>
  <c r="H42" i="21"/>
  <c r="M38" i="21" l="1"/>
  <c r="I87" i="21"/>
  <c r="H53" i="21"/>
  <c r="G37" i="21"/>
  <c r="G36" i="21"/>
  <c r="K53" i="21"/>
  <c r="B14" i="22"/>
  <c r="A8" i="22"/>
  <c r="A14" i="22"/>
  <c r="H56" i="21" l="1"/>
  <c r="H58" i="21" s="1"/>
  <c r="H57" i="21"/>
  <c r="B16" i="22" l="1"/>
  <c r="A11" i="22" l="1"/>
  <c r="A10" i="22"/>
  <c r="M52" i="21" l="1"/>
  <c r="O52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94" i="1" s="1"/>
  <c r="A49" i="1"/>
  <c r="H70" i="1" s="1"/>
  <c r="H122" i="1"/>
  <c r="H110" i="1"/>
  <c r="H67" i="1"/>
  <c r="A45" i="1"/>
  <c r="E46" i="1" s="1"/>
  <c r="E47" i="1" s="1"/>
  <c r="E48" i="1" s="1"/>
  <c r="A41" i="1"/>
  <c r="H111" i="1" s="1"/>
  <c r="H114" i="1" l="1"/>
  <c r="H118" i="1"/>
  <c r="H75" i="1"/>
  <c r="H79" i="1"/>
  <c r="H71" i="1"/>
  <c r="H102" i="1"/>
  <c r="H106" i="1"/>
  <c r="H63" i="1"/>
  <c r="E54" i="1"/>
  <c r="E55" i="1" s="1"/>
  <c r="E56" i="1" s="1"/>
  <c r="H62" i="1"/>
  <c r="H98" i="1"/>
  <c r="B132" i="1"/>
  <c r="H83" i="1"/>
  <c r="H87" i="1"/>
  <c r="K56" i="2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1" i="21"/>
  <c r="B73" i="21" s="1"/>
  <c r="B10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1" i="21"/>
  <c r="K45" i="21" s="1"/>
  <c r="M45" i="21" s="1"/>
  <c r="O45" i="21" s="1"/>
  <c r="K44" i="21" l="1"/>
  <c r="K51" i="21"/>
  <c r="K54" i="21"/>
  <c r="K55" i="21" s="1"/>
  <c r="M55" i="21" s="1"/>
  <c r="O55" i="21" s="1"/>
  <c r="K50" i="21"/>
  <c r="K49" i="21"/>
  <c r="K48" i="21"/>
  <c r="K42" i="21"/>
  <c r="K43" i="21"/>
  <c r="M56" i="21"/>
  <c r="O56" i="21" s="1"/>
  <c r="K58" i="21"/>
  <c r="M58" i="21" s="1"/>
  <c r="O58" i="21" s="1"/>
  <c r="B81" i="21"/>
  <c r="D20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B6" i="22"/>
  <c r="M42" i="21" l="1"/>
  <c r="O42" i="21" s="1"/>
  <c r="M44" i="21"/>
  <c r="O44" i="21" s="1"/>
  <c r="K46" i="21"/>
  <c r="M46" i="21" s="1"/>
  <c r="M43" i="21"/>
  <c r="O43" i="21" s="1"/>
  <c r="G47" i="1"/>
  <c r="I46" i="1"/>
  <c r="G55" i="1"/>
  <c r="I54" i="1"/>
  <c r="G43" i="1"/>
  <c r="I42" i="1"/>
  <c r="G51" i="1"/>
  <c r="I50" i="1"/>
  <c r="I36" i="21"/>
  <c r="M36" i="21" l="1"/>
  <c r="O46" i="21"/>
  <c r="R36" i="21"/>
  <c r="M48" i="21"/>
  <c r="O48" i="21" s="1"/>
  <c r="J46" i="1"/>
  <c r="L46" i="1" s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 s="1"/>
  <c r="I55" i="1"/>
  <c r="G56" i="1"/>
  <c r="I56" i="1" s="1"/>
  <c r="M49" i="21" l="1"/>
  <c r="O49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37" i="21" l="1"/>
  <c r="M50" i="21"/>
  <c r="O50" i="21" s="1"/>
  <c r="M54" i="21" l="1"/>
  <c r="O54" i="21" s="1"/>
  <c r="M51" i="21"/>
  <c r="O51" i="21" s="1"/>
  <c r="M53" i="21" l="1"/>
  <c r="O53" i="21" s="1"/>
  <c r="K57" i="21" l="1"/>
  <c r="M57" i="21" s="1"/>
  <c r="O57" i="21" s="1"/>
</calcChain>
</file>

<file path=xl/sharedStrings.xml><?xml version="1.0" encoding="utf-8"?>
<sst xmlns="http://schemas.openxmlformats.org/spreadsheetml/2006/main" count="812" uniqueCount="357">
  <si>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</si>
  <si>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</si>
  <si>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</si>
  <si>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</si>
  <si>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</si>
  <si>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</si>
  <si>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</si>
  <si>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</si>
  <si>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</si>
  <si>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</si>
  <si>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</si>
  <si>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</si>
  <si>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</si>
  <si>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</si>
  <si>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</si>
  <si>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</si>
  <si>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</si>
  <si>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</si>
  <si>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</si>
  <si>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</si>
  <si>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</si>
  <si>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</si>
  <si>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>CORTEIZ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</si>
  <si>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</si>
  <si>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</si>
  <si>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</si>
  <si>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</si>
  <si>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</si>
  <si>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</si>
  <si>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</si>
  <si>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</si>
  <si>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</si>
  <si>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</si>
  <si>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</si>
  <si>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</si>
  <si>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</si>
  <si>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</si>
  <si>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</si>
  <si>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</si>
  <si>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</si>
  <si>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</si>
  <si>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</si>
  <si>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</si>
  <si>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</si>
  <si>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</si>
  <si>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</si>
  <si>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</si>
  <si>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</si>
  <si>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</si>
  <si>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</si>
  <si>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</si>
  <si>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</si>
  <si>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</si>
  <si>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</si>
  <si>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</si>
  <si>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</si>
  <si>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</si>
  <si>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</si>
  <si>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</si>
  <si>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</si>
  <si>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</si>
  <si>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</si>
  <si>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</si>
  <si>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</si>
  <si>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</si>
  <si>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</si>
  <si>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</si>
  <si>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</si>
  <si>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</si>
  <si>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NHÃN CHÍNH</t>
  </si>
  <si>
    <t>MULTY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</si>
  <si>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</si>
  <si>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</si>
  <si>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</si>
  <si>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</si>
  <si>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</si>
  <si>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</si>
  <si>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</si>
  <si>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</si>
  <si>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</si>
  <si>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</si>
  <si>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</si>
  <si>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</si>
  <si>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</si>
  <si>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</si>
  <si>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</si>
  <si>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</si>
  <si>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</si>
  <si>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</si>
  <si>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</si>
  <si>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r>
      <t>WASH:</t>
    </r>
    <r>
      <rPr>
        <sz val="32"/>
        <rFont val="Muli"/>
      </rPr>
      <t xml:space="preserve"> </t>
    </r>
  </si>
  <si>
    <t>CHẤT LƯỢNG, HIỆU ỨNG VÀ MÀU SẮC DUYỆT THEO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</si>
  <si>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</si>
  <si>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</si>
  <si>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</si>
  <si>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</si>
  <si>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</si>
  <si>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</si>
  <si>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</si>
  <si>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</si>
  <si>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</si>
  <si>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DÙNG ĐỰNG GARMENT BÊN TRONG THÙNG</t>
  </si>
  <si>
    <t>BỎ BÊN TRONG THÙNG</t>
  </si>
  <si>
    <t>BỎ VÀO KHI GẤP XẾP</t>
  </si>
  <si>
    <t>ĐÓNG RIÊNG THÙNG GỞI KHÁCH</t>
  </si>
  <si>
    <t>TREO QUA NHÃN CHÍNH/NHÃN SIZE</t>
  </si>
  <si>
    <t>ĐÓNG GÓI TỪNG SẢN PHẨM</t>
  </si>
  <si>
    <t>DÁN TẠI GÓC PHẢI CỦA POLY BAG, MẶT TRƯỚC, TỪ NGOÀI NHÌN VÀO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</si>
  <si>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</si>
  <si>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</si>
  <si>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</si>
  <si>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</si>
  <si>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</si>
  <si>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</si>
  <si>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</si>
  <si>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</si>
  <si>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</si>
  <si>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</si>
  <si>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</si>
  <si>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</si>
  <si>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</si>
  <si>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</si>
  <si>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</si>
  <si>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</si>
  <si>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</si>
  <si>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</si>
  <si>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</si>
  <si>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</si>
  <si>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</si>
  <si>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</si>
  <si>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</si>
  <si>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</si>
  <si>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</si>
  <si>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</si>
  <si>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</si>
  <si>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</si>
  <si>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</si>
  <si>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</si>
  <si>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</si>
  <si>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</si>
  <si>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</si>
  <si>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</si>
  <si>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</si>
  <si>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</si>
  <si>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</si>
  <si>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</si>
  <si>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</si>
  <si>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</si>
  <si>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</si>
  <si>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</si>
  <si>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</si>
  <si>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</si>
  <si>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</si>
  <si>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</si>
  <si>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</si>
  <si>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</si>
  <si>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</si>
  <si>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</si>
  <si>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</si>
  <si>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</si>
  <si>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</si>
  <si>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</si>
  <si>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</si>
  <si>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</si>
  <si>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</si>
  <si>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</si>
  <si>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</si>
  <si>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</si>
  <si>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</si>
  <si>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</si>
  <si>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</si>
  <si>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</si>
  <si>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</si>
  <si>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</si>
  <si>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</si>
  <si>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</si>
  <si>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</si>
  <si>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</si>
  <si>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</si>
  <si>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</si>
  <si>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</si>
  <si>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</si>
  <si>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</si>
  <si>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</si>
  <si>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</si>
  <si>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</si>
  <si>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</si>
  <si>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</si>
  <si>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</si>
  <si>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</si>
  <si>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</si>
  <si>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</si>
  <si>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</si>
  <si>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</si>
  <si>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</si>
  <si>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</si>
  <si>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</si>
  <si>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</si>
  <si>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</si>
  <si>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</si>
  <si>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</si>
  <si>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</si>
  <si>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</si>
  <si>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</si>
  <si>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</si>
  <si>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</si>
  <si>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</si>
  <si>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</si>
  <si>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</si>
  <si>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</si>
  <si>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</si>
  <si>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</si>
  <si>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</si>
  <si>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</si>
  <si>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</si>
  <si>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</si>
  <si>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</si>
  <si>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</si>
  <si>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</si>
  <si>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</si>
  <si>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</si>
  <si>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</si>
  <si>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</si>
  <si>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</si>
  <si>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</si>
  <si>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</si>
  <si>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</si>
  <si>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</si>
  <si>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</si>
  <si>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</si>
  <si>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</si>
  <si>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</si>
  <si>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</si>
  <si>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</si>
  <si>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</si>
  <si>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</si>
  <si>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CUSTOMER</t>
  </si>
  <si>
    <t>Pattern-Marker
&amp; Cutting</t>
  </si>
  <si>
    <t xml:space="preserve">- CUNG CẤP RẬP FULL SIZE </t>
  </si>
  <si>
    <t>-MAY THEO MẪU ĐÃ DUYỆT</t>
  </si>
  <si>
    <t>Outsource</t>
  </si>
  <si>
    <t>QA/QC
(CFA)</t>
  </si>
  <si>
    <t>FW24</t>
  </si>
  <si>
    <t>NCC- TAH TONG</t>
  </si>
  <si>
    <t>FLEECE_100% COTTON_430GSM_CM20/1+CM20/1+CD10/1_VTK6090MB</t>
  </si>
  <si>
    <t>MER - BÍCH/ QUỲNH 251</t>
  </si>
  <si>
    <t>- DÂY KÉO - THÔNG SỐ DÂY KÉO</t>
  </si>
  <si>
    <t>54CM</t>
  </si>
  <si>
    <t>56CM</t>
  </si>
  <si>
    <t>58.5CM</t>
  </si>
  <si>
    <t>61CM</t>
  </si>
  <si>
    <t>63CM</t>
  </si>
  <si>
    <t>65CM</t>
  </si>
  <si>
    <t xml:space="preserve">- CHÚ Ý: </t>
  </si>
  <si>
    <t xml:space="preserve">HÌNH THÊU </t>
  </si>
  <si>
    <t>DUYỆT HAND FEEL GARMENT WASH THEO ÁO MẪU CHUYỂN CÙNG TÁC NGHIỆP</t>
  </si>
  <si>
    <t>C21  FW24   G2739</t>
  </si>
  <si>
    <t>KEO MÈ 9015FW</t>
  </si>
  <si>
    <t xml:space="preserve">CƠI TÚI </t>
  </si>
  <si>
    <t>LƯNG QUẦN</t>
  </si>
  <si>
    <t>DÂY LUỒN DẸP 10MM - PE</t>
  </si>
  <si>
    <t>MÉT</t>
  </si>
  <si>
    <t>THUN LƯNG 5.5 CM</t>
  </si>
  <si>
    <t>1.5"</t>
  </si>
  <si>
    <t>KÍCH THƯỚC</t>
  </si>
  <si>
    <t>CORTEIZ OPEN HEM PANTS</t>
  </si>
  <si>
    <t>SAMPLE SIZE</t>
  </si>
  <si>
    <t>Point of Measurement Name</t>
  </si>
  <si>
    <t>How To Measure Instructions</t>
  </si>
  <si>
    <t>Tol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</si>
  <si>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</si>
  <si>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</si>
  <si>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</si>
  <si>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</si>
  <si>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</si>
  <si>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</si>
  <si>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</si>
  <si>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</si>
  <si>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</si>
  <si>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</si>
  <si>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</si>
  <si>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</si>
  <si>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</si>
  <si>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</si>
  <si>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</si>
  <si>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</si>
  <si>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</si>
  <si>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</si>
  <si>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</si>
  <si>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</si>
  <si>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</si>
  <si>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</si>
  <si>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</si>
  <si>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</si>
  <si>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</si>
  <si>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</si>
  <si>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(Relax, Full-length)</t>
  </si>
  <si>
    <t>Inner edge to edge</t>
  </si>
  <si>
    <t>RỘNG LAI ĐO EM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</si>
  <si>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</si>
  <si>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</si>
  <si>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</si>
  <si>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</si>
  <si>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</si>
  <si>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</si>
  <si>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</si>
  <si>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</si>
  <si>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</si>
  <si>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1.5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</si>
  <si>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</si>
  <si>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</si>
  <si>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</si>
  <si>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</si>
  <si>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</si>
  <si>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</si>
  <si>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MÀU CỦA NHÃN</t>
  </si>
  <si>
    <t>GREEN</t>
  </si>
  <si>
    <t>BLUE</t>
  </si>
  <si>
    <t>RED</t>
  </si>
  <si>
    <t>CREAM</t>
  </si>
  <si>
    <t>YELLOW</t>
  </si>
  <si>
    <t>GẬP ĐÔI, MAY VÀO ĐƯỜNG MAY LƯNG GIỮA THÂN SAU NGƯỜI MẶC</t>
  </si>
  <si>
    <t>GẬP ĐÔI, MAY VÀO SƯỜN TRÁI NGƯỜI MẶC, TỪ MÉP LƯNG  XUỐNG 10CM</t>
  </si>
  <si>
    <t>TẠI LƯNG</t>
  </si>
  <si>
    <t>TẠI LƯNG- ĐẦU DÂY LUỒN ĐÍNH BỌ NHƯ MẪU THAM KHẢO</t>
  </si>
  <si>
    <t>DROP 6</t>
  </si>
  <si>
    <t>PHOTOSHOOT</t>
  </si>
  <si>
    <t>C21-0439</t>
  </si>
  <si>
    <t>C21-0443</t>
  </si>
  <si>
    <t>C21-0442</t>
  </si>
  <si>
    <t>POLYBAG MAINLINE 18” (L) X 13.875” (W) KHÔNG CÓ CHỮ HMP</t>
  </si>
  <si>
    <t>C21-0444</t>
  </si>
  <si>
    <t>CRTZ-1317</t>
  </si>
  <si>
    <t>WOOSH OPEN HEM SWEATPANTS</t>
  </si>
  <si>
    <t>PANTS</t>
  </si>
  <si>
    <t>BONE</t>
  </si>
  <si>
    <t>NHÃN THÀNH PHẦN 100%COTTON
PO# 00229
CRTZ-1317</t>
  </si>
  <si>
    <t xml:space="preserve">IN BÁN THÀNH PHẨM ỐNG PHẢI NGƯỜI MẶC </t>
  </si>
  <si>
    <t>THÊU BTP TẠI ỐNG TRÁI NGƯỜI MẶC</t>
  </si>
  <si>
    <r>
      <t>THÊU :</t>
    </r>
    <r>
      <rPr>
        <b/>
        <sz val="35"/>
        <rFont val="Muli"/>
      </rPr>
      <t xml:space="preserve"> </t>
    </r>
  </si>
  <si>
    <t>DUYỆT MÀU SẮC + CHẤT LƯỢNG HÌNH THÊU THEO ÁO MẪU CRTZ-1317 BONE CHUYỂN CÙNG TÁC NGHIỆP</t>
  </si>
  <si>
    <t>ĐỊNH VỊ HÌNH IN:  
CANH GIỮA SƯỜN PHẢI TỪ CẠNH DƯỚI TÚI ĐẾN MÉP HÌNH IN:</t>
  </si>
  <si>
    <t>2"</t>
  </si>
  <si>
    <t>3"</t>
  </si>
  <si>
    <t>W: 26’’ X H: 13.1’’</t>
  </si>
  <si>
    <t>W: 1.5"</t>
  </si>
  <si>
    <t>ĐỊNH VỊ HÌNH THÊU:
CANH THANGWE TỪ MÉP ĐƯỜNG MAY MIỆNG TÚI VÀ TỪ CẠNH TÚI DƯỚI ĐẾN CẠNH TRÊN HÌNH THÊU:</t>
  </si>
  <si>
    <t xml:space="preserve">CUSTOMER: CORTIEZ </t>
  </si>
  <si>
    <t>BE8052</t>
  </si>
  <si>
    <t>TỒN+ PO-C21-0467</t>
  </si>
  <si>
    <t>CTFW24P0436008A00K
'DC 4672 ÁNH A+B+C: CẤP ĐỦ</t>
  </si>
  <si>
    <t>CTFW24P0436007A00K
'DC4668 ÁNH B: CẤP ĐỦ</t>
  </si>
  <si>
    <t>TỒN UA</t>
  </si>
  <si>
    <t>DUYỆT MÀU SẮC + CHẤT LƯỢNG HÌNH IN THEO ÁO MẪU CHUYỂN CÙNG TÁC NGHIỆP 26.09.24</t>
  </si>
  <si>
    <t>THAM KHẢO QUY CÁCH MAY ÁO MẪU PP SAMPLE CRTZ-1317  MÀU BONE  CHUYỂN CÙNG TÁC NGHIỆP NGÀY 26.09.24</t>
  </si>
  <si>
    <t>FLEECE_100%COTTON_OE20/2+CD8/1_420GSM_VTK5971B</t>
  </si>
  <si>
    <t>RIB 2X2_16'S CM + 55D/OP_97/3_COTTON SPANDEX_445GSM_VTK6002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</si>
</sst>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#,##0.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18"/>
      <name val="Muli"/>
    </font>
    <font>
      <b/>
      <sz val="48"/>
      <name val="Muli"/>
    </font>
    <font>
      <b/>
      <sz val="35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b/>
      <sz val="42"/>
      <name val="Muli"/>
    </font>
    <font>
      <sz val="42"/>
      <name val="Muli"/>
    </font>
    <font>
      <sz val="11"/>
      <name val="Muli"/>
    </font>
    <font>
      <b/>
      <sz val="43"/>
      <name val="Muli"/>
    </font>
    <font>
      <b/>
      <sz val="8"/>
      <color theme="1"/>
      <name val="Muli"/>
    </font>
    <font>
      <sz val="8"/>
      <color theme="1"/>
      <name val="Muli"/>
    </font>
    <font>
      <sz val="35"/>
      <name val="Muli"/>
    </font>
    <font>
      <sz val="40"/>
      <name val="Muli"/>
    </font>
    <font>
      <sz val="30"/>
      <name val="Muli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50"/>
      <name val="Muli"/>
    </font>
    <font>
      <b/>
      <u/>
      <sz val="35"/>
      <name val="Muli"/>
    </font>
    <font>
      <b/>
      <sz val="40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</cellStyleXfs>
  <cellXfs count="61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42" fillId="0" borderId="0" xfId="59" applyFont="1"/>
    <xf numFmtId="0" fontId="82" fillId="0" borderId="0" xfId="59" applyFont="1" applyAlignment="1">
      <alignment vertical="center"/>
    </xf>
    <xf numFmtId="0" fontId="82" fillId="5" borderId="49" xfId="59" applyFont="1" applyFill="1" applyBorder="1" applyAlignment="1">
      <alignment horizontal="left" vertical="center"/>
    </xf>
    <xf numFmtId="14" fontId="82" fillId="21" borderId="49" xfId="59" applyNumberFormat="1" applyFont="1" applyFill="1" applyBorder="1" applyAlignment="1">
      <alignment horizontal="center" vertical="center"/>
    </xf>
    <xf numFmtId="0" fontId="82" fillId="0" borderId="6" xfId="59" applyFont="1" applyBorder="1" applyAlignment="1">
      <alignment horizontal="center" vertical="center"/>
    </xf>
    <xf numFmtId="0" fontId="82" fillId="21" borderId="49" xfId="59" applyFont="1" applyFill="1" applyBorder="1" applyAlignment="1">
      <alignment horizontal="center" vertical="center"/>
    </xf>
    <xf numFmtId="0" fontId="82" fillId="0" borderId="0" xfId="59" applyFont="1" applyAlignment="1">
      <alignment horizontal="left" vertical="center"/>
    </xf>
    <xf numFmtId="0" fontId="82" fillId="0" borderId="0" xfId="59" applyFont="1" applyAlignment="1">
      <alignment horizontal="center" vertical="center"/>
    </xf>
    <xf numFmtId="0" fontId="0" fillId="0" borderId="26" xfId="0" applyBorder="1"/>
    <xf numFmtId="0" fontId="42" fillId="0" borderId="24" xfId="59" applyFont="1" applyBorder="1"/>
    <xf numFmtId="0" fontId="43" fillId="5" borderId="49" xfId="59" applyFont="1" applyFill="1" applyBorder="1" applyAlignment="1">
      <alignment horizontal="center" vertical="center"/>
    </xf>
    <xf numFmtId="0" fontId="43" fillId="5" borderId="49" xfId="59" applyFont="1" applyFill="1" applyBorder="1" applyAlignment="1">
      <alignment horizontal="center" vertical="center" wrapText="1"/>
    </xf>
    <xf numFmtId="0" fontId="82" fillId="0" borderId="0" xfId="59" applyFont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86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8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9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9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center" vertical="center" wrapText="1"/>
    </xf>
    <xf numFmtId="1" fontId="90" fillId="0" borderId="0" xfId="1" applyNumberFormat="1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2" fontId="90" fillId="0" borderId="0" xfId="0" applyNumberFormat="1" applyFont="1" applyAlignment="1">
      <alignment horizontal="center" vertical="center" wrapText="1"/>
    </xf>
    <xf numFmtId="165" fontId="90" fillId="0" borderId="0" xfId="0" applyNumberFormat="1" applyFont="1" applyAlignment="1">
      <alignment horizontal="center" vertical="center" wrapText="1"/>
    </xf>
    <xf numFmtId="1" fontId="91" fillId="0" borderId="0" xfId="0" applyNumberFormat="1" applyFont="1" applyAlignment="1">
      <alignment horizontal="center" vertical="center" wrapText="1"/>
    </xf>
    <xf numFmtId="1" fontId="91" fillId="0" borderId="0" xfId="1" applyNumberFormat="1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0" fillId="2" borderId="0" xfId="0" applyFont="1" applyFill="1" applyAlignment="1">
      <alignment horizontal="left" vertical="center"/>
    </xf>
    <xf numFmtId="0" fontId="92" fillId="2" borderId="0" xfId="0" applyFont="1" applyFill="1" applyAlignment="1">
      <alignment horizontal="left" vertical="center"/>
    </xf>
    <xf numFmtId="0" fontId="91" fillId="2" borderId="0" xfId="0" applyFont="1" applyFill="1" applyAlignment="1">
      <alignment vertical="center"/>
    </xf>
    <xf numFmtId="0" fontId="90" fillId="2" borderId="0" xfId="0" applyFont="1" applyFill="1" applyAlignment="1">
      <alignment vertical="center"/>
    </xf>
    <xf numFmtId="0" fontId="90" fillId="2" borderId="0" xfId="0" applyFont="1" applyFill="1" applyAlignment="1">
      <alignment vertical="center" wrapText="1"/>
    </xf>
    <xf numFmtId="0" fontId="91" fillId="2" borderId="0" xfId="0" applyFont="1" applyFill="1" applyAlignment="1">
      <alignment vertical="center" wrapText="1"/>
    </xf>
    <xf numFmtId="0" fontId="91" fillId="2" borderId="0" xfId="0" applyFont="1" applyFill="1" applyAlignment="1">
      <alignment horizontal="left" vertical="center"/>
    </xf>
    <xf numFmtId="0" fontId="91" fillId="0" borderId="0" xfId="0" applyFont="1" applyAlignment="1">
      <alignment vertical="center"/>
    </xf>
    <xf numFmtId="0" fontId="90" fillId="2" borderId="0" xfId="0" applyFont="1" applyFill="1" applyAlignment="1">
      <alignment horizontal="center" vertical="center"/>
    </xf>
    <xf numFmtId="166" fontId="90" fillId="2" borderId="0" xfId="0" applyNumberFormat="1" applyFont="1" applyFill="1" applyAlignment="1">
      <alignment horizontal="center" vertical="center"/>
    </xf>
    <xf numFmtId="0" fontId="90" fillId="2" borderId="0" xfId="0" quotePrefix="1" applyFont="1" applyFill="1" applyAlignment="1">
      <alignment horizontal="left" vertical="center"/>
    </xf>
    <xf numFmtId="0" fontId="91" fillId="4" borderId="2" xfId="0" quotePrefix="1" applyFont="1" applyFill="1" applyBorder="1" applyAlignment="1">
      <alignment horizontal="center" vertical="center"/>
    </xf>
    <xf numFmtId="0" fontId="91" fillId="0" borderId="3" xfId="0" applyFont="1" applyBorder="1" applyAlignment="1">
      <alignment horizontal="left" vertical="center"/>
    </xf>
    <xf numFmtId="0" fontId="91" fillId="2" borderId="3" xfId="0" applyFont="1" applyFill="1" applyBorder="1" applyAlignment="1">
      <alignment vertical="center"/>
    </xf>
    <xf numFmtId="0" fontId="91" fillId="2" borderId="3" xfId="0" applyFont="1" applyFill="1" applyBorder="1" applyAlignment="1">
      <alignment horizontal="center" vertical="center"/>
    </xf>
    <xf numFmtId="3" fontId="91" fillId="2" borderId="3" xfId="0" applyNumberFormat="1" applyFont="1" applyFill="1" applyBorder="1" applyAlignment="1">
      <alignment horizontal="center" vertical="center"/>
    </xf>
    <xf numFmtId="0" fontId="93" fillId="17" borderId="0" xfId="0" applyFont="1" applyFill="1" applyAlignment="1">
      <alignment horizontal="center"/>
    </xf>
    <xf numFmtId="0" fontId="91" fillId="0" borderId="3" xfId="0" applyFont="1" applyBorder="1" applyAlignment="1">
      <alignment vertical="center"/>
    </xf>
    <xf numFmtId="0" fontId="91" fillId="13" borderId="3" xfId="0" applyFont="1" applyFill="1" applyBorder="1" applyAlignment="1">
      <alignment horizontal="center" vertical="center"/>
    </xf>
    <xf numFmtId="1" fontId="91" fillId="13" borderId="3" xfId="0" applyNumberFormat="1" applyFont="1" applyFill="1" applyBorder="1" applyAlignment="1">
      <alignment vertical="center"/>
    </xf>
    <xf numFmtId="1" fontId="91" fillId="13" borderId="3" xfId="0" applyNumberFormat="1" applyFont="1" applyFill="1" applyBorder="1" applyAlignment="1">
      <alignment horizontal="center" vertical="center"/>
    </xf>
    <xf numFmtId="0" fontId="91" fillId="20" borderId="0" xfId="0" applyFont="1" applyFill="1" applyAlignment="1">
      <alignment horizontal="center" vertical="center"/>
    </xf>
    <xf numFmtId="1" fontId="91" fillId="20" borderId="0" xfId="0" applyNumberFormat="1" applyFont="1" applyFill="1" applyAlignment="1">
      <alignment vertical="center"/>
    </xf>
    <xf numFmtId="1" fontId="91" fillId="20" borderId="0" xfId="0" applyNumberFormat="1" applyFont="1" applyFill="1" applyAlignment="1">
      <alignment horizontal="center" vertical="center"/>
    </xf>
    <xf numFmtId="1" fontId="91" fillId="20" borderId="2" xfId="0" applyNumberFormat="1" applyFont="1" applyFill="1" applyBorder="1" applyAlignment="1">
      <alignment horizontal="center" vertical="center"/>
    </xf>
    <xf numFmtId="0" fontId="91" fillId="19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2" borderId="0" xfId="0" applyFont="1" applyFill="1" applyAlignment="1">
      <alignment horizontal="right" vertical="center" wrapText="1"/>
    </xf>
    <xf numFmtId="0" fontId="91" fillId="0" borderId="2" xfId="0" applyFont="1" applyBorder="1" applyAlignment="1">
      <alignment horizontal="right" vertical="center"/>
    </xf>
    <xf numFmtId="0" fontId="91" fillId="2" borderId="2" xfId="0" applyFont="1" applyFill="1" applyBorder="1" applyAlignment="1">
      <alignment horizontal="right" vertical="center"/>
    </xf>
    <xf numFmtId="0" fontId="91" fillId="11" borderId="0" xfId="0" applyFont="1" applyFill="1" applyAlignment="1">
      <alignment horizontal="left" vertical="center"/>
    </xf>
    <xf numFmtId="0" fontId="91" fillId="11" borderId="0" xfId="0" applyFont="1" applyFill="1" applyAlignment="1">
      <alignment horizontal="center" vertical="center"/>
    </xf>
    <xf numFmtId="1" fontId="91" fillId="11" borderId="0" xfId="0" applyNumberFormat="1" applyFont="1" applyFill="1" applyAlignment="1">
      <alignment horizontal="right" vertical="center"/>
    </xf>
    <xf numFmtId="1" fontId="91" fillId="11" borderId="0" xfId="0" applyNumberFormat="1" applyFont="1" applyFill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91" fillId="2" borderId="2" xfId="0" applyFont="1" applyFill="1" applyBorder="1" applyAlignment="1">
      <alignment horizontal="left" vertical="center"/>
    </xf>
    <xf numFmtId="0" fontId="91" fillId="0" borderId="0" xfId="68" applyFont="1" applyAlignment="1">
      <alignment horizontal="center"/>
    </xf>
    <xf numFmtId="3" fontId="94" fillId="2" borderId="4" xfId="0" applyNumberFormat="1" applyFont="1" applyFill="1" applyBorder="1" applyAlignment="1">
      <alignment vertical="center"/>
    </xf>
    <xf numFmtId="3" fontId="94" fillId="2" borderId="4" xfId="0" applyNumberFormat="1" applyFont="1" applyFill="1" applyBorder="1" applyAlignment="1">
      <alignment horizontal="center" vertical="center"/>
    </xf>
    <xf numFmtId="0" fontId="95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 wrapText="1"/>
    </xf>
    <xf numFmtId="1" fontId="91" fillId="2" borderId="0" xfId="0" applyNumberFormat="1" applyFont="1" applyFill="1" applyAlignment="1">
      <alignment horizontal="center" vertical="center" wrapText="1"/>
    </xf>
    <xf numFmtId="0" fontId="96" fillId="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100" fillId="9" borderId="14" xfId="0" applyFont="1" applyFill="1" applyBorder="1" applyAlignment="1">
      <alignment vertical="center"/>
    </xf>
    <xf numFmtId="0" fontId="101" fillId="0" borderId="14" xfId="0" applyFont="1" applyBorder="1" applyAlignment="1">
      <alignment horizontal="center"/>
    </xf>
    <xf numFmtId="0" fontId="101" fillId="0" borderId="14" xfId="0" quotePrefix="1" applyFont="1" applyBorder="1" applyAlignment="1">
      <alignment horizontal="center"/>
    </xf>
    <xf numFmtId="16" fontId="101" fillId="0" borderId="14" xfId="0" quotePrefix="1" applyNumberFormat="1" applyFont="1" applyBorder="1" applyAlignment="1">
      <alignment horizontal="center"/>
    </xf>
    <xf numFmtId="0" fontId="82" fillId="0" borderId="49" xfId="59" applyFont="1" applyBorder="1" applyAlignment="1">
      <alignment horizontal="center" vertical="center"/>
    </xf>
    <xf numFmtId="0" fontId="82" fillId="0" borderId="49" xfId="59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1" fontId="26" fillId="0" borderId="11" xfId="1" quotePrefix="1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1" fontId="55" fillId="5" borderId="15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5" xfId="2" applyFont="1" applyBorder="1" applyAlignment="1">
      <alignment horizontal="center"/>
    </xf>
    <xf numFmtId="0" fontId="55" fillId="0" borderId="15" xfId="2" applyFont="1" applyBorder="1" applyAlignment="1">
      <alignment horizontal="center" vertical="center"/>
    </xf>
    <xf numFmtId="1" fontId="26" fillId="0" borderId="14" xfId="1" quotePrefix="1" applyNumberFormat="1" applyFont="1" applyBorder="1" applyAlignment="1">
      <alignment horizontal="center" vertical="center" wrapText="1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102" fillId="2" borderId="0" xfId="0" applyFont="1" applyFill="1" applyAlignment="1">
      <alignment vertical="center"/>
    </xf>
    <xf numFmtId="0" fontId="102" fillId="2" borderId="12" xfId="0" quotePrefix="1" applyFont="1" applyFill="1" applyBorder="1" applyAlignment="1">
      <alignment horizontal="center" vertical="center" wrapText="1"/>
    </xf>
    <xf numFmtId="1" fontId="102" fillId="2" borderId="12" xfId="0" applyNumberFormat="1" applyFont="1" applyFill="1" applyBorder="1" applyAlignment="1">
      <alignment horizontal="left" vertical="center" wrapText="1"/>
    </xf>
    <xf numFmtId="0" fontId="102" fillId="2" borderId="29" xfId="0" applyFont="1" applyFill="1" applyBorder="1" applyAlignment="1">
      <alignment vertical="center"/>
    </xf>
    <xf numFmtId="0" fontId="102" fillId="2" borderId="30" xfId="0" applyFont="1" applyFill="1" applyBorder="1" applyAlignment="1">
      <alignment vertical="center"/>
    </xf>
    <xf numFmtId="0" fontId="87" fillId="0" borderId="11" xfId="0" quotePrefix="1" applyFont="1" applyBorder="1" applyAlignment="1">
      <alignment horizontal="center" vertical="center"/>
    </xf>
    <xf numFmtId="0" fontId="102" fillId="2" borderId="52" xfId="0" applyFont="1" applyFill="1" applyBorder="1" applyAlignment="1">
      <alignment vertical="center" wrapText="1"/>
    </xf>
    <xf numFmtId="0" fontId="102" fillId="2" borderId="53" xfId="0" applyFont="1" applyFill="1" applyBorder="1" applyAlignment="1">
      <alignment vertical="center"/>
    </xf>
    <xf numFmtId="0" fontId="102" fillId="2" borderId="54" xfId="0" applyFont="1" applyFill="1" applyBorder="1" applyAlignment="1">
      <alignment vertical="center" wrapText="1"/>
    </xf>
    <xf numFmtId="0" fontId="102" fillId="2" borderId="50" xfId="0" applyFont="1" applyFill="1" applyBorder="1" applyAlignment="1">
      <alignment vertical="center"/>
    </xf>
    <xf numFmtId="0" fontId="102" fillId="2" borderId="51" xfId="0" applyFont="1" applyFill="1" applyBorder="1" applyAlignment="1">
      <alignment vertical="center"/>
    </xf>
    <xf numFmtId="2" fontId="102" fillId="2" borderId="0" xfId="0" applyNumberFormat="1" applyFont="1" applyFill="1" applyAlignment="1">
      <alignment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vertical="center" wrapText="1"/>
    </xf>
    <xf numFmtId="1" fontId="104" fillId="2" borderId="15" xfId="0" applyNumberFormat="1" applyFont="1" applyFill="1" applyBorder="1" applyAlignment="1">
      <alignment vertical="center" wrapText="1"/>
    </xf>
    <xf numFmtId="49" fontId="105" fillId="0" borderId="0" xfId="65" applyNumberFormat="1" applyFont="1" applyAlignment="1">
      <alignment vertical="center" wrapText="1"/>
    </xf>
    <xf numFmtId="0" fontId="79" fillId="0" borderId="0" xfId="65" applyAlignment="1">
      <alignment wrapText="1"/>
    </xf>
    <xf numFmtId="0" fontId="79" fillId="0" borderId="0" xfId="65" applyAlignment="1">
      <alignment horizontal="center" wrapText="1"/>
    </xf>
    <xf numFmtId="0" fontId="106" fillId="0" borderId="0" xfId="65" applyFont="1" applyAlignment="1">
      <alignment vertical="center" wrapText="1"/>
    </xf>
    <xf numFmtId="0" fontId="106" fillId="0" borderId="0" xfId="65" applyFont="1" applyAlignment="1">
      <alignment horizontal="center" vertical="center" wrapText="1"/>
    </xf>
    <xf numFmtId="49" fontId="105" fillId="0" borderId="0" xfId="65" applyNumberFormat="1" applyFont="1" applyAlignment="1">
      <alignment horizontal="center" vertical="center" wrapText="1"/>
    </xf>
    <xf numFmtId="0" fontId="107" fillId="0" borderId="0" xfId="65" applyFont="1" applyAlignment="1">
      <alignment vertical="center" wrapText="1"/>
    </xf>
    <xf numFmtId="0" fontId="51" fillId="0" borderId="0" xfId="65" applyFont="1" applyAlignment="1">
      <alignment vertical="center" wrapText="1"/>
    </xf>
    <xf numFmtId="49" fontId="105" fillId="0" borderId="14" xfId="65" applyNumberFormat="1" applyFont="1" applyBorder="1" applyAlignment="1">
      <alignment vertical="center" wrapText="1"/>
    </xf>
    <xf numFmtId="49" fontId="105" fillId="0" borderId="14" xfId="65" applyNumberFormat="1" applyFont="1" applyBorder="1" applyAlignment="1">
      <alignment horizontal="center" vertical="center" wrapText="1"/>
    </xf>
    <xf numFmtId="49" fontId="106" fillId="0" borderId="14" xfId="65" applyNumberFormat="1" applyFont="1" applyBorder="1" applyAlignment="1">
      <alignment vertical="center" wrapText="1"/>
    </xf>
    <xf numFmtId="49" fontId="106" fillId="0" borderId="14" xfId="65" applyNumberFormat="1" applyFont="1" applyBorder="1" applyAlignment="1">
      <alignment horizontal="center" vertical="center" wrapText="1"/>
    </xf>
    <xf numFmtId="175" fontId="106" fillId="0" borderId="14" xfId="65" applyNumberFormat="1" applyFont="1" applyBorder="1" applyAlignment="1">
      <alignment horizontal="center" vertical="center" wrapText="1"/>
    </xf>
    <xf numFmtId="175" fontId="105" fillId="0" borderId="14" xfId="65" applyNumberFormat="1" applyFont="1" applyBorder="1" applyAlignment="1">
      <alignment horizontal="center" vertical="center" wrapText="1"/>
    </xf>
    <xf numFmtId="0" fontId="107" fillId="0" borderId="0" xfId="65" applyFont="1" applyAlignment="1">
      <alignment wrapText="1"/>
    </xf>
    <xf numFmtId="0" fontId="51" fillId="0" borderId="0" xfId="65" applyFont="1" applyAlignment="1">
      <alignment wrapText="1"/>
    </xf>
    <xf numFmtId="0" fontId="108" fillId="0" borderId="0" xfId="65" applyFont="1" applyAlignment="1">
      <alignment wrapText="1"/>
    </xf>
    <xf numFmtId="0" fontId="108" fillId="0" borderId="0" xfId="65" applyFont="1" applyAlignment="1">
      <alignment horizontal="center" wrapText="1"/>
    </xf>
    <xf numFmtId="0" fontId="109" fillId="0" borderId="0" xfId="65" applyFont="1" applyAlignment="1">
      <alignment wrapText="1"/>
    </xf>
    <xf numFmtId="0" fontId="104" fillId="2" borderId="14" xfId="0" applyFont="1" applyFill="1" applyBorder="1" applyAlignment="1">
      <alignment horizontal="center" vertical="center"/>
    </xf>
    <xf numFmtId="0" fontId="104" fillId="0" borderId="14" xfId="0" applyFont="1" applyBorder="1" applyAlignment="1">
      <alignment horizontal="center" vertical="center" wrapText="1"/>
    </xf>
    <xf numFmtId="1" fontId="104" fillId="2" borderId="14" xfId="0" applyNumberFormat="1" applyFont="1" applyFill="1" applyBorder="1" applyAlignment="1">
      <alignment horizontal="center" vertical="center" wrapText="1"/>
    </xf>
    <xf numFmtId="1" fontId="104" fillId="2" borderId="14" xfId="0" applyNumberFormat="1" applyFont="1" applyFill="1" applyBorder="1" applyAlignment="1">
      <alignment horizontal="center" vertical="center"/>
    </xf>
    <xf numFmtId="173" fontId="104" fillId="2" borderId="10" xfId="0" applyNumberFormat="1" applyFont="1" applyFill="1" applyBorder="1" applyAlignment="1">
      <alignment horizontal="center" vertical="center"/>
    </xf>
    <xf numFmtId="165" fontId="104" fillId="2" borderId="14" xfId="0" applyNumberFormat="1" applyFont="1" applyFill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173" fontId="104" fillId="2" borderId="14" xfId="0" applyNumberFormat="1" applyFont="1" applyFill="1" applyBorder="1" applyAlignment="1">
      <alignment horizontal="center" vertical="center"/>
    </xf>
    <xf numFmtId="1" fontId="104" fillId="2" borderId="0" xfId="0" applyNumberFormat="1" applyFont="1" applyFill="1" applyAlignment="1">
      <alignment vertical="center"/>
    </xf>
    <xf numFmtId="0" fontId="87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12" fontId="87" fillId="0" borderId="14" xfId="0" quotePrefix="1" applyNumberFormat="1" applyFont="1" applyBorder="1" applyAlignment="1">
      <alignment horizontal="center" vertical="center" wrapText="1"/>
    </xf>
    <xf numFmtId="0" fontId="91" fillId="0" borderId="0" xfId="68" applyFont="1" applyAlignment="1">
      <alignment horizontal="center" vertical="center"/>
    </xf>
    <xf numFmtId="1" fontId="29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87" fillId="2" borderId="15" xfId="0" quotePrefix="1" applyFont="1" applyFill="1" applyBorder="1" applyAlignment="1">
      <alignment horizontal="center" vertical="center" wrapText="1"/>
    </xf>
    <xf numFmtId="0" fontId="87" fillId="2" borderId="12" xfId="0" quotePrefix="1" applyFont="1" applyFill="1" applyBorder="1" applyAlignment="1">
      <alignment horizontal="center" vertical="center" wrapText="1"/>
    </xf>
    <xf numFmtId="0" fontId="87" fillId="2" borderId="13" xfId="0" quotePrefix="1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0" fontId="87" fillId="0" borderId="15" xfId="0" quotePrefix="1" applyFont="1" applyBorder="1" applyAlignment="1">
      <alignment horizontal="center" vertical="center"/>
    </xf>
    <xf numFmtId="0" fontId="87" fillId="0" borderId="12" xfId="0" quotePrefix="1" applyFont="1" applyBorder="1" applyAlignment="1">
      <alignment horizontal="center" vertical="center"/>
    </xf>
    <xf numFmtId="0" fontId="87" fillId="0" borderId="13" xfId="0" quotePrefix="1" applyFont="1" applyBorder="1" applyAlignment="1">
      <alignment horizontal="center" vertical="center"/>
    </xf>
    <xf numFmtId="0" fontId="104" fillId="3" borderId="14" xfId="0" applyFont="1" applyFill="1" applyBorder="1" applyAlignment="1">
      <alignment horizontal="left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2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87" fillId="3" borderId="23" xfId="0" applyFont="1" applyFill="1" applyBorder="1" applyAlignment="1">
      <alignment horizontal="center" vertical="center" wrapText="1"/>
    </xf>
    <xf numFmtId="0" fontId="87" fillId="3" borderId="24" xfId="0" applyFont="1" applyFill="1" applyBorder="1" applyAlignment="1">
      <alignment horizontal="center" vertical="center" wrapText="1"/>
    </xf>
    <xf numFmtId="0" fontId="87" fillId="3" borderId="25" xfId="0" applyFont="1" applyFill="1" applyBorder="1" applyAlignment="1">
      <alignment horizontal="center" vertical="center" wrapText="1"/>
    </xf>
    <xf numFmtId="0" fontId="87" fillId="3" borderId="26" xfId="0" applyFont="1" applyFill="1" applyBorder="1" applyAlignment="1">
      <alignment horizontal="center" vertical="center" wrapText="1"/>
    </xf>
    <xf numFmtId="0" fontId="87" fillId="3" borderId="0" xfId="0" applyFont="1" applyFill="1" applyAlignment="1">
      <alignment horizontal="center" vertical="center" wrapText="1"/>
    </xf>
    <xf numFmtId="0" fontId="87" fillId="3" borderId="27" xfId="0" applyFont="1" applyFill="1" applyBorder="1" applyAlignment="1">
      <alignment horizontal="center" vertical="center" wrapText="1"/>
    </xf>
    <xf numFmtId="0" fontId="87" fillId="3" borderId="31" xfId="0" applyFont="1" applyFill="1" applyBorder="1" applyAlignment="1">
      <alignment horizontal="center" vertical="center" wrapText="1"/>
    </xf>
    <xf numFmtId="0" fontId="87" fillId="3" borderId="28" xfId="0" applyFont="1" applyFill="1" applyBorder="1" applyAlignment="1">
      <alignment horizontal="center" vertical="center" wrapText="1"/>
    </xf>
    <xf numFmtId="0" fontId="87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2" fillId="22" borderId="16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17" xfId="0" applyFont="1" applyFill="1" applyBorder="1" applyAlignment="1">
      <alignment horizontal="center" vertical="center"/>
    </xf>
    <xf numFmtId="0" fontId="104" fillId="2" borderId="14" xfId="0" applyFont="1" applyFill="1" applyBorder="1" applyAlignment="1">
      <alignment horizontal="center" vertical="center" wrapText="1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1" fillId="2" borderId="12" xfId="0" applyFont="1" applyFill="1" applyBorder="1" applyAlignment="1">
      <alignment horizontal="center" vertical="center" wrapText="1"/>
    </xf>
    <xf numFmtId="0" fontId="91" fillId="2" borderId="13" xfId="0" applyFont="1" applyFill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/>
    </xf>
    <xf numFmtId="0" fontId="91" fillId="2" borderId="12" xfId="0" applyFont="1" applyFill="1" applyBorder="1" applyAlignment="1">
      <alignment horizontal="center" vertical="center"/>
    </xf>
    <xf numFmtId="0" fontId="91" fillId="2" borderId="13" xfId="0" applyFont="1" applyFill="1" applyBorder="1" applyAlignment="1">
      <alignment horizontal="center" vertical="center"/>
    </xf>
    <xf numFmtId="0" fontId="99" fillId="3" borderId="0" xfId="0" quotePrefix="1" applyFont="1" applyFill="1" applyAlignment="1">
      <alignment horizontal="left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87" fillId="3" borderId="15" xfId="0" applyFont="1" applyFill="1" applyBorder="1" applyAlignment="1">
      <alignment horizontal="center" vertical="center" wrapText="1"/>
    </xf>
    <xf numFmtId="0" fontId="87" fillId="3" borderId="12" xfId="0" applyFont="1" applyFill="1" applyBorder="1" applyAlignment="1">
      <alignment horizontal="center" vertical="center" wrapText="1"/>
    </xf>
    <xf numFmtId="0" fontId="87" fillId="3" borderId="13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/>
    </xf>
    <xf numFmtId="0" fontId="87" fillId="0" borderId="13" xfId="0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 wrapText="1"/>
    </xf>
    <xf numFmtId="0" fontId="87" fillId="0" borderId="12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center" vertical="center" wrapText="1"/>
    </xf>
    <xf numFmtId="1" fontId="102" fillId="2" borderId="14" xfId="0" applyNumberFormat="1" applyFont="1" applyFill="1" applyBorder="1" applyAlignment="1">
      <alignment horizontal="left" vertical="center" wrapText="1"/>
    </xf>
    <xf numFmtId="0" fontId="102" fillId="2" borderId="15" xfId="0" quotePrefix="1" applyFont="1" applyFill="1" applyBorder="1" applyAlignment="1">
      <alignment horizontal="center" vertical="center" wrapText="1"/>
    </xf>
    <xf numFmtId="0" fontId="102" fillId="2" borderId="12" xfId="0" quotePrefix="1" applyFont="1" applyFill="1" applyBorder="1" applyAlignment="1">
      <alignment horizontal="center" vertical="center" wrapText="1"/>
    </xf>
    <xf numFmtId="0" fontId="102" fillId="2" borderId="13" xfId="0" quotePrefix="1" applyFont="1" applyFill="1" applyBorder="1" applyAlignment="1">
      <alignment horizontal="center" vertical="center" wrapText="1"/>
    </xf>
    <xf numFmtId="0" fontId="87" fillId="3" borderId="29" xfId="0" applyFont="1" applyFill="1" applyBorder="1" applyAlignment="1">
      <alignment horizontal="center" vertical="center" wrapText="1"/>
    </xf>
    <xf numFmtId="0" fontId="87" fillId="3" borderId="30" xfId="0" applyFont="1" applyFill="1" applyBorder="1" applyAlignment="1">
      <alignment horizontal="center" vertical="center" wrapText="1"/>
    </xf>
    <xf numFmtId="0" fontId="102" fillId="2" borderId="47" xfId="0" applyFont="1" applyFill="1" applyBorder="1" applyAlignment="1">
      <alignment horizontal="left" vertical="center" wrapText="1"/>
    </xf>
    <xf numFmtId="0" fontId="102" fillId="2" borderId="29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 wrapText="1"/>
    </xf>
    <xf numFmtId="0" fontId="111" fillId="3" borderId="15" xfId="0" applyFont="1" applyFill="1" applyBorder="1" applyAlignment="1">
      <alignment horizontal="center" vertical="center" wrapText="1"/>
    </xf>
    <xf numFmtId="0" fontId="111" fillId="3" borderId="12" xfId="0" applyFont="1" applyFill="1" applyBorder="1" applyAlignment="1">
      <alignment horizontal="center" vertical="center" wrapText="1"/>
    </xf>
    <xf numFmtId="0" fontId="111" fillId="3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04" fillId="9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56" fillId="0" borderId="11" xfId="2" applyFont="1" applyBorder="1" applyAlignment="1">
      <alignment horizontal="center" vertical="center" wrapText="1"/>
    </xf>
    <xf numFmtId="0" fontId="56" fillId="0" borderId="10" xfId="2" applyFont="1" applyBorder="1" applyAlignment="1">
      <alignment horizontal="center" vertical="center" wrapText="1"/>
    </xf>
    <xf numFmtId="0" fontId="57" fillId="0" borderId="11" xfId="2" applyFont="1" applyBorder="1" applyAlignment="1">
      <alignment horizontal="center" vertical="center" wrapText="1"/>
    </xf>
    <xf numFmtId="0" fontId="57" fillId="0" borderId="10" xfId="2" applyFont="1" applyBorder="1" applyAlignment="1">
      <alignment horizontal="center" vertical="center" wrapText="1"/>
    </xf>
    <xf numFmtId="0" fontId="43" fillId="5" borderId="49" xfId="59" applyFont="1" applyFill="1" applyBorder="1" applyAlignment="1">
      <alignment horizontal="center" vertical="center"/>
    </xf>
    <xf numFmtId="0" fontId="82" fillId="5" borderId="49" xfId="59" applyFont="1" applyFill="1" applyBorder="1" applyAlignment="1">
      <alignment horizontal="left" vertical="center"/>
    </xf>
    <xf numFmtId="0" fontId="82" fillId="0" borderId="6" xfId="59" applyFont="1" applyBorder="1" applyAlignment="1">
      <alignment vertical="center"/>
    </xf>
    <xf numFmtId="0" fontId="82" fillId="0" borderId="6" xfId="59" applyFont="1" applyBorder="1" applyAlignment="1">
      <alignment horizontal="left" vertical="center"/>
    </xf>
    <xf numFmtId="0" fontId="82" fillId="0" borderId="49" xfId="59" applyFont="1" applyBorder="1" applyAlignment="1">
      <alignment horizontal="center" vertical="center"/>
    </xf>
    <xf numFmtId="0" fontId="82" fillId="0" borderId="0" xfId="59" applyFont="1" applyAlignment="1">
      <alignment horizontal="left" vertical="center" wrapText="1"/>
    </xf>
    <xf numFmtId="0" fontId="85" fillId="0" borderId="49" xfId="59" quotePrefix="1" applyFont="1" applyBorder="1" applyAlignment="1">
      <alignment vertical="center" wrapText="1"/>
    </xf>
    <xf numFmtId="0" fontId="85" fillId="0" borderId="49" xfId="59" applyFont="1" applyBorder="1" applyAlignment="1">
      <alignment vertical="center" wrapText="1"/>
    </xf>
    <xf numFmtId="0" fontId="85" fillId="0" borderId="49" xfId="59" quotePrefix="1" applyFont="1" applyBorder="1" applyAlignment="1">
      <alignment horizontal="left" vertical="center" wrapText="1"/>
    </xf>
    <xf numFmtId="0" fontId="85" fillId="0" borderId="49" xfId="59" applyFont="1" applyBorder="1" applyAlignment="1">
      <alignment horizontal="left" vertical="center" wrapText="1"/>
    </xf>
    <xf numFmtId="0" fontId="27" fillId="0" borderId="49" xfId="59" quotePrefix="1" applyFont="1" applyBorder="1" applyAlignment="1">
      <alignment horizontal="left" vertical="center" wrapText="1"/>
    </xf>
    <xf numFmtId="0" fontId="27" fillId="0" borderId="49" xfId="59" applyFont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0" Type="http://schemas.openxmlformats.org/officeDocument/2006/relationships/externalLink" Target="externalLinks/externalLink12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emf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3</xdr:row>
      <xdr:rowOff>431800</xdr:rowOff>
    </xdr:from>
    <xdr:to>
      <xdr:col>15</xdr:col>
      <xdr:colOff>1778000</xdr:colOff>
      <xdr:row>8</xdr:row>
      <xdr:rowOff>583558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46547-9CCD-40D5-8FD9-E0FC1C40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0" y="1422400"/>
          <a:ext cx="4445000" cy="3936358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1270000</xdr:colOff>
      <xdr:row>65</xdr:row>
      <xdr:rowOff>628650</xdr:rowOff>
    </xdr:from>
    <xdr:to>
      <xdr:col>14</xdr:col>
      <xdr:colOff>1368425</xdr:colOff>
      <xdr:row>68</xdr:row>
      <xdr:rowOff>2021140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03743C-1955-4A79-975B-BE9F25C3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67600" y="56229250"/>
          <a:ext cx="7820025" cy="4669090"/>
        </a:xfrm>
        <a:prstGeom prst="rect">
          <a:avLst/>
        </a:prstGeom>
      </xdr:spPr>
    </xdr:pic>
    <xdr:clientData/>
  </xdr:twoCellAnchor>
  <xdr:twoCellAnchor editAs="oneCell">
    <xdr:from>
      <xdr:col>12</xdr:col>
      <xdr:colOff>996949</xdr:colOff>
      <xdr:row>59</xdr:row>
      <xdr:rowOff>50800</xdr:rowOff>
    </xdr:from>
    <xdr:to>
      <xdr:col>15</xdr:col>
      <xdr:colOff>3663949</xdr:colOff>
      <xdr:row>66</xdr:row>
      <xdr:rowOff>171658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907671-CCA5-4109-8B29-81568467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44349" y="50571400"/>
          <a:ext cx="7086600" cy="6470858"/>
        </a:xfrm>
        <a:prstGeom prst="rect">
          <a:avLst/>
        </a:prstGeom>
      </xdr:spPr>
    </xdr:pic>
    <xdr:clientData/>
  </xdr:twoCellAnchor>
  <xdr:twoCellAnchor editAs="oneCell">
    <xdr:from>
      <xdr:col>9</xdr:col>
      <xdr:colOff>1816100</xdr:colOff>
      <xdr:row>75</xdr:row>
      <xdr:rowOff>222250</xdr:rowOff>
    </xdr:from>
    <xdr:to>
      <xdr:col>13</xdr:col>
      <xdr:colOff>1203630</xdr:colOff>
      <xdr:row>77</xdr:row>
      <xdr:rowOff>2895600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7B8F83-A307-4633-85DE-7D75128C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13700" y="69259450"/>
          <a:ext cx="5686730" cy="4654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69</xdr:row>
      <xdr:rowOff>117558</xdr:rowOff>
    </xdr:from>
    <xdr:to>
      <xdr:col>15</xdr:col>
      <xdr:colOff>685800</xdr:colOff>
      <xdr:row>72</xdr:row>
      <xdr:rowOff>1536700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C870FD6-E99B-4EF4-AC96-02341B5C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02600" y="62271358"/>
          <a:ext cx="7950200" cy="538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2114551</xdr:colOff>
      <xdr:row>28</xdr:row>
      <xdr:rowOff>152401</xdr:rowOff>
    </xdr:from>
    <xdr:to>
      <xdr:col>1</xdr:col>
      <xdr:colOff>8686800</xdr:colOff>
      <xdr:row>28</xdr:row>
      <xdr:rowOff>2441074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1" y="33108901"/>
          <a:ext cx="6572249" cy="2288673"/>
        </a:xfrm>
        <a:prstGeom prst="rect">
          <a:avLst/>
        </a:prstGeom>
      </xdr:spPr>
    </xdr:pic>
    <xdr:clientData/>
  </xdr:twoCellAnchor>
  <xdr:twoCellAnchor editAs="oneCell">
    <xdr:from>
      <xdr:col>1</xdr:col>
      <xdr:colOff>692149</xdr:colOff>
      <xdr:row>36</xdr:row>
      <xdr:rowOff>415925</xdr:rowOff>
    </xdr:from>
    <xdr:to>
      <xdr:col>1</xdr:col>
      <xdr:colOff>3801578</xdr:colOff>
      <xdr:row>36</xdr:row>
      <xdr:rowOff>2063750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49" y="48310800"/>
          <a:ext cx="3109429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1206501</xdr:colOff>
      <xdr:row>34</xdr:row>
      <xdr:rowOff>41276</xdr:rowOff>
    </xdr:from>
    <xdr:to>
      <xdr:col>1</xdr:col>
      <xdr:colOff>2619234</xdr:colOff>
      <xdr:row>34</xdr:row>
      <xdr:rowOff>1831976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1" y="42665651"/>
          <a:ext cx="1412733" cy="1790700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923922</xdr:colOff>
      <xdr:row>16</xdr:row>
      <xdr:rowOff>606425</xdr:rowOff>
    </xdr:from>
    <xdr:to>
      <xdr:col>1</xdr:col>
      <xdr:colOff>9439272</xdr:colOff>
      <xdr:row>16</xdr:row>
      <xdr:rowOff>3444875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A9EA50-E4DF-8E18-D29C-B7F96176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0922" y="24847550"/>
          <a:ext cx="8515350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7286625</xdr:colOff>
      <xdr:row>0</xdr:row>
      <xdr:rowOff>95250</xdr:rowOff>
    </xdr:from>
    <xdr:to>
      <xdr:col>1</xdr:col>
      <xdr:colOff>9861805</xdr:colOff>
      <xdr:row>3</xdr:row>
      <xdr:rowOff>530721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9B44A-C921-4258-B06D-D3212421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3625" y="95250"/>
          <a:ext cx="2575180" cy="2483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2-FW23/2-PRODUCTION/2-STYLE-FILE/CUTTING%20DOCKETS/BULK/DROP%2011/CRTZ%20BLANK%20HOODIEHEATHER%20GREY-%20CRTZ-1168A%20-%20BLACK.xlsx" TargetMode="External"/><Relationship Id="rId2" Type="http://schemas.microsoft.com/office/2019/04/relationships/externalLinkLongPath" Target="/sites/COMMERCIAL/Shared%20Documents/General/2-CUSTOMER-FOLDER/CORTEIZ/2-FW23/2-PRODUCTION/2-STYLE-FILE/CUTTING%20DOCKETS/BULK/DROP%2011/CRTZ%20BLANK%20HOODIEHEATHER%20GREY-%20CRTZ-1168A%20-%20BLACK.xlsx?01602774" TargetMode="External"/><Relationship Id="rId1" Type="http://schemas.openxmlformats.org/officeDocument/2006/relationships/externalLinkPath" Target="file:///\\01602774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 refreshError="1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 refreshError="1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08"/>
  <sheetViews>
    <sheetView view="pageBreakPreview" topLeftCell="A71" zoomScale="25" zoomScaleNormal="55" zoomScaleSheetLayoutView="25" zoomScalePageLayoutView="40" workbookViewId="0">
      <selection activeCell="D78" sqref="D78:I78"/>
    </sheetView>
  </sheetViews>
  <sheetFormatPr defaultColWidth="9.1796875" defaultRowHeight="16.5"/>
  <cols>
    <col min="1" max="1" width="8.453125" style="362" customWidth="1"/>
    <col min="2" max="2" width="42" style="362" customWidth="1"/>
    <col min="3" max="3" width="26" style="362" customWidth="1"/>
    <col min="4" max="4" width="32" style="362" customWidth="1"/>
    <col min="5" max="5" width="27.81640625" style="362" bestFit="1" customWidth="1"/>
    <col min="6" max="6" width="43.7265625" style="362" customWidth="1"/>
    <col min="7" max="7" width="22.36328125" style="363" customWidth="1"/>
    <col min="8" max="10" width="27.26953125" style="362" customWidth="1"/>
    <col min="11" max="11" width="21.7265625" style="362" customWidth="1"/>
    <col min="12" max="12" width="18.81640625" style="362" customWidth="1"/>
    <col min="13" max="13" width="22.08984375" style="362" customWidth="1"/>
    <col min="14" max="14" width="20.36328125" style="362" customWidth="1"/>
    <col min="15" max="15" width="20.54296875" style="362" customWidth="1"/>
    <col min="16" max="16" width="61.81640625" style="362" customWidth="1"/>
    <col min="17" max="17" width="15" style="362" bestFit="1" customWidth="1"/>
    <col min="18" max="18" width="15.81640625" style="362" bestFit="1" customWidth="1"/>
    <col min="19" max="19" width="14.26953125" style="362" bestFit="1" customWidth="1"/>
    <col min="20" max="20" width="21.1796875" style="362" bestFit="1" customWidth="1"/>
    <col min="21" max="21" width="11.1796875" style="362" bestFit="1" customWidth="1"/>
    <col min="22" max="22" width="9.1796875" style="362" bestFit="1" customWidth="1"/>
    <col min="23" max="23" width="16.453125" style="362" bestFit="1" customWidth="1"/>
    <col min="24" max="16384" width="9.1796875" style="362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8" t="s">
        <v>0</v>
      </c>
      <c r="N1" s="468" t="s">
        <v>0</v>
      </c>
      <c r="O1" s="469" t="s">
        <v>1</v>
      </c>
      <c r="P1" s="469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8" t="s">
        <v>2</v>
      </c>
      <c r="N2" s="468" t="s">
        <v>2</v>
      </c>
      <c r="O2" s="470" t="s">
        <v>3</v>
      </c>
      <c r="P2" s="470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8" t="s">
        <v>4</v>
      </c>
      <c r="N3" s="468" t="s">
        <v>4</v>
      </c>
      <c r="O3" s="471" t="s">
        <v>5</v>
      </c>
      <c r="P3" s="469"/>
    </row>
    <row r="4" spans="1:16" s="5" customFormat="1" ht="42" thickBot="1">
      <c r="B4" s="222" t="s">
        <v>245</v>
      </c>
      <c r="C4" s="253"/>
      <c r="D4" s="253"/>
      <c r="E4" s="253"/>
      <c r="F4" s="253"/>
      <c r="G4" s="7"/>
    </row>
    <row r="5" spans="1:16" s="219" customFormat="1" ht="63.75" customHeight="1">
      <c r="B5" s="254" t="s">
        <v>6</v>
      </c>
      <c r="C5" s="254"/>
      <c r="D5" s="255"/>
      <c r="E5" s="256"/>
      <c r="F5" s="257"/>
      <c r="G5" s="452" t="s">
        <v>354</v>
      </c>
      <c r="H5" s="453"/>
      <c r="I5" s="453"/>
      <c r="J5" s="453"/>
      <c r="K5" s="453"/>
      <c r="L5" s="454"/>
      <c r="N5" s="153"/>
      <c r="O5" s="153"/>
    </row>
    <row r="6" spans="1:16" s="219" customFormat="1" ht="63.75" customHeight="1">
      <c r="B6" s="255" t="s">
        <v>7</v>
      </c>
      <c r="C6" s="255"/>
      <c r="D6" s="258" t="s">
        <v>256</v>
      </c>
      <c r="E6" s="259"/>
      <c r="F6" s="255"/>
      <c r="G6" s="455"/>
      <c r="H6" s="456"/>
      <c r="I6" s="456"/>
      <c r="J6" s="456"/>
      <c r="K6" s="456"/>
      <c r="L6" s="457"/>
      <c r="M6" s="153"/>
      <c r="N6" s="153"/>
      <c r="O6" s="153"/>
      <c r="P6" s="153"/>
    </row>
    <row r="7" spans="1:16" s="219" customFormat="1" ht="63.75" customHeight="1">
      <c r="B7" s="255" t="s">
        <v>8</v>
      </c>
      <c r="C7" s="255"/>
      <c r="D7" s="258" t="s">
        <v>332</v>
      </c>
      <c r="E7" s="260"/>
      <c r="F7" s="255"/>
      <c r="G7" s="455"/>
      <c r="H7" s="456"/>
      <c r="I7" s="456"/>
      <c r="J7" s="456"/>
      <c r="K7" s="456"/>
      <c r="L7" s="457"/>
      <c r="M7" s="153"/>
      <c r="N7" s="153"/>
      <c r="O7" s="153"/>
      <c r="P7" s="153"/>
    </row>
    <row r="8" spans="1:16" s="219" customFormat="1" ht="63.75" customHeight="1" thickBot="1">
      <c r="B8" s="255" t="s">
        <v>9</v>
      </c>
      <c r="C8" s="255"/>
      <c r="D8" s="255" t="s">
        <v>333</v>
      </c>
      <c r="E8" s="257"/>
      <c r="F8" s="257"/>
      <c r="G8" s="458"/>
      <c r="H8" s="459"/>
      <c r="I8" s="459"/>
      <c r="J8" s="459"/>
      <c r="K8" s="459"/>
      <c r="L8" s="460"/>
      <c r="M8" s="153"/>
      <c r="N8" s="153"/>
      <c r="O8" s="153"/>
      <c r="P8" s="153"/>
    </row>
    <row r="9" spans="1:16" s="220" customFormat="1" ht="56.25" customHeight="1">
      <c r="B9" s="260" t="s">
        <v>10</v>
      </c>
      <c r="C9" s="260"/>
      <c r="D9" s="255" t="s">
        <v>242</v>
      </c>
      <c r="E9" s="255"/>
      <c r="F9" s="255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61" t="s">
        <v>11</v>
      </c>
      <c r="C10" s="261"/>
      <c r="D10" s="262" t="s">
        <v>334</v>
      </c>
      <c r="E10" s="262"/>
      <c r="F10" s="262"/>
      <c r="G10" s="270"/>
      <c r="H10" s="262"/>
      <c r="I10" s="263"/>
      <c r="J10" s="263" t="s">
        <v>12</v>
      </c>
      <c r="K10" s="263"/>
      <c r="L10" s="263" t="s">
        <v>325</v>
      </c>
      <c r="M10" s="271"/>
      <c r="N10" s="271"/>
      <c r="O10" s="271"/>
      <c r="P10" s="271"/>
    </row>
    <row r="11" spans="1:16" s="14" customFormat="1" ht="77.25" customHeight="1">
      <c r="B11" s="263" t="s">
        <v>13</v>
      </c>
      <c r="C11" s="263"/>
      <c r="D11" s="264">
        <v>45546</v>
      </c>
      <c r="E11" s="265"/>
      <c r="F11" s="265"/>
      <c r="G11" s="272"/>
      <c r="H11" s="273"/>
      <c r="I11" s="263"/>
      <c r="J11" s="263" t="s">
        <v>14</v>
      </c>
      <c r="K11" s="263"/>
      <c r="L11" s="464" t="s">
        <v>244</v>
      </c>
      <c r="M11" s="464"/>
      <c r="N11" s="464"/>
      <c r="O11" s="464"/>
      <c r="P11" s="464"/>
    </row>
    <row r="12" spans="1:16" s="14" customFormat="1" ht="56.25" customHeight="1">
      <c r="B12" s="263" t="s">
        <v>15</v>
      </c>
      <c r="C12" s="263"/>
      <c r="D12" s="266"/>
      <c r="E12" s="263"/>
      <c r="F12" s="263"/>
      <c r="G12" s="274"/>
      <c r="H12" s="267"/>
      <c r="I12" s="263"/>
      <c r="J12" s="263" t="s">
        <v>16</v>
      </c>
      <c r="K12" s="253"/>
      <c r="L12" s="263" t="s">
        <v>17</v>
      </c>
      <c r="M12" s="263"/>
      <c r="N12" s="267"/>
      <c r="O12" s="267"/>
      <c r="P12" s="275"/>
    </row>
    <row r="13" spans="1:16" s="14" customFormat="1" ht="56.25" customHeight="1">
      <c r="B13" s="461"/>
      <c r="C13" s="461"/>
      <c r="D13" s="461"/>
      <c r="E13" s="461"/>
      <c r="F13" s="461"/>
      <c r="G13" s="274"/>
      <c r="H13" s="267"/>
      <c r="I13" s="263"/>
      <c r="J13" s="263" t="s">
        <v>18</v>
      </c>
      <c r="K13" s="263"/>
      <c r="L13" s="263"/>
      <c r="M13" s="267"/>
      <c r="N13" s="271"/>
      <c r="O13" s="271"/>
      <c r="P13" s="267"/>
    </row>
    <row r="14" spans="1:16" s="14" customFormat="1" ht="56.25" customHeight="1">
      <c r="B14" s="263" t="s">
        <v>19</v>
      </c>
      <c r="C14" s="263"/>
      <c r="D14" s="263" t="s">
        <v>20</v>
      </c>
      <c r="E14" s="263"/>
      <c r="F14" s="263"/>
      <c r="G14" s="276"/>
      <c r="H14" s="263"/>
      <c r="I14" s="263"/>
      <c r="J14" s="263" t="s">
        <v>21</v>
      </c>
      <c r="K14" s="263"/>
      <c r="L14" s="271" t="s">
        <v>22</v>
      </c>
      <c r="M14" s="271"/>
      <c r="N14" s="271"/>
      <c r="O14" s="271"/>
      <c r="P14" s="271"/>
    </row>
    <row r="15" spans="1:16" s="14" customFormat="1" ht="56.25" customHeight="1">
      <c r="B15" s="260" t="s">
        <v>23</v>
      </c>
      <c r="C15" s="260"/>
      <c r="D15" s="260"/>
      <c r="E15" s="268"/>
      <c r="F15" s="268"/>
      <c r="G15" s="277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 s="32" customFormat="1" ht="18.75" customHeight="1"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</row>
    <row r="17" spans="2:22" s="315" customFormat="1" ht="114" customHeight="1">
      <c r="B17" s="348"/>
      <c r="C17" s="349" t="s">
        <v>24</v>
      </c>
      <c r="D17" s="349" t="s">
        <v>25</v>
      </c>
      <c r="E17" s="323" t="s">
        <v>26</v>
      </c>
      <c r="F17" s="323"/>
      <c r="G17" s="323" t="s">
        <v>27</v>
      </c>
      <c r="H17" s="323" t="s">
        <v>28</v>
      </c>
      <c r="I17" s="323" t="s">
        <v>29</v>
      </c>
      <c r="J17" s="323" t="s">
        <v>30</v>
      </c>
      <c r="K17" s="323" t="s">
        <v>31</v>
      </c>
      <c r="L17" s="323" t="s">
        <v>32</v>
      </c>
      <c r="M17" s="323"/>
      <c r="N17" s="323"/>
      <c r="O17" s="323"/>
      <c r="P17" s="348" t="s">
        <v>33</v>
      </c>
    </row>
    <row r="18" spans="2:22" s="315" customFormat="1" ht="114" customHeight="1">
      <c r="B18" s="350" t="s">
        <v>34</v>
      </c>
      <c r="C18" s="350"/>
      <c r="D18" s="324" t="s">
        <v>335</v>
      </c>
      <c r="E18" s="325"/>
      <c r="F18" s="326"/>
      <c r="G18" s="429">
        <v>15</v>
      </c>
      <c r="H18" s="429">
        <v>66</v>
      </c>
      <c r="I18" s="429">
        <v>126</v>
      </c>
      <c r="J18" s="429">
        <v>72</v>
      </c>
      <c r="K18" s="429">
        <v>18</v>
      </c>
      <c r="L18" s="429">
        <v>3</v>
      </c>
      <c r="M18" s="326"/>
      <c r="N18" s="326"/>
      <c r="O18" s="326"/>
      <c r="P18" s="327">
        <f>SUM(G18:O18)</f>
        <v>300</v>
      </c>
      <c r="Q18" s="328"/>
      <c r="R18" s="328"/>
      <c r="S18" s="328"/>
      <c r="T18" s="328"/>
      <c r="U18" s="328"/>
      <c r="V18" s="328"/>
    </row>
    <row r="19" spans="2:22" s="315" customFormat="1" ht="114" customHeight="1">
      <c r="B19" s="350" t="s">
        <v>36</v>
      </c>
      <c r="C19" s="350"/>
      <c r="D19" s="329" t="str">
        <f>D18</f>
        <v>BONE</v>
      </c>
      <c r="E19" s="325"/>
      <c r="F19" s="326"/>
      <c r="G19" s="326">
        <f>ROUNDUP(G18*-9%,0)</f>
        <v>-2</v>
      </c>
      <c r="H19" s="326">
        <f>ROUNDUP(H18*-9%,0)-1</f>
        <v>-7</v>
      </c>
      <c r="I19" s="326">
        <f t="shared" ref="I19:L19" si="0">ROUNDUP(I18*-9%,0)</f>
        <v>-12</v>
      </c>
      <c r="J19" s="326">
        <f t="shared" si="0"/>
        <v>-7</v>
      </c>
      <c r="K19" s="326">
        <f t="shared" si="0"/>
        <v>-2</v>
      </c>
      <c r="L19" s="326">
        <f t="shared" si="0"/>
        <v>-1</v>
      </c>
      <c r="M19" s="326"/>
      <c r="N19" s="326"/>
      <c r="O19" s="326"/>
      <c r="P19" s="327">
        <f>SUM(G19:O19)</f>
        <v>-31</v>
      </c>
    </row>
    <row r="20" spans="2:22" s="315" customFormat="1" ht="114" customHeight="1">
      <c r="B20" s="350" t="s">
        <v>326</v>
      </c>
      <c r="C20" s="350"/>
      <c r="D20" s="329" t="str">
        <f>D21</f>
        <v>BONE</v>
      </c>
      <c r="E20" s="325"/>
      <c r="F20" s="326"/>
      <c r="G20" s="326">
        <v>1</v>
      </c>
      <c r="H20" s="326">
        <v>2</v>
      </c>
      <c r="I20" s="326">
        <v>3</v>
      </c>
      <c r="J20" s="326">
        <v>3</v>
      </c>
      <c r="K20" s="326">
        <v>1</v>
      </c>
      <c r="L20" s="326">
        <v>1</v>
      </c>
      <c r="M20" s="326"/>
      <c r="N20" s="326"/>
      <c r="O20" s="326"/>
      <c r="P20" s="327">
        <f>SUM(G20:O20)</f>
        <v>11</v>
      </c>
    </row>
    <row r="21" spans="2:22" s="314" customFormat="1" ht="114" customHeight="1">
      <c r="B21" s="330" t="s">
        <v>37</v>
      </c>
      <c r="C21" s="330"/>
      <c r="D21" s="331" t="str">
        <f>D19</f>
        <v>BONE</v>
      </c>
      <c r="E21" s="331"/>
      <c r="F21" s="332"/>
      <c r="G21" s="332">
        <f>SUM(G18:G20)</f>
        <v>14</v>
      </c>
      <c r="H21" s="332">
        <f t="shared" ref="H21:L21" si="1">SUM(H18:H20)</f>
        <v>61</v>
      </c>
      <c r="I21" s="332">
        <f>SUM(I18:I20)</f>
        <v>117</v>
      </c>
      <c r="J21" s="332">
        <f t="shared" si="1"/>
        <v>68</v>
      </c>
      <c r="K21" s="332">
        <f t="shared" si="1"/>
        <v>17</v>
      </c>
      <c r="L21" s="332">
        <f t="shared" si="1"/>
        <v>3</v>
      </c>
      <c r="M21" s="332"/>
      <c r="N21" s="332"/>
      <c r="O21" s="332"/>
      <c r="P21" s="332">
        <f>SUM(G21:O21)</f>
        <v>280</v>
      </c>
    </row>
    <row r="22" spans="2:22" s="337" customFormat="1" ht="64" hidden="1" customHeight="1">
      <c r="B22" s="338" t="s">
        <v>39</v>
      </c>
      <c r="C22" s="338"/>
      <c r="D22" s="334" t="str">
        <f>D20</f>
        <v>BONE</v>
      </c>
      <c r="E22" s="334"/>
      <c r="F22" s="335"/>
      <c r="G22" s="335">
        <v>0</v>
      </c>
      <c r="H22" s="335">
        <v>0</v>
      </c>
      <c r="I22" s="335">
        <v>0</v>
      </c>
      <c r="J22" s="335">
        <v>0</v>
      </c>
      <c r="K22" s="335">
        <v>0</v>
      </c>
      <c r="L22" s="335">
        <v>0</v>
      </c>
      <c r="M22" s="336"/>
      <c r="N22" s="336"/>
      <c r="O22" s="336"/>
      <c r="P22" s="336">
        <f>SUM(G22:O22)</f>
        <v>0</v>
      </c>
    </row>
    <row r="23" spans="2:22" s="315" customFormat="1" ht="18" customHeight="1">
      <c r="B23" s="339"/>
      <c r="C23" s="339"/>
      <c r="D23" s="339"/>
      <c r="E23" s="340"/>
      <c r="F23" s="340"/>
      <c r="G23" s="341"/>
      <c r="H23" s="340"/>
      <c r="I23" s="340"/>
      <c r="J23" s="340"/>
      <c r="L23" s="340"/>
      <c r="M23" s="342"/>
      <c r="N23" s="343"/>
      <c r="O23" s="343"/>
      <c r="P23" s="343"/>
    </row>
    <row r="24" spans="2:22" s="315" customFormat="1" ht="55.5" hidden="1" customHeight="1">
      <c r="B24" s="348"/>
      <c r="C24" s="349" t="s">
        <v>24</v>
      </c>
      <c r="D24" s="349" t="s">
        <v>25</v>
      </c>
      <c r="E24" s="323" t="s">
        <v>26</v>
      </c>
      <c r="F24" s="323"/>
      <c r="G24" s="323" t="s">
        <v>27</v>
      </c>
      <c r="H24" s="323" t="s">
        <v>28</v>
      </c>
      <c r="I24" s="323" t="s">
        <v>29</v>
      </c>
      <c r="J24" s="323" t="s">
        <v>30</v>
      </c>
      <c r="K24" s="323" t="s">
        <v>31</v>
      </c>
      <c r="L24" s="323" t="s">
        <v>32</v>
      </c>
      <c r="M24" s="323"/>
      <c r="N24" s="323"/>
      <c r="O24" s="323"/>
      <c r="P24" s="348" t="s">
        <v>33</v>
      </c>
    </row>
    <row r="25" spans="2:22" s="315" customFormat="1" ht="55.5" hidden="1" customHeight="1">
      <c r="B25" s="350" t="s">
        <v>34</v>
      </c>
      <c r="C25" s="350"/>
      <c r="D25" s="324" t="s">
        <v>40</v>
      </c>
      <c r="E25" s="325"/>
      <c r="F25" s="326"/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26"/>
      <c r="N25" s="326"/>
      <c r="O25" s="326"/>
      <c r="P25" s="327">
        <f>SUM(G25:O25)</f>
        <v>0</v>
      </c>
      <c r="Q25" s="328"/>
      <c r="R25" s="328"/>
      <c r="S25" s="328"/>
      <c r="T25" s="328"/>
      <c r="U25" s="328"/>
      <c r="V25" s="328"/>
    </row>
    <row r="26" spans="2:22" s="315" customFormat="1" ht="55.5" hidden="1" customHeight="1">
      <c r="B26" s="350" t="s">
        <v>36</v>
      </c>
      <c r="C26" s="350"/>
      <c r="D26" s="329" t="str">
        <f>D25</f>
        <v>BLACK</v>
      </c>
      <c r="E26" s="325"/>
      <c r="F26" s="326"/>
      <c r="G26" s="326">
        <f>ROUNDUP(G25*5%,0)</f>
        <v>0</v>
      </c>
      <c r="H26" s="326">
        <f t="shared" ref="H26:L26" si="2">ROUNDUP(H25*5%,0)</f>
        <v>0</v>
      </c>
      <c r="I26" s="326">
        <f t="shared" si="2"/>
        <v>0</v>
      </c>
      <c r="J26" s="326">
        <f t="shared" si="2"/>
        <v>0</v>
      </c>
      <c r="K26" s="326">
        <f t="shared" si="2"/>
        <v>0</v>
      </c>
      <c r="L26" s="326">
        <f t="shared" si="2"/>
        <v>0</v>
      </c>
      <c r="M26" s="326"/>
      <c r="N26" s="326"/>
      <c r="O26" s="326"/>
      <c r="P26" s="327">
        <f>SUM(G26:O26)</f>
        <v>0</v>
      </c>
    </row>
    <row r="27" spans="2:22" s="314" customFormat="1" ht="55.5" hidden="1" customHeight="1">
      <c r="B27" s="330" t="s">
        <v>37</v>
      </c>
      <c r="C27" s="330"/>
      <c r="D27" s="331" t="str">
        <f>D26</f>
        <v>BLACK</v>
      </c>
      <c r="E27" s="331"/>
      <c r="F27" s="332"/>
      <c r="G27" s="332">
        <f>SUM(G25:G26)</f>
        <v>0</v>
      </c>
      <c r="H27" s="332">
        <f t="shared" ref="H27:L27" si="3">SUM(H25:H26)</f>
        <v>0</v>
      </c>
      <c r="I27" s="332">
        <f t="shared" si="3"/>
        <v>0</v>
      </c>
      <c r="J27" s="332">
        <f t="shared" si="3"/>
        <v>0</v>
      </c>
      <c r="K27" s="332">
        <f t="shared" si="3"/>
        <v>0</v>
      </c>
      <c r="L27" s="332">
        <f t="shared" si="3"/>
        <v>0</v>
      </c>
      <c r="M27" s="332"/>
      <c r="N27" s="332"/>
      <c r="O27" s="332"/>
      <c r="P27" s="332">
        <f>SUM(G27:O27)</f>
        <v>0</v>
      </c>
    </row>
    <row r="28" spans="2:22" s="337" customFormat="1" ht="55.5" hidden="1" customHeight="1">
      <c r="B28" s="333" t="s">
        <v>38</v>
      </c>
      <c r="C28" s="333"/>
      <c r="D28" s="334" t="str">
        <f>D27</f>
        <v>BLACK</v>
      </c>
      <c r="E28" s="334"/>
      <c r="F28" s="335"/>
      <c r="G28" s="335">
        <v>0</v>
      </c>
      <c r="H28" s="335">
        <v>0</v>
      </c>
      <c r="I28" s="335">
        <v>0</v>
      </c>
      <c r="J28" s="335">
        <v>0</v>
      </c>
      <c r="K28" s="335">
        <v>0</v>
      </c>
      <c r="L28" s="335">
        <v>0</v>
      </c>
      <c r="M28" s="336"/>
      <c r="N28" s="336"/>
      <c r="O28" s="336"/>
      <c r="P28" s="336">
        <f>SUM(G28:O28)</f>
        <v>0</v>
      </c>
    </row>
    <row r="29" spans="2:22" s="337" customFormat="1" ht="55.5" hidden="1" customHeight="1">
      <c r="B29" s="338" t="s">
        <v>39</v>
      </c>
      <c r="C29" s="338"/>
      <c r="D29" s="334" t="str">
        <f>D28</f>
        <v>BLACK</v>
      </c>
      <c r="E29" s="334"/>
      <c r="F29" s="335"/>
      <c r="G29" s="335">
        <v>0</v>
      </c>
      <c r="H29" s="335">
        <v>0</v>
      </c>
      <c r="I29" s="335">
        <v>0</v>
      </c>
      <c r="J29" s="335">
        <v>0</v>
      </c>
      <c r="K29" s="335">
        <v>0</v>
      </c>
      <c r="L29" s="335">
        <v>0</v>
      </c>
      <c r="M29" s="336"/>
      <c r="N29" s="336"/>
      <c r="O29" s="336"/>
      <c r="P29" s="336">
        <f>SUM(G29:O29)</f>
        <v>0</v>
      </c>
    </row>
    <row r="30" spans="2:22" s="315" customFormat="1" ht="31.5" customHeight="1">
      <c r="B30" s="339"/>
      <c r="C30" s="339"/>
      <c r="D30" s="339"/>
      <c r="E30" s="340"/>
      <c r="F30" s="340"/>
      <c r="G30" s="341"/>
      <c r="H30" s="340"/>
      <c r="I30" s="340"/>
      <c r="J30" s="340"/>
      <c r="L30" s="340"/>
      <c r="M30" s="342"/>
      <c r="N30" s="343"/>
      <c r="O30" s="343"/>
      <c r="P30" s="343"/>
    </row>
    <row r="31" spans="2:22" s="314" customFormat="1" ht="89.5" customHeight="1">
      <c r="B31" s="344" t="s">
        <v>41</v>
      </c>
      <c r="C31" s="345"/>
      <c r="D31" s="344"/>
      <c r="E31" s="346"/>
      <c r="F31" s="347"/>
      <c r="G31" s="347">
        <f t="shared" ref="G31:L31" si="4">SUM(G21,G27)</f>
        <v>14</v>
      </c>
      <c r="H31" s="347">
        <f t="shared" si="4"/>
        <v>61</v>
      </c>
      <c r="I31" s="347">
        <f t="shared" si="4"/>
        <v>117</v>
      </c>
      <c r="J31" s="347">
        <f t="shared" si="4"/>
        <v>68</v>
      </c>
      <c r="K31" s="347">
        <f t="shared" si="4"/>
        <v>17</v>
      </c>
      <c r="L31" s="347">
        <f t="shared" si="4"/>
        <v>3</v>
      </c>
      <c r="M31" s="347"/>
      <c r="N31" s="347"/>
      <c r="O31" s="347"/>
      <c r="P31" s="347">
        <f>SUM(G31:O31)</f>
        <v>280</v>
      </c>
    </row>
    <row r="32" spans="2:22" s="47" customFormat="1" ht="79.5" customHeight="1">
      <c r="B32" s="370" t="s">
        <v>243</v>
      </c>
      <c r="C32" s="48"/>
      <c r="D32" s="18"/>
      <c r="E32" s="18"/>
      <c r="F32" s="18"/>
      <c r="G32" s="18"/>
      <c r="H32" s="18"/>
      <c r="I32" s="18"/>
      <c r="J32" s="18"/>
      <c r="K32" s="18"/>
      <c r="L32" s="54"/>
      <c r="M32" s="352"/>
      <c r="N32" s="353"/>
      <c r="O32" s="353"/>
      <c r="P32" s="354"/>
    </row>
    <row r="33" spans="1:19" s="4" customFormat="1" ht="30.75" customHeight="1" thickBot="1">
      <c r="B33" s="17" t="s">
        <v>42</v>
      </c>
      <c r="C33" s="355"/>
      <c r="D33" s="355"/>
      <c r="E33" s="355"/>
      <c r="F33" s="57"/>
      <c r="G33" s="58"/>
      <c r="H33" s="57"/>
      <c r="I33" s="57"/>
      <c r="J33" s="57"/>
      <c r="K33" s="57"/>
      <c r="L33" s="57"/>
      <c r="N33" s="59"/>
      <c r="O33" s="59"/>
      <c r="P33" s="356"/>
    </row>
    <row r="34" spans="1:19" s="281" customFormat="1" ht="240.5" thickBot="1">
      <c r="A34" s="462" t="s">
        <v>43</v>
      </c>
      <c r="B34" s="463"/>
      <c r="C34" s="463"/>
      <c r="D34" s="278" t="s">
        <v>44</v>
      </c>
      <c r="E34" s="279" t="s">
        <v>45</v>
      </c>
      <c r="F34" s="278" t="s">
        <v>46</v>
      </c>
      <c r="G34" s="280" t="s">
        <v>47</v>
      </c>
      <c r="H34" s="280" t="s">
        <v>48</v>
      </c>
      <c r="I34" s="280" t="s">
        <v>49</v>
      </c>
      <c r="J34" s="280" t="s">
        <v>50</v>
      </c>
      <c r="K34" s="280" t="s">
        <v>149</v>
      </c>
      <c r="L34" s="280" t="s">
        <v>51</v>
      </c>
      <c r="M34" s="280" t="s">
        <v>52</v>
      </c>
      <c r="N34" s="465" t="s">
        <v>53</v>
      </c>
      <c r="O34" s="466"/>
      <c r="P34" s="467"/>
    </row>
    <row r="35" spans="1:19" s="14" customFormat="1" ht="90" customHeight="1">
      <c r="A35" s="472" t="str">
        <f>D18</f>
        <v>BONE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4"/>
    </row>
    <row r="36" spans="1:19" s="423" customFormat="1" ht="268.5" customHeight="1">
      <c r="A36" s="416">
        <v>1</v>
      </c>
      <c r="B36" s="475" t="s">
        <v>355</v>
      </c>
      <c r="C36" s="475"/>
      <c r="D36" s="417" t="s">
        <v>54</v>
      </c>
      <c r="E36" s="417" t="s">
        <v>335</v>
      </c>
      <c r="F36" s="418" t="s">
        <v>29</v>
      </c>
      <c r="G36" s="419">
        <f>$P$31</f>
        <v>280</v>
      </c>
      <c r="H36" s="420">
        <v>1.27</v>
      </c>
      <c r="I36" s="421">
        <f>G36*H36</f>
        <v>355.6</v>
      </c>
      <c r="J36" s="419">
        <f>I36*3.4%+I36/40*0.5</f>
        <v>16.535400000000003</v>
      </c>
      <c r="K36" s="419">
        <v>2</v>
      </c>
      <c r="L36" s="422">
        <v>1</v>
      </c>
      <c r="M36" s="422">
        <f>SUM(I36:L36)</f>
        <v>375.1354</v>
      </c>
      <c r="N36" s="481" t="s">
        <v>351</v>
      </c>
      <c r="O36" s="482"/>
      <c r="P36" s="483"/>
      <c r="Q36" s="423">
        <f>142+243</f>
        <v>385</v>
      </c>
      <c r="R36" s="425">
        <f>L36-Q36</f>
        <v>-384</v>
      </c>
    </row>
    <row r="37" spans="1:19" s="423" customFormat="1" ht="207" customHeight="1">
      <c r="A37" s="416">
        <v>2</v>
      </c>
      <c r="B37" s="475" t="s">
        <v>356</v>
      </c>
      <c r="C37" s="475"/>
      <c r="D37" s="417" t="s">
        <v>259</v>
      </c>
      <c r="E37" s="417" t="str">
        <f>E36</f>
        <v>BONE</v>
      </c>
      <c r="F37" s="418" t="s">
        <v>29</v>
      </c>
      <c r="G37" s="419">
        <f>$P$31</f>
        <v>280</v>
      </c>
      <c r="H37" s="424">
        <v>0.04</v>
      </c>
      <c r="I37" s="421">
        <f>G37*H37</f>
        <v>11.200000000000001</v>
      </c>
      <c r="J37" s="419">
        <f>I37/40*0.5+I37*4%+1</f>
        <v>1.5880000000000001</v>
      </c>
      <c r="K37" s="419">
        <v>0</v>
      </c>
      <c r="L37" s="419">
        <v>0</v>
      </c>
      <c r="M37" s="422">
        <f t="shared" ref="M37:M38" si="5">SUM(I37:L37)</f>
        <v>12.788</v>
      </c>
      <c r="N37" s="481" t="s">
        <v>350</v>
      </c>
      <c r="O37" s="482"/>
      <c r="P37" s="483"/>
      <c r="S37" s="425"/>
    </row>
    <row r="38" spans="1:19" s="423" customFormat="1" ht="147" customHeight="1">
      <c r="A38" s="416">
        <v>3</v>
      </c>
      <c r="B38" s="475" t="s">
        <v>257</v>
      </c>
      <c r="C38" s="475"/>
      <c r="D38" s="417" t="s">
        <v>258</v>
      </c>
      <c r="E38" s="417" t="s">
        <v>35</v>
      </c>
      <c r="F38" s="418" t="s">
        <v>29</v>
      </c>
      <c r="G38" s="419">
        <f>$P$31</f>
        <v>280</v>
      </c>
      <c r="H38" s="424">
        <v>0.04</v>
      </c>
      <c r="I38" s="421">
        <f>G38*H38</f>
        <v>11.200000000000001</v>
      </c>
      <c r="J38" s="419">
        <f>I38/40*0.5+I38*1.1%</f>
        <v>0.26320000000000005</v>
      </c>
      <c r="K38" s="419">
        <v>0</v>
      </c>
      <c r="L38" s="419">
        <v>0</v>
      </c>
      <c r="M38" s="422">
        <f t="shared" si="5"/>
        <v>11.463200000000001</v>
      </c>
      <c r="N38" s="484" t="s">
        <v>352</v>
      </c>
      <c r="O38" s="485"/>
      <c r="P38" s="486"/>
      <c r="S38" s="425"/>
    </row>
    <row r="39" spans="1:19" s="14" customFormat="1" ht="71" hidden="1">
      <c r="A39" s="70"/>
      <c r="B39" s="248" t="s">
        <v>55</v>
      </c>
      <c r="C39" s="159"/>
      <c r="D39" s="249"/>
      <c r="E39" s="249"/>
      <c r="F39" s="182"/>
      <c r="G39" s="250"/>
      <c r="H39" s="251"/>
      <c r="I39" s="252"/>
      <c r="J39" s="250"/>
      <c r="K39" s="250"/>
      <c r="L39" s="228"/>
      <c r="M39" s="188"/>
      <c r="N39" s="74"/>
      <c r="O39" s="74"/>
      <c r="P39" s="74"/>
    </row>
    <row r="40" spans="1:19" s="64" customFormat="1" ht="57" customHeight="1" thickBot="1">
      <c r="B40" s="17" t="s">
        <v>56</v>
      </c>
      <c r="G40" s="66"/>
      <c r="P40" s="67"/>
    </row>
    <row r="41" spans="1:19" s="281" customFormat="1" ht="160" customHeight="1">
      <c r="A41" s="476" t="s">
        <v>57</v>
      </c>
      <c r="B41" s="477"/>
      <c r="C41" s="477"/>
      <c r="D41" s="477"/>
      <c r="E41" s="478"/>
      <c r="F41" s="284" t="s">
        <v>58</v>
      </c>
      <c r="G41" s="284" t="s">
        <v>59</v>
      </c>
      <c r="H41" s="479" t="s">
        <v>60</v>
      </c>
      <c r="I41" s="480"/>
      <c r="J41" s="286" t="s">
        <v>46</v>
      </c>
      <c r="K41" s="284" t="s">
        <v>61</v>
      </c>
      <c r="L41" s="284" t="s">
        <v>62</v>
      </c>
      <c r="M41" s="285" t="s">
        <v>63</v>
      </c>
      <c r="N41" s="285" t="s">
        <v>64</v>
      </c>
      <c r="O41" s="285" t="s">
        <v>65</v>
      </c>
      <c r="P41" s="285" t="s">
        <v>66</v>
      </c>
    </row>
    <row r="42" spans="1:19" s="7" customFormat="1" ht="113.5" customHeight="1">
      <c r="A42" s="287">
        <v>1</v>
      </c>
      <c r="B42" s="488" t="s">
        <v>67</v>
      </c>
      <c r="C42" s="489"/>
      <c r="D42" s="489"/>
      <c r="E42" s="490"/>
      <c r="F42" s="288" t="s">
        <v>335</v>
      </c>
      <c r="G42" s="357" t="s">
        <v>348</v>
      </c>
      <c r="H42" s="491" t="str">
        <f>$D$18</f>
        <v>BONE</v>
      </c>
      <c r="I42" s="492"/>
      <c r="J42" s="282" t="s">
        <v>68</v>
      </c>
      <c r="K42" s="282">
        <f>$P$21</f>
        <v>280</v>
      </c>
      <c r="L42" s="289">
        <f>280/5000</f>
        <v>5.6000000000000001E-2</v>
      </c>
      <c r="M42" s="290">
        <f>K42*L42</f>
        <v>15.68</v>
      </c>
      <c r="N42" s="290">
        <v>2</v>
      </c>
      <c r="O42" s="291">
        <f t="shared" ref="O42" si="6">ROUNDUP(SUM(M42:N42),0)</f>
        <v>18</v>
      </c>
      <c r="P42" s="371"/>
    </row>
    <row r="43" spans="1:19" s="7" customFormat="1" ht="131" customHeight="1">
      <c r="A43" s="287">
        <v>2</v>
      </c>
      <c r="B43" s="488" t="s">
        <v>69</v>
      </c>
      <c r="C43" s="489"/>
      <c r="D43" s="489"/>
      <c r="E43" s="490"/>
      <c r="F43" s="288" t="s">
        <v>70</v>
      </c>
      <c r="G43" s="357"/>
      <c r="H43" s="491" t="str">
        <f>$D$18</f>
        <v>BONE</v>
      </c>
      <c r="I43" s="492"/>
      <c r="J43" s="282" t="s">
        <v>71</v>
      </c>
      <c r="K43" s="282">
        <f>$P$21</f>
        <v>280</v>
      </c>
      <c r="L43" s="289">
        <v>1</v>
      </c>
      <c r="M43" s="290">
        <f t="shared" ref="M43" si="7">K43*L43</f>
        <v>280</v>
      </c>
      <c r="N43" s="290"/>
      <c r="O43" s="291">
        <f t="shared" ref="O43" si="8">SUM(M43:N43)</f>
        <v>280</v>
      </c>
      <c r="P43" s="371" t="s">
        <v>349</v>
      </c>
    </row>
    <row r="44" spans="1:19" s="7" customFormat="1" ht="181.5" customHeight="1">
      <c r="A44" s="287">
        <v>3</v>
      </c>
      <c r="B44" s="524" t="s">
        <v>336</v>
      </c>
      <c r="C44" s="524"/>
      <c r="D44" s="524"/>
      <c r="E44" s="524"/>
      <c r="F44" s="293" t="s">
        <v>35</v>
      </c>
      <c r="G44" s="291"/>
      <c r="H44" s="491" t="str">
        <f t="shared" ref="H44:H45" si="9">$D$18</f>
        <v>BONE</v>
      </c>
      <c r="I44" s="492"/>
      <c r="J44" s="282" t="s">
        <v>71</v>
      </c>
      <c r="K44" s="282">
        <f>$P$21</f>
        <v>280</v>
      </c>
      <c r="L44" s="289">
        <v>1</v>
      </c>
      <c r="M44" s="290">
        <f t="shared" ref="M44:M46" si="10">K44*L44</f>
        <v>280</v>
      </c>
      <c r="N44" s="290"/>
      <c r="O44" s="291">
        <f t="shared" ref="O44" si="11">SUM(M44:N44)</f>
        <v>280</v>
      </c>
      <c r="P44" s="378" t="s">
        <v>327</v>
      </c>
    </row>
    <row r="45" spans="1:19" s="7" customFormat="1" ht="167.5" customHeight="1">
      <c r="A45" s="287">
        <v>4</v>
      </c>
      <c r="B45" s="450" t="s">
        <v>262</v>
      </c>
      <c r="C45" s="514"/>
      <c r="D45" s="514"/>
      <c r="E45" s="451"/>
      <c r="F45" s="293" t="s">
        <v>35</v>
      </c>
      <c r="G45" s="291"/>
      <c r="H45" s="491" t="str">
        <f t="shared" si="9"/>
        <v>BONE</v>
      </c>
      <c r="I45" s="492"/>
      <c r="J45" s="282" t="s">
        <v>261</v>
      </c>
      <c r="K45" s="282">
        <f>$P$21</f>
        <v>280</v>
      </c>
      <c r="L45" s="289">
        <v>1.2</v>
      </c>
      <c r="M45" s="290">
        <f t="shared" ref="M45" si="12">K45*L45</f>
        <v>336</v>
      </c>
      <c r="N45" s="290"/>
      <c r="O45" s="291">
        <f t="shared" ref="O45" si="13">SUM(M45:N45)</f>
        <v>336</v>
      </c>
      <c r="P45" s="378" t="s">
        <v>328</v>
      </c>
    </row>
    <row r="46" spans="1:19" s="7" customFormat="1" ht="167.5" customHeight="1">
      <c r="A46" s="287">
        <v>5</v>
      </c>
      <c r="B46" s="524" t="s">
        <v>260</v>
      </c>
      <c r="C46" s="524"/>
      <c r="D46" s="524"/>
      <c r="E46" s="524"/>
      <c r="F46" s="293" t="s">
        <v>335</v>
      </c>
      <c r="G46" s="291"/>
      <c r="H46" s="491" t="str">
        <f>H44</f>
        <v>BONE</v>
      </c>
      <c r="I46" s="492"/>
      <c r="J46" s="282" t="s">
        <v>261</v>
      </c>
      <c r="K46" s="282">
        <f>K44</f>
        <v>280</v>
      </c>
      <c r="L46" s="289">
        <v>1.7</v>
      </c>
      <c r="M46" s="290">
        <f t="shared" si="10"/>
        <v>476</v>
      </c>
      <c r="N46" s="290">
        <v>1</v>
      </c>
      <c r="O46" s="291">
        <f t="shared" ref="O46" si="14">SUM(M46:N46)</f>
        <v>477</v>
      </c>
      <c r="P46" s="378" t="s">
        <v>329</v>
      </c>
      <c r="Q46" s="7">
        <v>600</v>
      </c>
      <c r="S46" s="430">
        <f>Q46-O46</f>
        <v>123</v>
      </c>
    </row>
    <row r="47" spans="1:19" s="46" customFormat="1" ht="77" customHeight="1">
      <c r="B47" s="46" t="s">
        <v>72</v>
      </c>
      <c r="G47" s="372"/>
      <c r="P47" s="373"/>
    </row>
    <row r="48" spans="1:19" s="7" customFormat="1" ht="92.25" customHeight="1">
      <c r="A48" s="287">
        <v>1</v>
      </c>
      <c r="B48" s="488" t="s">
        <v>73</v>
      </c>
      <c r="C48" s="489"/>
      <c r="D48" s="489"/>
      <c r="E48" s="490"/>
      <c r="F48" s="288" t="s">
        <v>74</v>
      </c>
      <c r="G48" s="357"/>
      <c r="H48" s="491" t="str">
        <f>$H$43</f>
        <v>BONE</v>
      </c>
      <c r="I48" s="492"/>
      <c r="J48" s="282" t="s">
        <v>71</v>
      </c>
      <c r="K48" s="282">
        <f>$P$21</f>
        <v>280</v>
      </c>
      <c r="L48" s="289">
        <f>1/40</f>
        <v>2.5000000000000001E-2</v>
      </c>
      <c r="M48" s="290">
        <f t="shared" ref="M48:M58" si="15">K48*L48</f>
        <v>7</v>
      </c>
      <c r="N48" s="290"/>
      <c r="O48" s="291">
        <f>SUM(M48:N48)</f>
        <v>7</v>
      </c>
      <c r="P48" s="292"/>
    </row>
    <row r="49" spans="1:17" s="7" customFormat="1" ht="92.25" customHeight="1">
      <c r="A49" s="287">
        <v>2</v>
      </c>
      <c r="B49" s="488" t="s">
        <v>75</v>
      </c>
      <c r="C49" s="489"/>
      <c r="D49" s="489"/>
      <c r="E49" s="490"/>
      <c r="F49" s="288" t="s">
        <v>76</v>
      </c>
      <c r="G49" s="357"/>
      <c r="H49" s="491" t="str">
        <f>$H$43</f>
        <v>BONE</v>
      </c>
      <c r="I49" s="492"/>
      <c r="J49" s="282" t="s">
        <v>71</v>
      </c>
      <c r="K49" s="282">
        <f>$P$21</f>
        <v>280</v>
      </c>
      <c r="L49" s="289">
        <f>2/40</f>
        <v>0.05</v>
      </c>
      <c r="M49" s="290">
        <f t="shared" si="15"/>
        <v>14</v>
      </c>
      <c r="N49" s="290"/>
      <c r="O49" s="291">
        <f>SUM(M49:N49)-1</f>
        <v>13</v>
      </c>
      <c r="P49" s="292"/>
    </row>
    <row r="50" spans="1:17" s="7" customFormat="1" ht="92.25" customHeight="1">
      <c r="A50" s="287">
        <v>3</v>
      </c>
      <c r="B50" s="488" t="s">
        <v>77</v>
      </c>
      <c r="C50" s="489"/>
      <c r="D50" s="489"/>
      <c r="E50" s="490"/>
      <c r="F50" s="288" t="s">
        <v>76</v>
      </c>
      <c r="G50" s="357"/>
      <c r="H50" s="491" t="str">
        <f>$H$43</f>
        <v>BONE</v>
      </c>
      <c r="I50" s="492"/>
      <c r="J50" s="282" t="s">
        <v>71</v>
      </c>
      <c r="K50" s="282">
        <f>$P$21</f>
        <v>280</v>
      </c>
      <c r="L50" s="289">
        <f>1/40</f>
        <v>2.5000000000000001E-2</v>
      </c>
      <c r="M50" s="290">
        <f t="shared" si="15"/>
        <v>7</v>
      </c>
      <c r="N50" s="290"/>
      <c r="O50" s="291">
        <f t="shared" ref="O50:O58" si="16">SUM(M50:N50)</f>
        <v>7</v>
      </c>
      <c r="P50" s="292"/>
    </row>
    <row r="51" spans="1:17" s="7" customFormat="1" ht="92.25" customHeight="1">
      <c r="A51" s="287">
        <v>4</v>
      </c>
      <c r="B51" s="488" t="s">
        <v>78</v>
      </c>
      <c r="C51" s="489"/>
      <c r="D51" s="489"/>
      <c r="E51" s="490"/>
      <c r="F51" s="288" t="s">
        <v>35</v>
      </c>
      <c r="G51" s="357"/>
      <c r="H51" s="491" t="str">
        <f>$H$43</f>
        <v>BONE</v>
      </c>
      <c r="I51" s="492"/>
      <c r="J51" s="282" t="s">
        <v>71</v>
      </c>
      <c r="K51" s="282">
        <f>$P$21</f>
        <v>280</v>
      </c>
      <c r="L51" s="289">
        <v>1</v>
      </c>
      <c r="M51" s="290">
        <f t="shared" si="15"/>
        <v>280</v>
      </c>
      <c r="N51" s="290"/>
      <c r="O51" s="291">
        <f t="shared" si="16"/>
        <v>280</v>
      </c>
      <c r="P51" s="292"/>
    </row>
    <row r="52" spans="1:17" s="71" customFormat="1" ht="36.65" hidden="1" customHeight="1">
      <c r="A52" s="287">
        <v>5</v>
      </c>
      <c r="B52" s="513" t="s">
        <v>78</v>
      </c>
      <c r="C52" s="513"/>
      <c r="D52" s="513"/>
      <c r="E52" s="513"/>
      <c r="F52" s="223" t="s">
        <v>35</v>
      </c>
      <c r="G52" s="158"/>
      <c r="H52" s="445" t="e">
        <f>#REF!</f>
        <v>#REF!</v>
      </c>
      <c r="I52" s="446"/>
      <c r="J52" s="160" t="s">
        <v>71</v>
      </c>
      <c r="K52" s="282" t="e">
        <f>#REF!</f>
        <v>#REF!</v>
      </c>
      <c r="L52" s="156">
        <v>1</v>
      </c>
      <c r="M52" s="157" t="e">
        <f t="shared" si="15"/>
        <v>#REF!</v>
      </c>
      <c r="N52" s="157"/>
      <c r="O52" s="158" t="e">
        <f t="shared" si="16"/>
        <v>#REF!</v>
      </c>
      <c r="P52" s="224"/>
    </row>
    <row r="53" spans="1:17" s="71" customFormat="1" ht="36.65" hidden="1" customHeight="1">
      <c r="A53" s="287">
        <v>6</v>
      </c>
      <c r="B53" s="447" t="s">
        <v>79</v>
      </c>
      <c r="C53" s="448"/>
      <c r="D53" s="448"/>
      <c r="E53" s="449"/>
      <c r="F53" s="223" t="s">
        <v>76</v>
      </c>
      <c r="G53" s="158"/>
      <c r="H53" s="445" t="str">
        <f t="shared" ref="H53:H58" si="17">H51</f>
        <v>BONE</v>
      </c>
      <c r="I53" s="446"/>
      <c r="J53" s="160" t="s">
        <v>71</v>
      </c>
      <c r="K53" s="160">
        <f t="shared" ref="K53" si="18">$P$31</f>
        <v>280</v>
      </c>
      <c r="L53" s="156">
        <v>1</v>
      </c>
      <c r="M53" s="157">
        <f t="shared" si="15"/>
        <v>280</v>
      </c>
      <c r="N53" s="157"/>
      <c r="O53" s="158">
        <f t="shared" si="16"/>
        <v>280</v>
      </c>
      <c r="P53" s="224"/>
    </row>
    <row r="54" spans="1:17" s="7" customFormat="1" ht="128" customHeight="1">
      <c r="A54" s="287">
        <v>7</v>
      </c>
      <c r="B54" s="488" t="s">
        <v>330</v>
      </c>
      <c r="C54" s="489"/>
      <c r="D54" s="489"/>
      <c r="E54" s="490"/>
      <c r="F54" s="288" t="s">
        <v>74</v>
      </c>
      <c r="G54" s="357"/>
      <c r="H54" s="491" t="str">
        <f>$H$43</f>
        <v>BONE</v>
      </c>
      <c r="I54" s="492"/>
      <c r="J54" s="282" t="s">
        <v>71</v>
      </c>
      <c r="K54" s="282">
        <f>$P$21</f>
        <v>280</v>
      </c>
      <c r="L54" s="289">
        <v>1</v>
      </c>
      <c r="M54" s="290">
        <f t="shared" ref="M54" si="19">K54*L54</f>
        <v>280</v>
      </c>
      <c r="N54" s="290"/>
      <c r="O54" s="291">
        <f t="shared" ref="O54" si="20">SUM(M54:N54)</f>
        <v>280</v>
      </c>
      <c r="P54" s="292"/>
    </row>
    <row r="55" spans="1:17" s="7" customFormat="1" ht="92.25" customHeight="1">
      <c r="A55" s="287">
        <v>8</v>
      </c>
      <c r="B55" s="450" t="s">
        <v>80</v>
      </c>
      <c r="C55" s="514"/>
      <c r="D55" s="514"/>
      <c r="E55" s="451"/>
      <c r="F55" s="293" t="s">
        <v>35</v>
      </c>
      <c r="G55" s="291"/>
      <c r="H55" s="491" t="str">
        <f>$H$43</f>
        <v>BONE</v>
      </c>
      <c r="I55" s="492"/>
      <c r="J55" s="282" t="s">
        <v>71</v>
      </c>
      <c r="K55" s="282">
        <f>K54</f>
        <v>280</v>
      </c>
      <c r="L55" s="289">
        <v>1</v>
      </c>
      <c r="M55" s="290">
        <f t="shared" ref="M55" si="21">K55*L55</f>
        <v>280</v>
      </c>
      <c r="N55" s="290"/>
      <c r="O55" s="291">
        <f t="shared" ref="O55" si="22">SUM(M55:N55)</f>
        <v>280</v>
      </c>
      <c r="P55" s="294" t="s">
        <v>331</v>
      </c>
    </row>
    <row r="56" spans="1:17" s="71" customFormat="1" ht="36.65" hidden="1" customHeight="1">
      <c r="A56" s="287">
        <v>9</v>
      </c>
      <c r="B56" s="447" t="s">
        <v>81</v>
      </c>
      <c r="C56" s="448"/>
      <c r="D56" s="448"/>
      <c r="E56" s="449"/>
      <c r="F56" s="223" t="s">
        <v>74</v>
      </c>
      <c r="G56" s="158"/>
      <c r="H56" s="445" t="e">
        <f>#REF!</f>
        <v>#REF!</v>
      </c>
      <c r="I56" s="446"/>
      <c r="J56" s="160" t="s">
        <v>71</v>
      </c>
      <c r="K56" s="160" t="e">
        <f>#REF!</f>
        <v>#REF!</v>
      </c>
      <c r="L56" s="156">
        <v>1</v>
      </c>
      <c r="M56" s="157" t="e">
        <f t="shared" si="15"/>
        <v>#REF!</v>
      </c>
      <c r="N56" s="157"/>
      <c r="O56" s="158" t="e">
        <f t="shared" si="16"/>
        <v>#REF!</v>
      </c>
      <c r="P56" s="224"/>
    </row>
    <row r="57" spans="1:17" s="71" customFormat="1" ht="36.65" hidden="1" customHeight="1">
      <c r="A57" s="287">
        <v>10</v>
      </c>
      <c r="B57" s="447" t="s">
        <v>80</v>
      </c>
      <c r="C57" s="448"/>
      <c r="D57" s="448"/>
      <c r="E57" s="449"/>
      <c r="F57" s="170" t="s">
        <v>35</v>
      </c>
      <c r="G57" s="158"/>
      <c r="H57" s="445" t="e">
        <f>#REF!</f>
        <v>#REF!</v>
      </c>
      <c r="I57" s="446"/>
      <c r="J57" s="160" t="s">
        <v>71</v>
      </c>
      <c r="K57" s="160" t="e">
        <f>#REF!</f>
        <v>#REF!</v>
      </c>
      <c r="L57" s="156">
        <v>1</v>
      </c>
      <c r="M57" s="157" t="e">
        <f t="shared" si="15"/>
        <v>#REF!</v>
      </c>
      <c r="N57" s="157"/>
      <c r="O57" s="158" t="e">
        <f t="shared" si="16"/>
        <v>#REF!</v>
      </c>
      <c r="P57" s="231"/>
    </row>
    <row r="58" spans="1:17" s="71" customFormat="1" ht="36.65" hidden="1" customHeight="1">
      <c r="A58" s="287">
        <v>11</v>
      </c>
      <c r="B58" s="447" t="s">
        <v>80</v>
      </c>
      <c r="C58" s="448"/>
      <c r="D58" s="448"/>
      <c r="E58" s="449"/>
      <c r="F58" s="170" t="s">
        <v>35</v>
      </c>
      <c r="G58" s="158"/>
      <c r="H58" s="445" t="e">
        <f t="shared" si="17"/>
        <v>#REF!</v>
      </c>
      <c r="I58" s="446"/>
      <c r="J58" s="160" t="s">
        <v>71</v>
      </c>
      <c r="K58" s="160" t="e">
        <f t="shared" ref="K58" si="23">K56</f>
        <v>#REF!</v>
      </c>
      <c r="L58" s="156">
        <v>1</v>
      </c>
      <c r="M58" s="157" t="e">
        <f t="shared" si="15"/>
        <v>#REF!</v>
      </c>
      <c r="N58" s="157"/>
      <c r="O58" s="158" t="e">
        <f t="shared" si="16"/>
        <v>#REF!</v>
      </c>
      <c r="P58" s="231"/>
    </row>
    <row r="59" spans="1:17" s="174" customFormat="1" ht="24" customHeight="1">
      <c r="A59" s="159"/>
      <c r="B59" s="159"/>
      <c r="C59" s="159"/>
      <c r="D59" s="159"/>
      <c r="E59" s="159"/>
      <c r="F59" s="185"/>
      <c r="G59" s="187"/>
      <c r="H59" s="185"/>
      <c r="I59" s="185"/>
      <c r="J59" s="225"/>
      <c r="K59" s="182"/>
      <c r="L59" s="226"/>
      <c r="M59" s="227"/>
      <c r="N59" s="227"/>
      <c r="O59" s="228"/>
      <c r="P59" s="229"/>
    </row>
    <row r="60" spans="1:17" s="311" customFormat="1" ht="49.5" customHeight="1">
      <c r="A60" s="304"/>
      <c r="B60" s="314" t="s">
        <v>82</v>
      </c>
      <c r="C60" s="304"/>
      <c r="D60" s="304"/>
      <c r="E60" s="304"/>
      <c r="F60" s="305"/>
      <c r="G60" s="358"/>
      <c r="H60" s="305"/>
      <c r="I60" s="305"/>
      <c r="J60" s="306"/>
      <c r="K60" s="314" t="s">
        <v>83</v>
      </c>
      <c r="L60" s="307"/>
      <c r="M60" s="308"/>
      <c r="N60" s="308"/>
      <c r="O60" s="309"/>
      <c r="P60" s="310"/>
    </row>
    <row r="61" spans="1:17" s="312" customFormat="1" ht="93.5" customHeight="1">
      <c r="A61" s="312">
        <v>1</v>
      </c>
      <c r="B61" s="313" t="s">
        <v>84</v>
      </c>
      <c r="C61" s="314" t="s">
        <v>337</v>
      </c>
      <c r="D61" s="315"/>
      <c r="E61" s="315"/>
      <c r="F61" s="315"/>
      <c r="G61" s="316"/>
      <c r="H61" s="316"/>
      <c r="I61" s="316"/>
      <c r="J61" s="316"/>
      <c r="K61" s="317"/>
      <c r="L61" s="316"/>
      <c r="M61" s="316"/>
      <c r="N61" s="316"/>
      <c r="O61" s="316"/>
      <c r="P61" s="316"/>
    </row>
    <row r="62" spans="1:17" s="295" customFormat="1" ht="16.899999999999999" customHeight="1">
      <c r="A62" s="296"/>
      <c r="B62" s="296"/>
      <c r="C62" s="11"/>
      <c r="D62" s="11"/>
      <c r="E62" s="11"/>
      <c r="F62" s="11"/>
      <c r="G62" s="7"/>
      <c r="H62" s="7"/>
      <c r="I62" s="7"/>
      <c r="J62" s="7"/>
      <c r="K62" s="9"/>
      <c r="L62" s="7"/>
      <c r="M62" s="7"/>
      <c r="N62" s="7"/>
      <c r="O62" s="7"/>
      <c r="P62" s="7"/>
    </row>
    <row r="63" spans="1:17" s="5" customFormat="1" ht="56.5" customHeight="1">
      <c r="A63" s="295"/>
      <c r="B63" s="516" t="s">
        <v>85</v>
      </c>
      <c r="C63" s="517"/>
      <c r="D63" s="517"/>
      <c r="E63" s="517"/>
      <c r="F63" s="517"/>
      <c r="G63" s="517"/>
      <c r="H63" s="517"/>
      <c r="I63" s="518"/>
      <c r="J63" s="7"/>
      <c r="K63" s="9"/>
      <c r="L63" s="7"/>
      <c r="M63" s="7"/>
      <c r="N63" s="7"/>
      <c r="O63" s="7"/>
      <c r="P63" s="7"/>
      <c r="Q63" s="7"/>
    </row>
    <row r="64" spans="1:17" s="5" customFormat="1" ht="56.5" customHeight="1">
      <c r="A64" s="295"/>
      <c r="B64" s="297" t="s">
        <v>60</v>
      </c>
      <c r="C64" s="519" t="s">
        <v>86</v>
      </c>
      <c r="D64" s="520"/>
      <c r="E64" s="520"/>
      <c r="F64" s="520"/>
      <c r="G64" s="520"/>
      <c r="H64" s="520"/>
      <c r="I64" s="521"/>
      <c r="J64" s="7"/>
      <c r="K64" s="7"/>
      <c r="L64" s="7"/>
      <c r="M64" s="7"/>
      <c r="N64" s="7"/>
      <c r="O64" s="7"/>
      <c r="P64" s="7"/>
      <c r="Q64" s="7"/>
    </row>
    <row r="65" spans="1:20" s="5" customFormat="1" ht="172.5" customHeight="1">
      <c r="A65" s="295"/>
      <c r="B65" s="298" t="str">
        <f>H44</f>
        <v>BONE</v>
      </c>
      <c r="C65" s="502" t="s">
        <v>353</v>
      </c>
      <c r="D65" s="503"/>
      <c r="E65" s="503"/>
      <c r="F65" s="503"/>
      <c r="G65" s="503"/>
      <c r="H65" s="503"/>
      <c r="I65" s="504"/>
      <c r="J65" s="7"/>
      <c r="K65" s="7"/>
      <c r="L65" s="7"/>
      <c r="M65" s="7"/>
      <c r="N65" s="7"/>
    </row>
    <row r="66" spans="1:20" s="5" customFormat="1" ht="56.5" customHeight="1">
      <c r="A66" s="295"/>
      <c r="B66" s="516" t="s">
        <v>87</v>
      </c>
      <c r="C66" s="517"/>
      <c r="D66" s="522"/>
      <c r="E66" s="522"/>
      <c r="F66" s="522"/>
      <c r="G66" s="522"/>
      <c r="H66" s="522"/>
      <c r="I66" s="523"/>
      <c r="J66" s="7"/>
      <c r="K66" s="7"/>
    </row>
    <row r="67" spans="1:20" s="5" customFormat="1" ht="78.5" customHeight="1">
      <c r="A67" s="295"/>
      <c r="B67" s="450"/>
      <c r="C67" s="451"/>
      <c r="D67" s="299" t="s">
        <v>27</v>
      </c>
      <c r="E67" s="299" t="s">
        <v>28</v>
      </c>
      <c r="F67" s="299" t="s">
        <v>29</v>
      </c>
      <c r="G67" s="299" t="s">
        <v>30</v>
      </c>
      <c r="H67" s="299" t="s">
        <v>31</v>
      </c>
      <c r="I67" s="299" t="s">
        <v>32</v>
      </c>
    </row>
    <row r="68" spans="1:20" s="5" customFormat="1" ht="124.5" customHeight="1">
      <c r="A68" s="295"/>
      <c r="B68" s="450" t="s">
        <v>264</v>
      </c>
      <c r="C68" s="451"/>
      <c r="D68" s="439" t="s">
        <v>344</v>
      </c>
      <c r="E68" s="440"/>
      <c r="F68" s="440"/>
      <c r="G68" s="440"/>
      <c r="H68" s="440"/>
      <c r="I68" s="441"/>
    </row>
    <row r="69" spans="1:20" s="5" customFormat="1" ht="261.5" customHeight="1">
      <c r="A69" s="295"/>
      <c r="B69" s="515" t="s">
        <v>341</v>
      </c>
      <c r="C69" s="515"/>
      <c r="D69" s="428" t="s">
        <v>342</v>
      </c>
      <c r="E69" s="428" t="s">
        <v>342</v>
      </c>
      <c r="F69" s="428" t="s">
        <v>342</v>
      </c>
      <c r="G69" s="428" t="s">
        <v>343</v>
      </c>
      <c r="H69" s="428" t="s">
        <v>343</v>
      </c>
      <c r="I69" s="428" t="s">
        <v>343</v>
      </c>
    </row>
    <row r="70" spans="1:20" s="379" customFormat="1" ht="119.5" customHeight="1">
      <c r="A70" s="426">
        <v>2</v>
      </c>
      <c r="B70" s="427" t="s">
        <v>339</v>
      </c>
      <c r="C70" s="370" t="s">
        <v>338</v>
      </c>
      <c r="D70" s="370"/>
      <c r="E70" s="370"/>
      <c r="F70" s="370"/>
      <c r="G70" s="509"/>
      <c r="H70" s="509"/>
      <c r="I70" s="509"/>
      <c r="J70" s="509"/>
      <c r="K70" s="381"/>
      <c r="L70" s="380"/>
      <c r="M70" s="380"/>
      <c r="N70" s="380"/>
      <c r="O70" s="380"/>
      <c r="P70" s="380"/>
    </row>
    <row r="71" spans="1:20" s="382" customFormat="1" ht="95" customHeight="1">
      <c r="A71" s="379"/>
      <c r="B71" s="493" t="s">
        <v>85</v>
      </c>
      <c r="C71" s="494"/>
      <c r="D71" s="494"/>
      <c r="E71" s="494"/>
      <c r="F71" s="494"/>
      <c r="G71" s="494"/>
      <c r="H71" s="494"/>
      <c r="I71" s="495"/>
      <c r="J71" s="380"/>
      <c r="K71" s="381"/>
      <c r="L71" s="381"/>
      <c r="M71" s="380"/>
      <c r="N71" s="380"/>
      <c r="O71" s="380"/>
      <c r="P71" s="380"/>
      <c r="Q71" s="380"/>
    </row>
    <row r="72" spans="1:20" s="382" customFormat="1" ht="95" customHeight="1">
      <c r="A72" s="379"/>
      <c r="B72" s="496" t="s">
        <v>60</v>
      </c>
      <c r="C72" s="497"/>
      <c r="D72" s="498" t="s">
        <v>89</v>
      </c>
      <c r="E72" s="499"/>
      <c r="F72" s="499"/>
      <c r="G72" s="499"/>
      <c r="H72" s="499"/>
      <c r="I72" s="500"/>
      <c r="J72" s="380"/>
      <c r="K72" s="380"/>
      <c r="L72" s="380"/>
      <c r="M72" s="380"/>
      <c r="N72" s="380"/>
      <c r="O72" s="380"/>
      <c r="P72" s="380"/>
      <c r="Q72" s="380"/>
    </row>
    <row r="73" spans="1:20" s="382" customFormat="1" ht="135" customHeight="1">
      <c r="A73" s="379"/>
      <c r="B73" s="501" t="str">
        <f>$D$21</f>
        <v>BONE</v>
      </c>
      <c r="C73" s="501">
        <f t="shared" ref="C73" si="24">$E$35</f>
        <v>0</v>
      </c>
      <c r="D73" s="502" t="s">
        <v>340</v>
      </c>
      <c r="E73" s="503"/>
      <c r="F73" s="503"/>
      <c r="G73" s="503"/>
      <c r="H73" s="503"/>
      <c r="I73" s="504"/>
      <c r="J73" s="380"/>
      <c r="K73" s="380"/>
      <c r="L73" s="380"/>
      <c r="M73" s="380"/>
      <c r="N73" s="380"/>
      <c r="O73" s="380"/>
    </row>
    <row r="74" spans="1:20" s="382" customFormat="1" ht="39.75" customHeight="1">
      <c r="A74" s="379"/>
      <c r="B74" s="384"/>
      <c r="C74" s="384"/>
      <c r="D74" s="383"/>
      <c r="E74" s="383"/>
      <c r="F74" s="383"/>
      <c r="G74" s="383"/>
      <c r="H74" s="383"/>
      <c r="I74" s="383"/>
      <c r="J74" s="380"/>
      <c r="K74" s="380"/>
      <c r="L74" s="380"/>
      <c r="M74" s="380"/>
      <c r="N74" s="380"/>
      <c r="O74" s="380"/>
    </row>
    <row r="75" spans="1:20" s="382" customFormat="1" ht="54" customHeight="1">
      <c r="A75" s="379"/>
      <c r="B75" s="493" t="s">
        <v>87</v>
      </c>
      <c r="C75" s="494"/>
      <c r="D75" s="505"/>
      <c r="E75" s="505"/>
      <c r="F75" s="505"/>
      <c r="G75" s="505"/>
      <c r="H75" s="505"/>
      <c r="I75" s="506"/>
      <c r="J75" s="507" t="s">
        <v>254</v>
      </c>
      <c r="K75" s="508"/>
      <c r="L75" s="508"/>
      <c r="M75" s="385"/>
      <c r="N75" s="385"/>
      <c r="O75" s="385"/>
      <c r="P75" s="385"/>
      <c r="Q75" s="386"/>
    </row>
    <row r="76" spans="1:20" s="382" customFormat="1" ht="74" customHeight="1">
      <c r="A76" s="379"/>
      <c r="B76" s="443"/>
      <c r="C76" s="444"/>
      <c r="D76" s="387" t="str">
        <f t="shared" ref="D76:I76" si="25">G17</f>
        <v>XS</v>
      </c>
      <c r="E76" s="387" t="str">
        <f t="shared" si="25"/>
        <v>S</v>
      </c>
      <c r="F76" s="387" t="str">
        <f t="shared" si="25"/>
        <v>M</v>
      </c>
      <c r="G76" s="387" t="str">
        <f t="shared" si="25"/>
        <v>L</v>
      </c>
      <c r="H76" s="387" t="str">
        <f t="shared" si="25"/>
        <v>XL</v>
      </c>
      <c r="I76" s="387" t="str">
        <f t="shared" si="25"/>
        <v>XXL</v>
      </c>
      <c r="J76" s="388"/>
      <c r="Q76" s="389"/>
    </row>
    <row r="77" spans="1:20" s="382" customFormat="1" ht="82" customHeight="1">
      <c r="A77" s="379"/>
      <c r="B77" s="443" t="s">
        <v>264</v>
      </c>
      <c r="C77" s="444"/>
      <c r="D77" s="439" t="s">
        <v>345</v>
      </c>
      <c r="E77" s="440"/>
      <c r="F77" s="440"/>
      <c r="G77" s="440"/>
      <c r="H77" s="440"/>
      <c r="I77" s="441"/>
      <c r="J77" s="388"/>
      <c r="Q77" s="389"/>
    </row>
    <row r="78" spans="1:20" s="382" customFormat="1" ht="297" customHeight="1">
      <c r="A78" s="379"/>
      <c r="B78" s="442" t="s">
        <v>346</v>
      </c>
      <c r="C78" s="442"/>
      <c r="D78" s="510" t="s">
        <v>263</v>
      </c>
      <c r="E78" s="511"/>
      <c r="F78" s="511"/>
      <c r="G78" s="511"/>
      <c r="H78" s="511"/>
      <c r="I78" s="512"/>
      <c r="J78" s="390"/>
      <c r="K78" s="391"/>
      <c r="L78" s="391"/>
      <c r="M78" s="391"/>
      <c r="N78" s="391"/>
      <c r="O78" s="391"/>
      <c r="P78" s="391"/>
      <c r="Q78" s="392"/>
      <c r="T78" s="393">
        <f>7.25*2</f>
        <v>14.5</v>
      </c>
    </row>
    <row r="79" spans="1:20" s="312" customFormat="1" ht="139.5" customHeight="1">
      <c r="A79" s="318">
        <v>3</v>
      </c>
      <c r="B79" s="313" t="s">
        <v>90</v>
      </c>
      <c r="C79" s="319" t="s">
        <v>191</v>
      </c>
      <c r="D79" s="319"/>
      <c r="E79" s="319"/>
      <c r="F79" s="319"/>
      <c r="G79" s="316"/>
      <c r="H79" s="316"/>
      <c r="I79" s="316"/>
      <c r="J79" s="316"/>
      <c r="K79" s="317"/>
      <c r="L79" s="316"/>
      <c r="M79" s="316"/>
      <c r="N79" s="316"/>
      <c r="O79" s="316"/>
      <c r="P79" s="316"/>
    </row>
    <row r="80" spans="1:20" s="5" customFormat="1" ht="64.5" hidden="1" customHeight="1">
      <c r="A80" s="295"/>
      <c r="B80" s="297" t="s">
        <v>60</v>
      </c>
      <c r="C80" s="432" t="s">
        <v>91</v>
      </c>
      <c r="D80" s="433"/>
      <c r="E80" s="433"/>
      <c r="F80" s="433"/>
      <c r="G80" s="433"/>
      <c r="H80" s="433"/>
      <c r="I80" s="434"/>
      <c r="J80" s="7"/>
      <c r="K80" s="7"/>
      <c r="L80" s="7"/>
      <c r="M80" s="7"/>
      <c r="N80" s="7"/>
      <c r="O80" s="7"/>
      <c r="P80" s="7"/>
      <c r="Q80" s="7"/>
    </row>
    <row r="81" spans="1:17" s="5" customFormat="1" ht="129.5" hidden="1" customHeight="1">
      <c r="A81" s="295"/>
      <c r="B81" s="396" t="str">
        <f>D21</f>
        <v>BONE</v>
      </c>
      <c r="C81" s="435" t="s">
        <v>255</v>
      </c>
      <c r="D81" s="436"/>
      <c r="E81" s="436"/>
      <c r="F81" s="436"/>
      <c r="G81" s="436"/>
      <c r="H81" s="436"/>
      <c r="I81" s="437"/>
      <c r="J81" s="7"/>
      <c r="K81" s="7"/>
      <c r="L81" s="7"/>
      <c r="M81" s="7"/>
      <c r="N81" s="7"/>
    </row>
    <row r="82" spans="1:17" s="315" customFormat="1" ht="49.5" customHeight="1">
      <c r="B82" s="438" t="s">
        <v>92</v>
      </c>
      <c r="C82" s="438"/>
      <c r="D82" s="438"/>
      <c r="E82" s="438"/>
      <c r="G82" s="316"/>
      <c r="M82" s="320"/>
      <c r="N82" s="321"/>
      <c r="O82" s="321"/>
      <c r="P82" s="320"/>
    </row>
    <row r="83" spans="1:17" s="315" customFormat="1" ht="49.5" customHeight="1">
      <c r="A83" s="312">
        <v>1</v>
      </c>
      <c r="B83" s="322" t="s">
        <v>93</v>
      </c>
      <c r="C83" s="312"/>
      <c r="D83" s="312"/>
      <c r="G83" s="316"/>
      <c r="L83" s="431"/>
      <c r="M83" s="431"/>
      <c r="N83" s="431"/>
      <c r="O83" s="431"/>
      <c r="P83" s="431"/>
    </row>
    <row r="84" spans="1:17" s="315" customFormat="1" ht="49.5" customHeight="1">
      <c r="A84" s="312">
        <v>2</v>
      </c>
      <c r="B84" s="322" t="s">
        <v>94</v>
      </c>
      <c r="C84" s="312"/>
      <c r="D84" s="312"/>
      <c r="G84" s="316"/>
      <c r="L84" s="431"/>
      <c r="M84" s="431"/>
      <c r="N84" s="431"/>
      <c r="O84" s="431"/>
      <c r="P84" s="431"/>
    </row>
    <row r="85" spans="1:17" s="315" customFormat="1" ht="49.5" customHeight="1">
      <c r="A85" s="312">
        <v>3</v>
      </c>
      <c r="B85" s="322" t="s">
        <v>95</v>
      </c>
      <c r="C85" s="312"/>
      <c r="D85" s="312"/>
      <c r="G85" s="316"/>
      <c r="L85" s="431"/>
      <c r="M85" s="431"/>
      <c r="N85" s="431"/>
      <c r="O85" s="431"/>
      <c r="P85" s="431"/>
    </row>
    <row r="86" spans="1:17" s="6" customFormat="1" ht="58.9" customHeight="1">
      <c r="A86" s="296"/>
      <c r="B86" s="300" t="s">
        <v>96</v>
      </c>
      <c r="C86" s="283" t="s">
        <v>27</v>
      </c>
      <c r="D86" s="283" t="s">
        <v>28</v>
      </c>
      <c r="E86" s="283" t="s">
        <v>29</v>
      </c>
      <c r="F86" s="283" t="s">
        <v>30</v>
      </c>
      <c r="G86" s="283" t="s">
        <v>31</v>
      </c>
      <c r="H86" s="283" t="s">
        <v>32</v>
      </c>
      <c r="I86" s="283" t="s">
        <v>33</v>
      </c>
      <c r="J86" s="301"/>
      <c r="K86" s="302"/>
      <c r="L86" s="302"/>
      <c r="M86" s="301"/>
    </row>
    <row r="87" spans="1:17" s="6" customFormat="1" ht="62.25" customHeight="1">
      <c r="A87" s="296"/>
      <c r="B87" s="300" t="s">
        <v>97</v>
      </c>
      <c r="C87" s="303">
        <f t="shared" ref="C87:H87" si="26">G31</f>
        <v>14</v>
      </c>
      <c r="D87" s="303">
        <f t="shared" si="26"/>
        <v>61</v>
      </c>
      <c r="E87" s="303">
        <f t="shared" si="26"/>
        <v>117</v>
      </c>
      <c r="F87" s="303">
        <f t="shared" si="26"/>
        <v>68</v>
      </c>
      <c r="G87" s="303">
        <f t="shared" si="26"/>
        <v>17</v>
      </c>
      <c r="H87" s="303">
        <f t="shared" si="26"/>
        <v>3</v>
      </c>
      <c r="I87" s="303">
        <f>SUM(C87:H87)</f>
        <v>280</v>
      </c>
      <c r="J87" s="301"/>
      <c r="K87" s="302"/>
      <c r="L87" s="302"/>
      <c r="M87" s="301"/>
    </row>
    <row r="88" spans="1:17" s="315" customFormat="1" ht="49.5" hidden="1" customHeight="1">
      <c r="A88" s="312">
        <v>4</v>
      </c>
      <c r="B88" s="322" t="s">
        <v>246</v>
      </c>
      <c r="C88" s="312"/>
      <c r="D88" s="312"/>
      <c r="G88" s="316"/>
      <c r="L88" s="302"/>
      <c r="M88" s="301"/>
      <c r="N88" s="6"/>
      <c r="O88" s="6"/>
      <c r="P88" s="6"/>
    </row>
    <row r="89" spans="1:17" s="6" customFormat="1" ht="58.9" hidden="1" customHeight="1">
      <c r="A89" s="296"/>
      <c r="B89" s="300" t="s">
        <v>96</v>
      </c>
      <c r="C89" s="283" t="s">
        <v>27</v>
      </c>
      <c r="D89" s="283" t="s">
        <v>28</v>
      </c>
      <c r="E89" s="283" t="s">
        <v>29</v>
      </c>
      <c r="F89" s="283" t="s">
        <v>30</v>
      </c>
      <c r="G89" s="283" t="s">
        <v>31</v>
      </c>
      <c r="H89" s="283" t="s">
        <v>32</v>
      </c>
      <c r="I89" s="283"/>
      <c r="J89" s="301"/>
      <c r="K89" s="302"/>
      <c r="L89" s="302"/>
      <c r="M89" s="301"/>
    </row>
    <row r="90" spans="1:17" s="6" customFormat="1" ht="62.25" hidden="1" customHeight="1">
      <c r="A90" s="296"/>
      <c r="B90" s="300" t="s">
        <v>97</v>
      </c>
      <c r="C90" s="303" t="s">
        <v>247</v>
      </c>
      <c r="D90" s="303" t="s">
        <v>248</v>
      </c>
      <c r="E90" s="303" t="s">
        <v>249</v>
      </c>
      <c r="F90" s="303" t="s">
        <v>250</v>
      </c>
      <c r="G90" s="303" t="s">
        <v>251</v>
      </c>
      <c r="H90" s="303" t="s">
        <v>252</v>
      </c>
      <c r="I90" s="303"/>
      <c r="J90" s="301"/>
      <c r="K90" s="302"/>
      <c r="L90" s="302"/>
      <c r="M90" s="301"/>
    </row>
    <row r="91" spans="1:17" s="6" customFormat="1" ht="62.25" customHeight="1">
      <c r="A91" s="296"/>
      <c r="B91" s="300" t="s">
        <v>315</v>
      </c>
      <c r="C91" s="303" t="s">
        <v>316</v>
      </c>
      <c r="D91" s="303" t="s">
        <v>317</v>
      </c>
      <c r="E91" s="303" t="s">
        <v>40</v>
      </c>
      <c r="F91" s="303" t="s">
        <v>318</v>
      </c>
      <c r="G91" s="303" t="s">
        <v>319</v>
      </c>
      <c r="H91" s="303" t="s">
        <v>320</v>
      </c>
      <c r="I91" s="303"/>
      <c r="J91" s="301"/>
      <c r="K91" s="302"/>
      <c r="L91" s="302"/>
      <c r="M91" s="301"/>
    </row>
    <row r="92" spans="1:17" s="359" customFormat="1" ht="80.5" customHeight="1">
      <c r="A92" s="487" t="s">
        <v>253</v>
      </c>
      <c r="B92" s="487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</row>
    <row r="93" spans="1:17" s="360" customFormat="1" ht="4.5" customHeight="1">
      <c r="A93" s="487"/>
      <c r="B93" s="487"/>
      <c r="C93" s="487"/>
      <c r="D93" s="48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  <c r="P93" s="487"/>
      <c r="Q93" s="487"/>
    </row>
    <row r="94" spans="1:17" s="394" customFormat="1" ht="80.5" customHeight="1">
      <c r="G94" s="395"/>
    </row>
    <row r="95" spans="1:17" s="394" customFormat="1" ht="14.5" customHeight="1">
      <c r="G95" s="395"/>
    </row>
    <row r="96" spans="1:17" s="394" customFormat="1" ht="58.5">
      <c r="G96" s="395"/>
    </row>
    <row r="97" spans="7:7" s="361" customFormat="1" ht="32.5">
      <c r="G97" s="174"/>
    </row>
    <row r="98" spans="7:7" s="361" customFormat="1" ht="32.5">
      <c r="G98" s="174"/>
    </row>
    <row r="99" spans="7:7" s="361" customFormat="1" ht="32.5">
      <c r="G99" s="174"/>
    </row>
    <row r="100" spans="7:7" s="361" customFormat="1" ht="32.5">
      <c r="G100" s="174"/>
    </row>
    <row r="101" spans="7:7" s="361" customFormat="1" ht="32.5">
      <c r="G101" s="174"/>
    </row>
    <row r="102" spans="7:7" s="361" customFormat="1" ht="32.5">
      <c r="G102" s="174"/>
    </row>
    <row r="103" spans="7:7" s="361" customFormat="1" ht="32.5">
      <c r="G103" s="174"/>
    </row>
    <row r="104" spans="7:7" s="361" customFormat="1" ht="32.5">
      <c r="G104" s="174"/>
    </row>
    <row r="105" spans="7:7" s="361" customFormat="1" ht="32.5">
      <c r="G105" s="174"/>
    </row>
    <row r="106" spans="7:7" s="361" customFormat="1" ht="32.5">
      <c r="G106" s="174"/>
    </row>
    <row r="107" spans="7:7" s="361" customFormat="1" ht="32.5">
      <c r="G107" s="174"/>
    </row>
    <row r="108" spans="7:7" s="361" customFormat="1" ht="32.5">
      <c r="G108" s="174"/>
    </row>
  </sheetData>
  <mergeCells count="78">
    <mergeCell ref="H42:I42"/>
    <mergeCell ref="B48:E48"/>
    <mergeCell ref="H48:I48"/>
    <mergeCell ref="B69:C69"/>
    <mergeCell ref="B63:I63"/>
    <mergeCell ref="C64:I64"/>
    <mergeCell ref="C65:I65"/>
    <mergeCell ref="B66:I66"/>
    <mergeCell ref="B67:C67"/>
    <mergeCell ref="H43:I43"/>
    <mergeCell ref="B42:E42"/>
    <mergeCell ref="B55:E55"/>
    <mergeCell ref="H55:I55"/>
    <mergeCell ref="B46:E46"/>
    <mergeCell ref="H46:I46"/>
    <mergeCell ref="B44:E44"/>
    <mergeCell ref="B53:E53"/>
    <mergeCell ref="H53:I53"/>
    <mergeCell ref="B52:E52"/>
    <mergeCell ref="H45:I45"/>
    <mergeCell ref="B43:E43"/>
    <mergeCell ref="H44:I44"/>
    <mergeCell ref="B49:E49"/>
    <mergeCell ref="B45:E45"/>
    <mergeCell ref="H49:I49"/>
    <mergeCell ref="B50:E50"/>
    <mergeCell ref="H50:I50"/>
    <mergeCell ref="B51:E51"/>
    <mergeCell ref="H51:I51"/>
    <mergeCell ref="H52:I52"/>
    <mergeCell ref="A92:Q93"/>
    <mergeCell ref="B54:E54"/>
    <mergeCell ref="H54:I54"/>
    <mergeCell ref="B71:I71"/>
    <mergeCell ref="B72:C72"/>
    <mergeCell ref="D72:I72"/>
    <mergeCell ref="B73:C73"/>
    <mergeCell ref="D73:I73"/>
    <mergeCell ref="B75:I75"/>
    <mergeCell ref="J75:L75"/>
    <mergeCell ref="B76:C76"/>
    <mergeCell ref="G70:J70"/>
    <mergeCell ref="D78:I78"/>
    <mergeCell ref="B58:E58"/>
    <mergeCell ref="H58:I58"/>
    <mergeCell ref="B56:E56"/>
    <mergeCell ref="A35:P35"/>
    <mergeCell ref="B37:C37"/>
    <mergeCell ref="A41:E41"/>
    <mergeCell ref="H41:I41"/>
    <mergeCell ref="B36:C36"/>
    <mergeCell ref="B38:C38"/>
    <mergeCell ref="N36:P36"/>
    <mergeCell ref="N37:P37"/>
    <mergeCell ref="N38:P38"/>
    <mergeCell ref="M1:N1"/>
    <mergeCell ref="O1:P1"/>
    <mergeCell ref="M2:N2"/>
    <mergeCell ref="O2:P2"/>
    <mergeCell ref="M3:N3"/>
    <mergeCell ref="O3:P3"/>
    <mergeCell ref="G5:L8"/>
    <mergeCell ref="B13:F13"/>
    <mergeCell ref="A34:C34"/>
    <mergeCell ref="L11:P11"/>
    <mergeCell ref="N34:P34"/>
    <mergeCell ref="H56:I56"/>
    <mergeCell ref="B57:E57"/>
    <mergeCell ref="H57:I57"/>
    <mergeCell ref="B68:C68"/>
    <mergeCell ref="D68:I68"/>
    <mergeCell ref="L83:P85"/>
    <mergeCell ref="C80:I80"/>
    <mergeCell ref="C81:I81"/>
    <mergeCell ref="B82:E82"/>
    <mergeCell ref="D77:I77"/>
    <mergeCell ref="B78:C78"/>
    <mergeCell ref="B77:C77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9" max="15" man="1"/>
    <brk id="58" max="15" man="1"/>
    <brk id="7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7"/>
  <sheetViews>
    <sheetView view="pageBreakPreview" topLeftCell="A11" zoomScale="40" zoomScaleNormal="40" zoomScaleSheetLayoutView="40" zoomScalePageLayoutView="13" workbookViewId="0">
      <selection activeCell="B8" sqref="B8:B9"/>
    </sheetView>
  </sheetViews>
  <sheetFormatPr defaultColWidth="9.1796875" defaultRowHeight="24"/>
  <cols>
    <col min="1" max="1" width="56.453125" style="121" customWidth="1"/>
    <col min="2" max="2" width="143.81640625" style="122" customWidth="1"/>
    <col min="3" max="16384" width="9.1796875" style="122"/>
  </cols>
  <sheetData>
    <row r="1" spans="1:6" s="112" customFormat="1" ht="64.150000000000006" customHeight="1">
      <c r="A1" s="110"/>
      <c r="B1" s="111"/>
    </row>
    <row r="2" spans="1:6" s="112" customFormat="1" ht="49.15" customHeight="1">
      <c r="A2" s="111" t="str">
        <f>'[29]1. CUTTING '!B6</f>
        <v xml:space="preserve">JOB NUMBER:  </v>
      </c>
      <c r="B2" s="111" t="str">
        <f>'1. CUTTING'!D6</f>
        <v>C21  FW24   G2739</v>
      </c>
    </row>
    <row r="3" spans="1:6" s="112" customFormat="1" ht="49.15" customHeight="1">
      <c r="A3" s="113" t="str">
        <f>'[29]1. CUTTING '!B7</f>
        <v xml:space="preserve">STYLE NUMBER: </v>
      </c>
      <c r="B3" s="113" t="str">
        <f>'1. CUTTING'!D7</f>
        <v>CRTZ-1317</v>
      </c>
    </row>
    <row r="4" spans="1:6" s="112" customFormat="1" ht="49.15" customHeight="1">
      <c r="A4" s="113" t="str">
        <f>'[29]1. CUTTING '!B8</f>
        <v xml:space="preserve">STYLE NAME : </v>
      </c>
      <c r="B4" s="111" t="str">
        <f>'1. CUTTING'!D8</f>
        <v>WOOSH OPEN HEM SWEATPANTS</v>
      </c>
    </row>
    <row r="5" spans="1:6" s="112" customFormat="1" ht="76" customHeight="1">
      <c r="A5" s="114"/>
      <c r="B5" s="194" t="str">
        <f>'1. CUTTING'!A35</f>
        <v>BONE</v>
      </c>
    </row>
    <row r="6" spans="1:6" s="116" customFormat="1" ht="41.5">
      <c r="A6" s="115" t="s">
        <v>98</v>
      </c>
      <c r="B6" s="218" t="str">
        <f t="shared" ref="B6" si="0">B5</f>
        <v>BONE</v>
      </c>
    </row>
    <row r="7" spans="1:6" s="116" customFormat="1" ht="124.5">
      <c r="A7" s="117" t="s">
        <v>99</v>
      </c>
      <c r="B7" s="218" t="str">
        <f>'1. CUTTING'!L11</f>
        <v>FLEECE_100% COTTON_430GSM_CM20/1+CM20/1+CD10/1_VTK6090MB</v>
      </c>
    </row>
    <row r="8" spans="1:6" s="116" customFormat="1" ht="297.5" customHeight="1">
      <c r="A8" s="525" t="str">
        <f>'1. CUTTING'!D36</f>
        <v>VẢI CHÍNH + VIỀN CỔ</v>
      </c>
      <c r="B8" s="527"/>
      <c r="F8" s="119"/>
    </row>
    <row r="9" spans="1:6" s="116" customFormat="1" ht="23" hidden="1" customHeight="1">
      <c r="A9" s="526"/>
      <c r="B9" s="528"/>
      <c r="F9" s="119"/>
    </row>
    <row r="10" spans="1:6" s="116" customFormat="1" ht="207.5">
      <c r="A10" s="115" t="str">
        <f>'1. CUTTING'!B37</f>
        <v>RIB 2X2_16'S CM + 55D/OP_97/3_COTTON SPANDEX_445GSM_VTK6002</v>
      </c>
      <c r="B10" s="115" t="str">
        <f>'1. CUTTING'!E37</f>
        <v>BONE</v>
      </c>
    </row>
    <row r="11" spans="1:6" s="116" customFormat="1" ht="258.5" customHeight="1">
      <c r="A11" s="118" t="str">
        <f>'1. CUTTING'!D37</f>
        <v>LƯNG QUẦN</v>
      </c>
      <c r="B11" s="181"/>
    </row>
    <row r="12" spans="1:6" s="116" customFormat="1" ht="67.5" customHeight="1">
      <c r="A12" s="115" t="str">
        <f>'1. CUTTING'!B38</f>
        <v>KEO MÈ 9015FW</v>
      </c>
      <c r="B12" s="115" t="str">
        <f>'1. CUTTING'!E38</f>
        <v>WHITE</v>
      </c>
    </row>
    <row r="13" spans="1:6" s="116" customFormat="1" ht="145" customHeight="1">
      <c r="A13" s="118" t="str">
        <f>'1. CUTTING'!D38</f>
        <v xml:space="preserve">CƠI TÚI </v>
      </c>
      <c r="B13" s="181"/>
    </row>
    <row r="14" spans="1:6" s="116" customFormat="1" ht="44.25" customHeight="1">
      <c r="A14" s="115" t="str">
        <f>'1. CUTTING'!B42</f>
        <v>CHỈ 40/2</v>
      </c>
      <c r="B14" s="230" t="str">
        <f>'1. CUTTING'!F42</f>
        <v>BONE</v>
      </c>
    </row>
    <row r="15" spans="1:6" s="116" customFormat="1" ht="53.5">
      <c r="A15" s="118" t="s">
        <v>100</v>
      </c>
      <c r="B15" s="189" t="str">
        <f>'1. CUTTING'!G42</f>
        <v>BE8052</v>
      </c>
    </row>
    <row r="16" spans="1:6" s="116" customFormat="1" ht="41.5">
      <c r="A16" s="115" t="str">
        <f>'1. CUTTING'!B43</f>
        <v>NHÃN CHÍNH</v>
      </c>
      <c r="B16" s="374" t="str">
        <f>'1. CUTTING'!F43</f>
        <v>MULTY</v>
      </c>
    </row>
    <row r="17" spans="1:2" s="116" customFormat="1" ht="282.5" customHeight="1">
      <c r="A17" s="120" t="s">
        <v>321</v>
      </c>
      <c r="B17" s="375"/>
    </row>
    <row r="18" spans="1:2" s="116" customFormat="1" ht="211.5" customHeight="1">
      <c r="A18" s="115" t="str">
        <f>'1. CUTTING'!B44</f>
        <v>NHÃN THÀNH PHẦN 100%COTTON
PO# 00229
CRTZ-1317</v>
      </c>
      <c r="B18" s="374" t="str">
        <f>'1. CUTTING'!F44</f>
        <v>WHITE</v>
      </c>
    </row>
    <row r="19" spans="1:2" s="116" customFormat="1" ht="238" customHeight="1">
      <c r="A19" s="120" t="s">
        <v>322</v>
      </c>
      <c r="B19" s="376"/>
    </row>
    <row r="20" spans="1:2" s="116" customFormat="1" ht="75" customHeight="1">
      <c r="A20" s="115" t="str">
        <f>'1. CUTTING'!B45</f>
        <v>THUN LƯNG 5.5 CM</v>
      </c>
      <c r="B20" s="374" t="str">
        <f>'1. CUTTING'!F45</f>
        <v>WHITE</v>
      </c>
    </row>
    <row r="21" spans="1:2" s="116" customFormat="1" ht="304.5" customHeight="1">
      <c r="A21" s="120" t="s">
        <v>323</v>
      </c>
      <c r="B21" s="376"/>
    </row>
    <row r="22" spans="1:2" s="116" customFormat="1" ht="96" customHeight="1">
      <c r="A22" s="115" t="str">
        <f>'1. CUTTING'!B46</f>
        <v>DÂY LUỒN DẸP 10MM - PE</v>
      </c>
      <c r="B22" s="374" t="str">
        <f>'1. CUTTING'!F46</f>
        <v>BONE</v>
      </c>
    </row>
    <row r="23" spans="1:2" s="116" customFormat="1" ht="218" customHeight="1">
      <c r="A23" s="120" t="s">
        <v>324</v>
      </c>
      <c r="B23" s="376"/>
    </row>
    <row r="24" spans="1:2" s="116" customFormat="1" ht="97" customHeight="1">
      <c r="A24" s="115" t="str">
        <f>'1. CUTTING'!B48</f>
        <v>BAO LỚN (100CMX120CM)</v>
      </c>
      <c r="B24" s="374" t="str">
        <f>'1. CUTTING'!F48</f>
        <v>CLEAR</v>
      </c>
    </row>
    <row r="25" spans="1:2" s="116" customFormat="1" ht="163.5" customHeight="1">
      <c r="A25" s="120" t="s">
        <v>101</v>
      </c>
      <c r="B25" s="376"/>
    </row>
    <row r="26" spans="1:2" s="116" customFormat="1" ht="41.5">
      <c r="A26" s="115" t="str">
        <f>'1. CUTTING'!B49</f>
        <v>LÓT THÙNG</v>
      </c>
      <c r="B26" s="374" t="str">
        <f>'1. CUTTING'!F49</f>
        <v>NATURAL</v>
      </c>
    </row>
    <row r="27" spans="1:2" s="116" customFormat="1" ht="97.9" customHeight="1">
      <c r="A27" s="120" t="s">
        <v>102</v>
      </c>
      <c r="B27" s="376"/>
    </row>
    <row r="28" spans="1:2" s="116" customFormat="1" ht="41.5">
      <c r="A28" s="115" t="str">
        <f>'1. CUTTING'!B50</f>
        <v>THÙNG CARTON</v>
      </c>
      <c r="B28" s="374" t="str">
        <f>'1. CUTTING'!F50</f>
        <v>NATURAL</v>
      </c>
    </row>
    <row r="29" spans="1:2" s="116" customFormat="1" ht="216.65" customHeight="1">
      <c r="A29" s="120"/>
      <c r="B29" s="376"/>
    </row>
    <row r="30" spans="1:2" s="116" customFormat="1" ht="83">
      <c r="A30" s="115" t="str">
        <f>'1. CUTTING'!B51</f>
        <v>GIẤY CHỐNG ẨM 32cm (L) x 20cm (W)</v>
      </c>
      <c r="B30" s="374" t="str">
        <f>'1. CUTTING'!F51</f>
        <v>WHITE</v>
      </c>
    </row>
    <row r="31" spans="1:2" s="116" customFormat="1" ht="78.650000000000006" customHeight="1">
      <c r="A31" s="120" t="s">
        <v>103</v>
      </c>
      <c r="B31" s="377"/>
    </row>
    <row r="32" spans="1:2" s="116" customFormat="1" ht="41.5" hidden="1">
      <c r="A32" s="115" t="str">
        <f>'1. CUTTING'!B53</f>
        <v>THẺ BÀI</v>
      </c>
      <c r="B32" s="374" t="str">
        <f>'1. CUTTING'!F53</f>
        <v>NATURAL</v>
      </c>
    </row>
    <row r="33" spans="1:2" s="116" customFormat="1" ht="102.65" hidden="1" customHeight="1">
      <c r="A33" s="120" t="s">
        <v>105</v>
      </c>
      <c r="B33" s="377" t="s">
        <v>104</v>
      </c>
    </row>
    <row r="34" spans="1:2" s="116" customFormat="1" ht="166">
      <c r="A34" s="115" t="str">
        <f>'1. CUTTING'!B54</f>
        <v>POLYBAG MAINLINE 18” (L) X 13.875” (W) KHÔNG CÓ CHỮ HMP</v>
      </c>
      <c r="B34" s="374" t="str">
        <f>'1. CUTTING'!F54</f>
        <v>CLEAR</v>
      </c>
    </row>
    <row r="35" spans="1:2" s="116" customFormat="1" ht="154.5" customHeight="1">
      <c r="A35" s="120" t="s">
        <v>106</v>
      </c>
      <c r="B35" s="377"/>
    </row>
    <row r="36" spans="1:2" s="116" customFormat="1" ht="83">
      <c r="A36" s="115" t="str">
        <f>'1. CUTTING'!B57</f>
        <v>BARCODE STICKER 2” (L) x 1” (W)</v>
      </c>
      <c r="B36" s="374" t="str">
        <f>'1. CUTTING'!F57</f>
        <v>WHITE</v>
      </c>
    </row>
    <row r="37" spans="1:2" s="116" customFormat="1" ht="175" customHeight="1">
      <c r="A37" s="120" t="s">
        <v>107</v>
      </c>
      <c r="B37" s="377"/>
    </row>
  </sheetData>
  <mergeCells count="2">
    <mergeCell ref="A8:A9"/>
    <mergeCell ref="B8:B9"/>
  </mergeCells>
  <printOptions horizontalCentered="1"/>
  <pageMargins left="0.25" right="0" top="0.60416666666666696" bottom="0.75" header="0" footer="0"/>
  <pageSetup paperSize="9" scale="5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5" max="1" man="1"/>
    <brk id="21" max="1" man="1"/>
    <brk id="33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topLeftCell="A12" zoomScaleNormal="100" zoomScaleSheetLayoutView="100" zoomScalePageLayoutView="70" workbookViewId="0">
      <selection activeCell="C14" sqref="C14:F14"/>
    </sheetView>
  </sheetViews>
  <sheetFormatPr defaultColWidth="9.81640625" defaultRowHeight="18"/>
  <cols>
    <col min="1" max="1" width="5.453125" style="245" bestFit="1" customWidth="1"/>
    <col min="2" max="2" width="17.7265625" style="245" customWidth="1"/>
    <col min="3" max="3" width="10.54296875" style="245" customWidth="1"/>
    <col min="4" max="4" width="20" style="245" customWidth="1"/>
    <col min="5" max="5" width="2.26953125" style="245" customWidth="1"/>
    <col min="6" max="6" width="15.81640625" style="245" customWidth="1"/>
    <col min="7" max="7" width="19.26953125" style="245" customWidth="1"/>
    <col min="8" max="8" width="45.54296875" style="245" customWidth="1"/>
    <col min="9" max="254" width="9.81640625" style="245"/>
    <col min="255" max="255" width="3.81640625" style="245" customWidth="1"/>
    <col min="256" max="257" width="9.54296875" style="245" customWidth="1"/>
    <col min="258" max="259" width="14.7265625" style="245" customWidth="1"/>
    <col min="260" max="260" width="0" style="245" hidden="1" customWidth="1"/>
    <col min="261" max="267" width="9.54296875" style="245" customWidth="1"/>
    <col min="268" max="510" width="9.81640625" style="245"/>
    <col min="511" max="511" width="3.81640625" style="245" customWidth="1"/>
    <col min="512" max="513" width="9.54296875" style="245" customWidth="1"/>
    <col min="514" max="515" width="14.7265625" style="245" customWidth="1"/>
    <col min="516" max="516" width="0" style="245" hidden="1" customWidth="1"/>
    <col min="517" max="523" width="9.54296875" style="245" customWidth="1"/>
    <col min="524" max="766" width="9.81640625" style="245"/>
    <col min="767" max="767" width="3.81640625" style="245" customWidth="1"/>
    <col min="768" max="769" width="9.54296875" style="245" customWidth="1"/>
    <col min="770" max="771" width="14.7265625" style="245" customWidth="1"/>
    <col min="772" max="772" width="0" style="245" hidden="1" customWidth="1"/>
    <col min="773" max="779" width="9.54296875" style="245" customWidth="1"/>
    <col min="780" max="1022" width="9.81640625" style="245"/>
    <col min="1023" max="1023" width="3.81640625" style="245" customWidth="1"/>
    <col min="1024" max="1025" width="9.54296875" style="245" customWidth="1"/>
    <col min="1026" max="1027" width="14.7265625" style="245" customWidth="1"/>
    <col min="1028" max="1028" width="0" style="245" hidden="1" customWidth="1"/>
    <col min="1029" max="1035" width="9.54296875" style="245" customWidth="1"/>
    <col min="1036" max="1278" width="9.81640625" style="245"/>
    <col min="1279" max="1279" width="3.81640625" style="245" customWidth="1"/>
    <col min="1280" max="1281" width="9.54296875" style="245" customWidth="1"/>
    <col min="1282" max="1283" width="14.7265625" style="245" customWidth="1"/>
    <col min="1284" max="1284" width="0" style="245" hidden="1" customWidth="1"/>
    <col min="1285" max="1291" width="9.54296875" style="245" customWidth="1"/>
    <col min="1292" max="1534" width="9.81640625" style="245"/>
    <col min="1535" max="1535" width="3.81640625" style="245" customWidth="1"/>
    <col min="1536" max="1537" width="9.54296875" style="245" customWidth="1"/>
    <col min="1538" max="1539" width="14.7265625" style="245" customWidth="1"/>
    <col min="1540" max="1540" width="0" style="245" hidden="1" customWidth="1"/>
    <col min="1541" max="1547" width="9.54296875" style="245" customWidth="1"/>
    <col min="1548" max="1790" width="9.81640625" style="245"/>
    <col min="1791" max="1791" width="3.81640625" style="245" customWidth="1"/>
    <col min="1792" max="1793" width="9.54296875" style="245" customWidth="1"/>
    <col min="1794" max="1795" width="14.7265625" style="245" customWidth="1"/>
    <col min="1796" max="1796" width="0" style="245" hidden="1" customWidth="1"/>
    <col min="1797" max="1803" width="9.54296875" style="245" customWidth="1"/>
    <col min="1804" max="2046" width="9.81640625" style="245"/>
    <col min="2047" max="2047" width="3.81640625" style="245" customWidth="1"/>
    <col min="2048" max="2049" width="9.54296875" style="245" customWidth="1"/>
    <col min="2050" max="2051" width="14.7265625" style="245" customWidth="1"/>
    <col min="2052" max="2052" width="0" style="245" hidden="1" customWidth="1"/>
    <col min="2053" max="2059" width="9.54296875" style="245" customWidth="1"/>
    <col min="2060" max="2302" width="9.81640625" style="245"/>
    <col min="2303" max="2303" width="3.81640625" style="245" customWidth="1"/>
    <col min="2304" max="2305" width="9.54296875" style="245" customWidth="1"/>
    <col min="2306" max="2307" width="14.7265625" style="245" customWidth="1"/>
    <col min="2308" max="2308" width="0" style="245" hidden="1" customWidth="1"/>
    <col min="2309" max="2315" width="9.54296875" style="245" customWidth="1"/>
    <col min="2316" max="2558" width="9.81640625" style="245"/>
    <col min="2559" max="2559" width="3.81640625" style="245" customWidth="1"/>
    <col min="2560" max="2561" width="9.54296875" style="245" customWidth="1"/>
    <col min="2562" max="2563" width="14.7265625" style="245" customWidth="1"/>
    <col min="2564" max="2564" width="0" style="245" hidden="1" customWidth="1"/>
    <col min="2565" max="2571" width="9.54296875" style="245" customWidth="1"/>
    <col min="2572" max="2814" width="9.81640625" style="245"/>
    <col min="2815" max="2815" width="3.81640625" style="245" customWidth="1"/>
    <col min="2816" max="2817" width="9.54296875" style="245" customWidth="1"/>
    <col min="2818" max="2819" width="14.7265625" style="245" customWidth="1"/>
    <col min="2820" max="2820" width="0" style="245" hidden="1" customWidth="1"/>
    <col min="2821" max="2827" width="9.54296875" style="245" customWidth="1"/>
    <col min="2828" max="3070" width="9.81640625" style="245"/>
    <col min="3071" max="3071" width="3.81640625" style="245" customWidth="1"/>
    <col min="3072" max="3073" width="9.54296875" style="245" customWidth="1"/>
    <col min="3074" max="3075" width="14.7265625" style="245" customWidth="1"/>
    <col min="3076" max="3076" width="0" style="245" hidden="1" customWidth="1"/>
    <col min="3077" max="3083" width="9.54296875" style="245" customWidth="1"/>
    <col min="3084" max="3326" width="9.81640625" style="245"/>
    <col min="3327" max="3327" width="3.81640625" style="245" customWidth="1"/>
    <col min="3328" max="3329" width="9.54296875" style="245" customWidth="1"/>
    <col min="3330" max="3331" width="14.7265625" style="245" customWidth="1"/>
    <col min="3332" max="3332" width="0" style="245" hidden="1" customWidth="1"/>
    <col min="3333" max="3339" width="9.54296875" style="245" customWidth="1"/>
    <col min="3340" max="3582" width="9.81640625" style="245"/>
    <col min="3583" max="3583" width="3.81640625" style="245" customWidth="1"/>
    <col min="3584" max="3585" width="9.54296875" style="245" customWidth="1"/>
    <col min="3586" max="3587" width="14.7265625" style="245" customWidth="1"/>
    <col min="3588" max="3588" width="0" style="245" hidden="1" customWidth="1"/>
    <col min="3589" max="3595" width="9.54296875" style="245" customWidth="1"/>
    <col min="3596" max="3838" width="9.81640625" style="245"/>
    <col min="3839" max="3839" width="3.81640625" style="245" customWidth="1"/>
    <col min="3840" max="3841" width="9.54296875" style="245" customWidth="1"/>
    <col min="3842" max="3843" width="14.7265625" style="245" customWidth="1"/>
    <col min="3844" max="3844" width="0" style="245" hidden="1" customWidth="1"/>
    <col min="3845" max="3851" width="9.54296875" style="245" customWidth="1"/>
    <col min="3852" max="4094" width="9.81640625" style="245"/>
    <col min="4095" max="4095" width="3.81640625" style="245" customWidth="1"/>
    <col min="4096" max="4097" width="9.54296875" style="245" customWidth="1"/>
    <col min="4098" max="4099" width="14.7265625" style="245" customWidth="1"/>
    <col min="4100" max="4100" width="0" style="245" hidden="1" customWidth="1"/>
    <col min="4101" max="4107" width="9.54296875" style="245" customWidth="1"/>
    <col min="4108" max="4350" width="9.81640625" style="245"/>
    <col min="4351" max="4351" width="3.81640625" style="245" customWidth="1"/>
    <col min="4352" max="4353" width="9.54296875" style="245" customWidth="1"/>
    <col min="4354" max="4355" width="14.7265625" style="245" customWidth="1"/>
    <col min="4356" max="4356" width="0" style="245" hidden="1" customWidth="1"/>
    <col min="4357" max="4363" width="9.54296875" style="245" customWidth="1"/>
    <col min="4364" max="4606" width="9.81640625" style="245"/>
    <col min="4607" max="4607" width="3.81640625" style="245" customWidth="1"/>
    <col min="4608" max="4609" width="9.54296875" style="245" customWidth="1"/>
    <col min="4610" max="4611" width="14.7265625" style="245" customWidth="1"/>
    <col min="4612" max="4612" width="0" style="245" hidden="1" customWidth="1"/>
    <col min="4613" max="4619" width="9.54296875" style="245" customWidth="1"/>
    <col min="4620" max="4862" width="9.81640625" style="245"/>
    <col min="4863" max="4863" width="3.81640625" style="245" customWidth="1"/>
    <col min="4864" max="4865" width="9.54296875" style="245" customWidth="1"/>
    <col min="4866" max="4867" width="14.7265625" style="245" customWidth="1"/>
    <col min="4868" max="4868" width="0" style="245" hidden="1" customWidth="1"/>
    <col min="4869" max="4875" width="9.54296875" style="245" customWidth="1"/>
    <col min="4876" max="5118" width="9.81640625" style="245"/>
    <col min="5119" max="5119" width="3.81640625" style="245" customWidth="1"/>
    <col min="5120" max="5121" width="9.54296875" style="245" customWidth="1"/>
    <col min="5122" max="5123" width="14.7265625" style="245" customWidth="1"/>
    <col min="5124" max="5124" width="0" style="245" hidden="1" customWidth="1"/>
    <col min="5125" max="5131" width="9.54296875" style="245" customWidth="1"/>
    <col min="5132" max="5374" width="9.81640625" style="245"/>
    <col min="5375" max="5375" width="3.81640625" style="245" customWidth="1"/>
    <col min="5376" max="5377" width="9.54296875" style="245" customWidth="1"/>
    <col min="5378" max="5379" width="14.7265625" style="245" customWidth="1"/>
    <col min="5380" max="5380" width="0" style="245" hidden="1" customWidth="1"/>
    <col min="5381" max="5387" width="9.54296875" style="245" customWidth="1"/>
    <col min="5388" max="5630" width="9.81640625" style="245"/>
    <col min="5631" max="5631" width="3.81640625" style="245" customWidth="1"/>
    <col min="5632" max="5633" width="9.54296875" style="245" customWidth="1"/>
    <col min="5634" max="5635" width="14.7265625" style="245" customWidth="1"/>
    <col min="5636" max="5636" width="0" style="245" hidden="1" customWidth="1"/>
    <col min="5637" max="5643" width="9.54296875" style="245" customWidth="1"/>
    <col min="5644" max="5886" width="9.81640625" style="245"/>
    <col min="5887" max="5887" width="3.81640625" style="245" customWidth="1"/>
    <col min="5888" max="5889" width="9.54296875" style="245" customWidth="1"/>
    <col min="5890" max="5891" width="14.7265625" style="245" customWidth="1"/>
    <col min="5892" max="5892" width="0" style="245" hidden="1" customWidth="1"/>
    <col min="5893" max="5899" width="9.54296875" style="245" customWidth="1"/>
    <col min="5900" max="6142" width="9.81640625" style="245"/>
    <col min="6143" max="6143" width="3.81640625" style="245" customWidth="1"/>
    <col min="6144" max="6145" width="9.54296875" style="245" customWidth="1"/>
    <col min="6146" max="6147" width="14.7265625" style="245" customWidth="1"/>
    <col min="6148" max="6148" width="0" style="245" hidden="1" customWidth="1"/>
    <col min="6149" max="6155" width="9.54296875" style="245" customWidth="1"/>
    <col min="6156" max="6398" width="9.81640625" style="245"/>
    <col min="6399" max="6399" width="3.81640625" style="245" customWidth="1"/>
    <col min="6400" max="6401" width="9.54296875" style="245" customWidth="1"/>
    <col min="6402" max="6403" width="14.7265625" style="245" customWidth="1"/>
    <col min="6404" max="6404" width="0" style="245" hidden="1" customWidth="1"/>
    <col min="6405" max="6411" width="9.54296875" style="245" customWidth="1"/>
    <col min="6412" max="6654" width="9.81640625" style="245"/>
    <col min="6655" max="6655" width="3.81640625" style="245" customWidth="1"/>
    <col min="6656" max="6657" width="9.54296875" style="245" customWidth="1"/>
    <col min="6658" max="6659" width="14.7265625" style="245" customWidth="1"/>
    <col min="6660" max="6660" width="0" style="245" hidden="1" customWidth="1"/>
    <col min="6661" max="6667" width="9.54296875" style="245" customWidth="1"/>
    <col min="6668" max="6910" width="9.81640625" style="245"/>
    <col min="6911" max="6911" width="3.81640625" style="245" customWidth="1"/>
    <col min="6912" max="6913" width="9.54296875" style="245" customWidth="1"/>
    <col min="6914" max="6915" width="14.7265625" style="245" customWidth="1"/>
    <col min="6916" max="6916" width="0" style="245" hidden="1" customWidth="1"/>
    <col min="6917" max="6923" width="9.54296875" style="245" customWidth="1"/>
    <col min="6924" max="7166" width="9.81640625" style="245"/>
    <col min="7167" max="7167" width="3.81640625" style="245" customWidth="1"/>
    <col min="7168" max="7169" width="9.54296875" style="245" customWidth="1"/>
    <col min="7170" max="7171" width="14.7265625" style="245" customWidth="1"/>
    <col min="7172" max="7172" width="0" style="245" hidden="1" customWidth="1"/>
    <col min="7173" max="7179" width="9.54296875" style="245" customWidth="1"/>
    <col min="7180" max="7422" width="9.81640625" style="245"/>
    <col min="7423" max="7423" width="3.81640625" style="245" customWidth="1"/>
    <col min="7424" max="7425" width="9.54296875" style="245" customWidth="1"/>
    <col min="7426" max="7427" width="14.7265625" style="245" customWidth="1"/>
    <col min="7428" max="7428" width="0" style="245" hidden="1" customWidth="1"/>
    <col min="7429" max="7435" width="9.54296875" style="245" customWidth="1"/>
    <col min="7436" max="7678" width="9.81640625" style="245"/>
    <col min="7679" max="7679" width="3.81640625" style="245" customWidth="1"/>
    <col min="7680" max="7681" width="9.54296875" style="245" customWidth="1"/>
    <col min="7682" max="7683" width="14.7265625" style="245" customWidth="1"/>
    <col min="7684" max="7684" width="0" style="245" hidden="1" customWidth="1"/>
    <col min="7685" max="7691" width="9.54296875" style="245" customWidth="1"/>
    <col min="7692" max="7934" width="9.81640625" style="245"/>
    <col min="7935" max="7935" width="3.81640625" style="245" customWidth="1"/>
    <col min="7936" max="7937" width="9.54296875" style="245" customWidth="1"/>
    <col min="7938" max="7939" width="14.7265625" style="245" customWidth="1"/>
    <col min="7940" max="7940" width="0" style="245" hidden="1" customWidth="1"/>
    <col min="7941" max="7947" width="9.54296875" style="245" customWidth="1"/>
    <col min="7948" max="8190" width="9.81640625" style="245"/>
    <col min="8191" max="8191" width="3.81640625" style="245" customWidth="1"/>
    <col min="8192" max="8193" width="9.54296875" style="245" customWidth="1"/>
    <col min="8194" max="8195" width="14.7265625" style="245" customWidth="1"/>
    <col min="8196" max="8196" width="0" style="245" hidden="1" customWidth="1"/>
    <col min="8197" max="8203" width="9.54296875" style="245" customWidth="1"/>
    <col min="8204" max="8446" width="9.81640625" style="245"/>
    <col min="8447" max="8447" width="3.81640625" style="245" customWidth="1"/>
    <col min="8448" max="8449" width="9.54296875" style="245" customWidth="1"/>
    <col min="8450" max="8451" width="14.7265625" style="245" customWidth="1"/>
    <col min="8452" max="8452" width="0" style="245" hidden="1" customWidth="1"/>
    <col min="8453" max="8459" width="9.54296875" style="245" customWidth="1"/>
    <col min="8460" max="8702" width="9.81640625" style="245"/>
    <col min="8703" max="8703" width="3.81640625" style="245" customWidth="1"/>
    <col min="8704" max="8705" width="9.54296875" style="245" customWidth="1"/>
    <col min="8706" max="8707" width="14.7265625" style="245" customWidth="1"/>
    <col min="8708" max="8708" width="0" style="245" hidden="1" customWidth="1"/>
    <col min="8709" max="8715" width="9.54296875" style="245" customWidth="1"/>
    <col min="8716" max="8958" width="9.81640625" style="245"/>
    <col min="8959" max="8959" width="3.81640625" style="245" customWidth="1"/>
    <col min="8960" max="8961" width="9.54296875" style="245" customWidth="1"/>
    <col min="8962" max="8963" width="14.7265625" style="245" customWidth="1"/>
    <col min="8964" max="8964" width="0" style="245" hidden="1" customWidth="1"/>
    <col min="8965" max="8971" width="9.54296875" style="245" customWidth="1"/>
    <col min="8972" max="9214" width="9.81640625" style="245"/>
    <col min="9215" max="9215" width="3.81640625" style="245" customWidth="1"/>
    <col min="9216" max="9217" width="9.54296875" style="245" customWidth="1"/>
    <col min="9218" max="9219" width="14.7265625" style="245" customWidth="1"/>
    <col min="9220" max="9220" width="0" style="245" hidden="1" customWidth="1"/>
    <col min="9221" max="9227" width="9.54296875" style="245" customWidth="1"/>
    <col min="9228" max="9470" width="9.81640625" style="245"/>
    <col min="9471" max="9471" width="3.81640625" style="245" customWidth="1"/>
    <col min="9472" max="9473" width="9.54296875" style="245" customWidth="1"/>
    <col min="9474" max="9475" width="14.7265625" style="245" customWidth="1"/>
    <col min="9476" max="9476" width="0" style="245" hidden="1" customWidth="1"/>
    <col min="9477" max="9483" width="9.54296875" style="245" customWidth="1"/>
    <col min="9484" max="9726" width="9.81640625" style="245"/>
    <col min="9727" max="9727" width="3.81640625" style="245" customWidth="1"/>
    <col min="9728" max="9729" width="9.54296875" style="245" customWidth="1"/>
    <col min="9730" max="9731" width="14.7265625" style="245" customWidth="1"/>
    <col min="9732" max="9732" width="0" style="245" hidden="1" customWidth="1"/>
    <col min="9733" max="9739" width="9.54296875" style="245" customWidth="1"/>
    <col min="9740" max="9982" width="9.81640625" style="245"/>
    <col min="9983" max="9983" width="3.81640625" style="245" customWidth="1"/>
    <col min="9984" max="9985" width="9.54296875" style="245" customWidth="1"/>
    <col min="9986" max="9987" width="14.7265625" style="245" customWidth="1"/>
    <col min="9988" max="9988" width="0" style="245" hidden="1" customWidth="1"/>
    <col min="9989" max="9995" width="9.54296875" style="245" customWidth="1"/>
    <col min="9996" max="10238" width="9.81640625" style="245"/>
    <col min="10239" max="10239" width="3.81640625" style="245" customWidth="1"/>
    <col min="10240" max="10241" width="9.54296875" style="245" customWidth="1"/>
    <col min="10242" max="10243" width="14.7265625" style="245" customWidth="1"/>
    <col min="10244" max="10244" width="0" style="245" hidden="1" customWidth="1"/>
    <col min="10245" max="10251" width="9.54296875" style="245" customWidth="1"/>
    <col min="10252" max="10494" width="9.81640625" style="245"/>
    <col min="10495" max="10495" width="3.81640625" style="245" customWidth="1"/>
    <col min="10496" max="10497" width="9.54296875" style="245" customWidth="1"/>
    <col min="10498" max="10499" width="14.7265625" style="245" customWidth="1"/>
    <col min="10500" max="10500" width="0" style="245" hidden="1" customWidth="1"/>
    <col min="10501" max="10507" width="9.54296875" style="245" customWidth="1"/>
    <col min="10508" max="10750" width="9.81640625" style="245"/>
    <col min="10751" max="10751" width="3.81640625" style="245" customWidth="1"/>
    <col min="10752" max="10753" width="9.54296875" style="245" customWidth="1"/>
    <col min="10754" max="10755" width="14.7265625" style="245" customWidth="1"/>
    <col min="10756" max="10756" width="0" style="245" hidden="1" customWidth="1"/>
    <col min="10757" max="10763" width="9.54296875" style="245" customWidth="1"/>
    <col min="10764" max="11006" width="9.81640625" style="245"/>
    <col min="11007" max="11007" width="3.81640625" style="245" customWidth="1"/>
    <col min="11008" max="11009" width="9.54296875" style="245" customWidth="1"/>
    <col min="11010" max="11011" width="14.7265625" style="245" customWidth="1"/>
    <col min="11012" max="11012" width="0" style="245" hidden="1" customWidth="1"/>
    <col min="11013" max="11019" width="9.54296875" style="245" customWidth="1"/>
    <col min="11020" max="11262" width="9.81640625" style="245"/>
    <col min="11263" max="11263" width="3.81640625" style="245" customWidth="1"/>
    <col min="11264" max="11265" width="9.54296875" style="245" customWidth="1"/>
    <col min="11266" max="11267" width="14.7265625" style="245" customWidth="1"/>
    <col min="11268" max="11268" width="0" style="245" hidden="1" customWidth="1"/>
    <col min="11269" max="11275" width="9.54296875" style="245" customWidth="1"/>
    <col min="11276" max="11518" width="9.81640625" style="245"/>
    <col min="11519" max="11519" width="3.81640625" style="245" customWidth="1"/>
    <col min="11520" max="11521" width="9.54296875" style="245" customWidth="1"/>
    <col min="11522" max="11523" width="14.7265625" style="245" customWidth="1"/>
    <col min="11524" max="11524" width="0" style="245" hidden="1" customWidth="1"/>
    <col min="11525" max="11531" width="9.54296875" style="245" customWidth="1"/>
    <col min="11532" max="11774" width="9.81640625" style="245"/>
    <col min="11775" max="11775" width="3.81640625" style="245" customWidth="1"/>
    <col min="11776" max="11777" width="9.54296875" style="245" customWidth="1"/>
    <col min="11778" max="11779" width="14.7265625" style="245" customWidth="1"/>
    <col min="11780" max="11780" width="0" style="245" hidden="1" customWidth="1"/>
    <col min="11781" max="11787" width="9.54296875" style="245" customWidth="1"/>
    <col min="11788" max="12030" width="9.81640625" style="245"/>
    <col min="12031" max="12031" width="3.81640625" style="245" customWidth="1"/>
    <col min="12032" max="12033" width="9.54296875" style="245" customWidth="1"/>
    <col min="12034" max="12035" width="14.7265625" style="245" customWidth="1"/>
    <col min="12036" max="12036" width="0" style="245" hidden="1" customWidth="1"/>
    <col min="12037" max="12043" width="9.54296875" style="245" customWidth="1"/>
    <col min="12044" max="12286" width="9.81640625" style="245"/>
    <col min="12287" max="12287" width="3.81640625" style="245" customWidth="1"/>
    <col min="12288" max="12289" width="9.54296875" style="245" customWidth="1"/>
    <col min="12290" max="12291" width="14.7265625" style="245" customWidth="1"/>
    <col min="12292" max="12292" width="0" style="245" hidden="1" customWidth="1"/>
    <col min="12293" max="12299" width="9.54296875" style="245" customWidth="1"/>
    <col min="12300" max="12542" width="9.81640625" style="245"/>
    <col min="12543" max="12543" width="3.81640625" style="245" customWidth="1"/>
    <col min="12544" max="12545" width="9.54296875" style="245" customWidth="1"/>
    <col min="12546" max="12547" width="14.7265625" style="245" customWidth="1"/>
    <col min="12548" max="12548" width="0" style="245" hidden="1" customWidth="1"/>
    <col min="12549" max="12555" width="9.54296875" style="245" customWidth="1"/>
    <col min="12556" max="12798" width="9.81640625" style="245"/>
    <col min="12799" max="12799" width="3.81640625" style="245" customWidth="1"/>
    <col min="12800" max="12801" width="9.54296875" style="245" customWidth="1"/>
    <col min="12802" max="12803" width="14.7265625" style="245" customWidth="1"/>
    <col min="12804" max="12804" width="0" style="245" hidden="1" customWidth="1"/>
    <col min="12805" max="12811" width="9.54296875" style="245" customWidth="1"/>
    <col min="12812" max="13054" width="9.81640625" style="245"/>
    <col min="13055" max="13055" width="3.81640625" style="245" customWidth="1"/>
    <col min="13056" max="13057" width="9.54296875" style="245" customWidth="1"/>
    <col min="13058" max="13059" width="14.7265625" style="245" customWidth="1"/>
    <col min="13060" max="13060" width="0" style="245" hidden="1" customWidth="1"/>
    <col min="13061" max="13067" width="9.54296875" style="245" customWidth="1"/>
    <col min="13068" max="13310" width="9.81640625" style="245"/>
    <col min="13311" max="13311" width="3.81640625" style="245" customWidth="1"/>
    <col min="13312" max="13313" width="9.54296875" style="245" customWidth="1"/>
    <col min="13314" max="13315" width="14.7265625" style="245" customWidth="1"/>
    <col min="13316" max="13316" width="0" style="245" hidden="1" customWidth="1"/>
    <col min="13317" max="13323" width="9.54296875" style="245" customWidth="1"/>
    <col min="13324" max="13566" width="9.81640625" style="245"/>
    <col min="13567" max="13567" width="3.81640625" style="245" customWidth="1"/>
    <col min="13568" max="13569" width="9.54296875" style="245" customWidth="1"/>
    <col min="13570" max="13571" width="14.7265625" style="245" customWidth="1"/>
    <col min="13572" max="13572" width="0" style="245" hidden="1" customWidth="1"/>
    <col min="13573" max="13579" width="9.54296875" style="245" customWidth="1"/>
    <col min="13580" max="13822" width="9.81640625" style="245"/>
    <col min="13823" max="13823" width="3.81640625" style="245" customWidth="1"/>
    <col min="13824" max="13825" width="9.54296875" style="245" customWidth="1"/>
    <col min="13826" max="13827" width="14.7265625" style="245" customWidth="1"/>
    <col min="13828" max="13828" width="0" style="245" hidden="1" customWidth="1"/>
    <col min="13829" max="13835" width="9.54296875" style="245" customWidth="1"/>
    <col min="13836" max="14078" width="9.81640625" style="245"/>
    <col min="14079" max="14079" width="3.81640625" style="245" customWidth="1"/>
    <col min="14080" max="14081" width="9.54296875" style="245" customWidth="1"/>
    <col min="14082" max="14083" width="14.7265625" style="245" customWidth="1"/>
    <col min="14084" max="14084" width="0" style="245" hidden="1" customWidth="1"/>
    <col min="14085" max="14091" width="9.54296875" style="245" customWidth="1"/>
    <col min="14092" max="14334" width="9.81640625" style="245"/>
    <col min="14335" max="14335" width="3.81640625" style="245" customWidth="1"/>
    <col min="14336" max="14337" width="9.54296875" style="245" customWidth="1"/>
    <col min="14338" max="14339" width="14.7265625" style="245" customWidth="1"/>
    <col min="14340" max="14340" width="0" style="245" hidden="1" customWidth="1"/>
    <col min="14341" max="14347" width="9.54296875" style="245" customWidth="1"/>
    <col min="14348" max="14590" width="9.81640625" style="245"/>
    <col min="14591" max="14591" width="3.81640625" style="245" customWidth="1"/>
    <col min="14592" max="14593" width="9.54296875" style="245" customWidth="1"/>
    <col min="14594" max="14595" width="14.7265625" style="245" customWidth="1"/>
    <col min="14596" max="14596" width="0" style="245" hidden="1" customWidth="1"/>
    <col min="14597" max="14603" width="9.54296875" style="245" customWidth="1"/>
    <col min="14604" max="14846" width="9.81640625" style="245"/>
    <col min="14847" max="14847" width="3.81640625" style="245" customWidth="1"/>
    <col min="14848" max="14849" width="9.54296875" style="245" customWidth="1"/>
    <col min="14850" max="14851" width="14.7265625" style="245" customWidth="1"/>
    <col min="14852" max="14852" width="0" style="245" hidden="1" customWidth="1"/>
    <col min="14853" max="14859" width="9.54296875" style="245" customWidth="1"/>
    <col min="14860" max="15102" width="9.81640625" style="245"/>
    <col min="15103" max="15103" width="3.81640625" style="245" customWidth="1"/>
    <col min="15104" max="15105" width="9.54296875" style="245" customWidth="1"/>
    <col min="15106" max="15107" width="14.7265625" style="245" customWidth="1"/>
    <col min="15108" max="15108" width="0" style="245" hidden="1" customWidth="1"/>
    <col min="15109" max="15115" width="9.54296875" style="245" customWidth="1"/>
    <col min="15116" max="15358" width="9.81640625" style="245"/>
    <col min="15359" max="15359" width="3.81640625" style="245" customWidth="1"/>
    <col min="15360" max="15361" width="9.54296875" style="245" customWidth="1"/>
    <col min="15362" max="15363" width="14.7265625" style="245" customWidth="1"/>
    <col min="15364" max="15364" width="0" style="245" hidden="1" customWidth="1"/>
    <col min="15365" max="15371" width="9.54296875" style="245" customWidth="1"/>
    <col min="15372" max="15614" width="9.81640625" style="245"/>
    <col min="15615" max="15615" width="3.81640625" style="245" customWidth="1"/>
    <col min="15616" max="15617" width="9.54296875" style="245" customWidth="1"/>
    <col min="15618" max="15619" width="14.7265625" style="245" customWidth="1"/>
    <col min="15620" max="15620" width="0" style="245" hidden="1" customWidth="1"/>
    <col min="15621" max="15627" width="9.54296875" style="245" customWidth="1"/>
    <col min="15628" max="15870" width="9.81640625" style="245"/>
    <col min="15871" max="15871" width="3.81640625" style="245" customWidth="1"/>
    <col min="15872" max="15873" width="9.54296875" style="245" customWidth="1"/>
    <col min="15874" max="15875" width="14.7265625" style="245" customWidth="1"/>
    <col min="15876" max="15876" width="0" style="245" hidden="1" customWidth="1"/>
    <col min="15877" max="15883" width="9.54296875" style="245" customWidth="1"/>
    <col min="15884" max="16126" width="9.81640625" style="245"/>
    <col min="16127" max="16127" width="3.81640625" style="245" customWidth="1"/>
    <col min="16128" max="16129" width="9.54296875" style="245" customWidth="1"/>
    <col min="16130" max="16131" width="14.7265625" style="245" customWidth="1"/>
    <col min="16132" max="16132" width="0" style="245" hidden="1" customWidth="1"/>
    <col min="16133" max="16139" width="9.54296875" style="245" customWidth="1"/>
    <col min="16140" max="16384" width="9.81640625" style="245"/>
  </cols>
  <sheetData>
    <row r="1" spans="1:8" s="232" customFormat="1" ht="18" customHeight="1">
      <c r="B1"/>
      <c r="C1"/>
      <c r="D1"/>
      <c r="E1"/>
      <c r="F1" s="364" t="s">
        <v>0</v>
      </c>
      <c r="G1" s="365" t="s">
        <v>116</v>
      </c>
      <c r="H1"/>
    </row>
    <row r="2" spans="1:8" s="232" customFormat="1" ht="14.5" customHeight="1">
      <c r="B2"/>
      <c r="C2"/>
      <c r="D2"/>
      <c r="E2"/>
      <c r="F2" s="364" t="s">
        <v>2</v>
      </c>
      <c r="G2" s="366" t="s">
        <v>117</v>
      </c>
      <c r="H2"/>
    </row>
    <row r="3" spans="1:8" s="232" customFormat="1" ht="14.5" customHeight="1" thickBot="1">
      <c r="B3"/>
      <c r="C3"/>
      <c r="D3"/>
      <c r="E3"/>
      <c r="F3" s="364" t="s">
        <v>4</v>
      </c>
      <c r="G3" s="367" t="s">
        <v>118</v>
      </c>
      <c r="H3"/>
    </row>
    <row r="4" spans="1:8" s="232" customFormat="1" ht="17.25" customHeight="1" thickBot="1">
      <c r="A4" s="233"/>
      <c r="B4" s="530" t="s">
        <v>119</v>
      </c>
      <c r="C4" s="530"/>
      <c r="D4" s="235">
        <f ca="1">NOW()</f>
        <v>45583.698010300926</v>
      </c>
      <c r="E4"/>
      <c r="F4"/>
      <c r="G4"/>
      <c r="H4"/>
    </row>
    <row r="5" spans="1:8" s="232" customFormat="1" ht="4" customHeight="1" thickBot="1">
      <c r="A5" s="233"/>
      <c r="B5" s="531"/>
      <c r="C5" s="531"/>
      <c r="D5" s="236"/>
      <c r="E5"/>
      <c r="F5" s="233"/>
      <c r="G5" s="233"/>
      <c r="H5"/>
    </row>
    <row r="6" spans="1:8" s="232" customFormat="1" ht="17.25" customHeight="1" thickBot="1">
      <c r="A6" s="233"/>
      <c r="B6" s="530" t="s">
        <v>236</v>
      </c>
      <c r="C6" s="530"/>
      <c r="D6" s="237" t="str">
        <f>'[30]1. CUTTING'!M14</f>
        <v>CORTEIZ</v>
      </c>
      <c r="E6"/>
      <c r="F6" s="234" t="s">
        <v>120</v>
      </c>
      <c r="G6" s="237" t="str">
        <f>'1. CUTTING'!D9</f>
        <v>FW24</v>
      </c>
      <c r="H6"/>
    </row>
    <row r="7" spans="1:8" s="232" customFormat="1" ht="4" customHeight="1" thickBot="1">
      <c r="A7" s="233"/>
      <c r="B7" s="532"/>
      <c r="C7" s="532"/>
      <c r="D7" s="236"/>
      <c r="E7"/>
      <c r="F7" s="238"/>
      <c r="G7" s="239"/>
      <c r="H7"/>
    </row>
    <row r="8" spans="1:8" s="232" customFormat="1" ht="17.25" customHeight="1" thickBot="1">
      <c r="A8" s="233"/>
      <c r="B8" s="530" t="s">
        <v>121</v>
      </c>
      <c r="C8" s="530"/>
      <c r="D8" s="237" t="str">
        <f>'1. CUTTING'!D7</f>
        <v>CRTZ-1317</v>
      </c>
      <c r="E8" s="240"/>
      <c r="F8" s="234" t="s">
        <v>122</v>
      </c>
      <c r="G8" s="237" t="str">
        <f>'1. CUTTING'!L10</f>
        <v>DROP 6</v>
      </c>
      <c r="H8"/>
    </row>
    <row r="9" spans="1:8" s="232" customFormat="1" ht="9" customHeight="1" thickBot="1">
      <c r="B9" s="241"/>
      <c r="C9" s="241"/>
      <c r="D9" s="241"/>
      <c r="F9" s="241"/>
      <c r="G9" s="241"/>
    </row>
    <row r="10" spans="1:8" s="239" customFormat="1" ht="33.75" customHeight="1" thickBot="1">
      <c r="A10" s="242" t="s">
        <v>123</v>
      </c>
      <c r="B10" s="242" t="s">
        <v>124</v>
      </c>
      <c r="C10" s="529" t="s">
        <v>125</v>
      </c>
      <c r="D10" s="529"/>
      <c r="E10" s="529"/>
      <c r="F10" s="529"/>
      <c r="G10" s="243" t="s">
        <v>126</v>
      </c>
      <c r="H10" s="243" t="s">
        <v>127</v>
      </c>
    </row>
    <row r="11" spans="1:8" s="232" customFormat="1" ht="76.5" customHeight="1" thickBot="1">
      <c r="A11" s="533">
        <v>1</v>
      </c>
      <c r="B11" s="369" t="s">
        <v>237</v>
      </c>
      <c r="C11" s="535" t="s">
        <v>238</v>
      </c>
      <c r="D11" s="536"/>
      <c r="E11" s="536"/>
      <c r="F11" s="536"/>
      <c r="G11" s="533"/>
      <c r="H11" s="368"/>
    </row>
    <row r="12" spans="1:8" s="232" customFormat="1" ht="54" customHeight="1" thickBot="1">
      <c r="A12" s="533"/>
      <c r="B12" s="369" t="s">
        <v>128</v>
      </c>
      <c r="C12" s="535" t="s">
        <v>239</v>
      </c>
      <c r="D12" s="536"/>
      <c r="E12" s="536"/>
      <c r="F12" s="536"/>
      <c r="G12" s="533"/>
      <c r="H12" s="368"/>
    </row>
    <row r="13" spans="1:8" s="232" customFormat="1" ht="76.5" customHeight="1" thickBot="1">
      <c r="A13" s="368">
        <v>2</v>
      </c>
      <c r="B13" s="369" t="s">
        <v>129</v>
      </c>
      <c r="C13" s="537" t="str">
        <f>'1. CUTTING'!C61</f>
        <v xml:space="preserve">IN BÁN THÀNH PHẨM ỐNG PHẢI NGƯỜI MẶC </v>
      </c>
      <c r="D13" s="538"/>
      <c r="E13" s="538"/>
      <c r="F13" s="538"/>
      <c r="G13" s="368"/>
      <c r="H13" s="368"/>
    </row>
    <row r="14" spans="1:8" s="232" customFormat="1" ht="76.5" customHeight="1" thickBot="1">
      <c r="A14" s="368">
        <v>3</v>
      </c>
      <c r="B14" s="369" t="s">
        <v>240</v>
      </c>
      <c r="C14" s="539" t="str">
        <f>'1. CUTTING'!C70</f>
        <v>THÊU BTP TẠI ỐNG TRÁI NGƯỜI MẶC</v>
      </c>
      <c r="D14" s="540"/>
      <c r="E14" s="540"/>
      <c r="F14" s="540"/>
      <c r="G14" s="368"/>
      <c r="H14" s="368"/>
    </row>
    <row r="15" spans="1:8" s="232" customFormat="1" ht="89.5" customHeight="1" thickBot="1">
      <c r="A15" s="368">
        <v>4</v>
      </c>
      <c r="B15" s="369" t="s">
        <v>130</v>
      </c>
      <c r="C15" s="537" t="str">
        <f>'1. CUTTING'!C79</f>
        <v>KHÔNG WASH</v>
      </c>
      <c r="D15" s="538"/>
      <c r="E15" s="538"/>
      <c r="F15" s="538"/>
      <c r="G15" s="368"/>
      <c r="H15" s="368"/>
    </row>
    <row r="16" spans="1:8" s="232" customFormat="1" ht="76.5" customHeight="1" thickBot="1">
      <c r="A16" s="368">
        <v>5</v>
      </c>
      <c r="B16" s="369" t="s">
        <v>241</v>
      </c>
      <c r="C16" s="538"/>
      <c r="D16" s="538"/>
      <c r="E16" s="538"/>
      <c r="F16" s="538"/>
      <c r="G16" s="368"/>
      <c r="H16" s="368"/>
    </row>
    <row r="17" spans="1:8" s="232" customFormat="1" ht="76.5" customHeight="1">
      <c r="A17" s="239"/>
      <c r="B17" s="239"/>
      <c r="C17" s="244"/>
      <c r="D17" s="244"/>
      <c r="E17" s="244"/>
      <c r="F17" s="244"/>
      <c r="G17" s="239"/>
      <c r="H17" s="239"/>
    </row>
    <row r="18" spans="1:8" s="232" customFormat="1" ht="76.5" customHeight="1">
      <c r="A18" s="239"/>
      <c r="B18" s="534" t="s">
        <v>131</v>
      </c>
      <c r="C18" s="534"/>
      <c r="D18" s="534"/>
      <c r="E18" s="244"/>
      <c r="F18" s="244"/>
      <c r="G18" s="534" t="s">
        <v>132</v>
      </c>
      <c r="H18" s="534"/>
    </row>
    <row r="19" spans="1:8" s="232" customFormat="1" ht="76.5" customHeight="1">
      <c r="A19" s="239"/>
      <c r="B19" s="246"/>
      <c r="C19" s="246"/>
      <c r="D19" s="246"/>
      <c r="E19" s="246"/>
      <c r="G19" s="246"/>
      <c r="H19" s="246"/>
    </row>
    <row r="20" spans="1:8" s="232" customFormat="1" ht="76.5" customHeight="1">
      <c r="A20" s="233"/>
      <c r="B20" s="247"/>
      <c r="C20" s="247"/>
      <c r="D20" s="247"/>
      <c r="E20" s="247"/>
      <c r="F20" s="247"/>
      <c r="G20" s="247"/>
      <c r="H20" s="247"/>
    </row>
    <row r="21" spans="1:8" ht="12" customHeight="1">
      <c r="A21" s="233"/>
      <c r="B21" s="247"/>
      <c r="C21" s="247"/>
      <c r="D21" s="247"/>
      <c r="E21" s="247"/>
      <c r="F21" s="247"/>
      <c r="G21" s="247"/>
      <c r="H21" s="247"/>
    </row>
    <row r="22" spans="1:8" ht="34.5" customHeight="1">
      <c r="A22" s="233"/>
      <c r="B22" s="247"/>
      <c r="C22" s="247"/>
      <c r="D22" s="247"/>
      <c r="E22" s="247"/>
      <c r="F22" s="247"/>
      <c r="G22" s="247"/>
      <c r="H22" s="247"/>
    </row>
    <row r="23" spans="1:8" ht="40" customHeight="1">
      <c r="A23" s="233"/>
      <c r="B23" s="247"/>
      <c r="C23" s="247"/>
      <c r="D23" s="247"/>
      <c r="E23" s="247"/>
      <c r="F23" s="247"/>
      <c r="G23" s="247"/>
      <c r="H23" s="247"/>
    </row>
    <row r="24" spans="1:8" ht="40" customHeight="1">
      <c r="A24" s="233"/>
      <c r="B24" s="247"/>
      <c r="C24" s="247"/>
      <c r="D24" s="247"/>
      <c r="E24" s="247"/>
      <c r="F24" s="247"/>
      <c r="G24" s="247"/>
      <c r="H24" s="247"/>
    </row>
    <row r="25" spans="1:8" ht="40" customHeight="1">
      <c r="A25" s="233"/>
      <c r="B25" s="247"/>
      <c r="C25" s="247"/>
      <c r="D25" s="247"/>
      <c r="E25" s="247"/>
      <c r="F25" s="247"/>
      <c r="G25" s="247"/>
      <c r="H25" s="247"/>
    </row>
    <row r="26" spans="1:8" ht="40" customHeight="1">
      <c r="A26" s="233"/>
      <c r="B26" s="247"/>
      <c r="C26" s="247"/>
      <c r="D26" s="247"/>
      <c r="E26" s="247"/>
      <c r="F26" s="247"/>
      <c r="G26" s="247"/>
      <c r="H26" s="247"/>
    </row>
    <row r="27" spans="1:8" ht="40" customHeight="1">
      <c r="A27" s="233"/>
      <c r="B27" s="247"/>
      <c r="C27" s="247"/>
      <c r="D27" s="247"/>
      <c r="E27" s="247"/>
      <c r="F27" s="247"/>
      <c r="G27" s="247"/>
      <c r="H27" s="247"/>
    </row>
    <row r="28" spans="1:8" ht="40" customHeight="1">
      <c r="A28" s="233"/>
      <c r="B28" s="247"/>
      <c r="C28" s="247"/>
      <c r="D28" s="247"/>
      <c r="E28" s="247"/>
      <c r="F28" s="247"/>
      <c r="G28" s="247"/>
      <c r="H28" s="247"/>
    </row>
    <row r="29" spans="1:8" ht="40" customHeight="1">
      <c r="A29" s="233"/>
      <c r="B29" s="247"/>
      <c r="C29" s="247"/>
      <c r="D29" s="247"/>
      <c r="E29" s="247"/>
      <c r="F29" s="247"/>
      <c r="G29" s="247"/>
      <c r="H29" s="247"/>
    </row>
    <row r="30" spans="1:8" ht="40" customHeight="1">
      <c r="A30" s="233"/>
      <c r="B30" s="247"/>
      <c r="C30" s="247"/>
      <c r="D30" s="247"/>
      <c r="E30" s="247"/>
      <c r="F30" s="247"/>
      <c r="G30" s="247"/>
      <c r="H30" s="247"/>
    </row>
    <row r="31" spans="1:8" ht="40" customHeight="1">
      <c r="A31" s="233"/>
      <c r="B31" s="247"/>
      <c r="C31" s="247"/>
      <c r="D31" s="247"/>
      <c r="E31" s="247"/>
      <c r="F31" s="247"/>
      <c r="G31" s="247"/>
      <c r="H31" s="247"/>
    </row>
    <row r="32" spans="1:8" ht="40" customHeight="1">
      <c r="A32" s="233"/>
      <c r="B32" s="247"/>
      <c r="C32" s="247"/>
      <c r="D32" s="247"/>
      <c r="E32" s="247"/>
      <c r="F32" s="247"/>
      <c r="G32" s="247"/>
      <c r="H32" s="247"/>
    </row>
    <row r="33" spans="1:8" ht="40" customHeight="1">
      <c r="A33" s="233"/>
      <c r="B33" s="247"/>
      <c r="C33" s="247"/>
      <c r="D33" s="247"/>
      <c r="E33" s="247"/>
      <c r="F33" s="247"/>
      <c r="G33" s="247"/>
      <c r="H33" s="247"/>
    </row>
    <row r="34" spans="1:8" ht="40" customHeight="1">
      <c r="A34" s="233"/>
      <c r="B34" s="247"/>
      <c r="C34" s="247"/>
      <c r="D34" s="247"/>
      <c r="E34" s="247"/>
      <c r="F34" s="247"/>
      <c r="G34" s="247"/>
      <c r="H34" s="247"/>
    </row>
    <row r="35" spans="1:8" ht="40" customHeight="1">
      <c r="A35" s="233"/>
      <c r="B35" s="247"/>
      <c r="C35" s="247"/>
      <c r="D35" s="247"/>
      <c r="E35" s="247"/>
      <c r="F35" s="247"/>
      <c r="G35" s="247"/>
      <c r="H35" s="247"/>
    </row>
    <row r="36" spans="1:8" ht="40" customHeight="1">
      <c r="A36" s="233"/>
      <c r="B36" s="247"/>
      <c r="C36" s="247"/>
      <c r="D36" s="247"/>
      <c r="E36" s="247"/>
      <c r="F36" s="247"/>
      <c r="G36" s="247"/>
      <c r="H36" s="247"/>
    </row>
    <row r="37" spans="1:8" ht="40" customHeight="1">
      <c r="A37" s="233"/>
      <c r="B37" s="247"/>
      <c r="C37" s="247"/>
      <c r="D37" s="247"/>
      <c r="E37" s="247"/>
      <c r="F37" s="247"/>
      <c r="G37" s="247"/>
      <c r="H37" s="247"/>
    </row>
    <row r="38" spans="1:8" ht="40" customHeight="1">
      <c r="A38" s="233"/>
      <c r="B38" s="247"/>
      <c r="C38" s="247"/>
      <c r="D38" s="247"/>
      <c r="E38" s="247"/>
      <c r="F38" s="247"/>
      <c r="G38" s="247"/>
      <c r="H38" s="247"/>
    </row>
    <row r="39" spans="1:8" ht="40" customHeight="1">
      <c r="A39" s="233"/>
      <c r="B39" s="247"/>
      <c r="C39" s="247"/>
      <c r="D39" s="247"/>
      <c r="E39" s="247"/>
      <c r="F39" s="247"/>
      <c r="G39" s="247"/>
      <c r="H39" s="247"/>
    </row>
    <row r="40" spans="1:8" ht="40" customHeight="1">
      <c r="A40" s="233"/>
      <c r="B40" s="247"/>
      <c r="C40" s="247"/>
      <c r="D40" s="247"/>
      <c r="E40" s="247"/>
      <c r="F40" s="247"/>
      <c r="G40" s="247"/>
      <c r="H40" s="247"/>
    </row>
    <row r="41" spans="1:8" ht="40" customHeight="1">
      <c r="A41" s="233"/>
      <c r="B41" s="247"/>
      <c r="C41" s="247"/>
      <c r="D41" s="247"/>
      <c r="E41" s="247"/>
      <c r="F41" s="247"/>
      <c r="G41" s="247"/>
      <c r="H41" s="247"/>
    </row>
    <row r="42" spans="1:8" ht="40" customHeight="1">
      <c r="A42" s="233"/>
      <c r="B42" s="247"/>
      <c r="C42" s="247"/>
      <c r="D42" s="247"/>
      <c r="E42" s="247"/>
      <c r="F42" s="247"/>
      <c r="G42" s="247"/>
      <c r="H42" s="247"/>
    </row>
    <row r="43" spans="1:8" ht="40" customHeight="1">
      <c r="A43" s="233"/>
      <c r="B43" s="247"/>
      <c r="C43" s="247"/>
      <c r="D43" s="247"/>
      <c r="E43" s="247"/>
      <c r="F43" s="247"/>
      <c r="G43" s="247"/>
      <c r="H43" s="247"/>
    </row>
    <row r="44" spans="1:8" ht="40" customHeight="1">
      <c r="A44" s="233"/>
      <c r="B44" s="247"/>
      <c r="C44" s="247"/>
      <c r="D44" s="247"/>
      <c r="E44" s="247"/>
      <c r="F44" s="247"/>
      <c r="G44" s="247"/>
      <c r="H44" s="247"/>
    </row>
    <row r="45" spans="1:8" ht="40" customHeight="1">
      <c r="A45" s="233"/>
      <c r="B45" s="247"/>
      <c r="C45" s="247"/>
      <c r="D45" s="247"/>
      <c r="E45" s="247"/>
      <c r="F45" s="247"/>
      <c r="G45" s="247"/>
      <c r="H45" s="247"/>
    </row>
    <row r="46" spans="1:8" ht="40" customHeight="1">
      <c r="A46" s="233"/>
      <c r="B46" s="247"/>
      <c r="C46" s="247"/>
      <c r="D46" s="247"/>
      <c r="E46" s="247"/>
      <c r="F46" s="247"/>
      <c r="G46" s="247"/>
      <c r="H46" s="247"/>
    </row>
    <row r="47" spans="1:8" ht="40" customHeight="1">
      <c r="A47" s="233"/>
      <c r="B47" s="247"/>
      <c r="C47" s="247"/>
      <c r="D47" s="247"/>
      <c r="E47" s="247"/>
      <c r="F47" s="247"/>
      <c r="G47" s="247"/>
      <c r="H47" s="247"/>
    </row>
    <row r="48" spans="1:8" ht="40" customHeight="1">
      <c r="A48" s="233"/>
      <c r="B48" s="247"/>
      <c r="C48" s="247"/>
      <c r="D48" s="247"/>
      <c r="E48" s="247"/>
      <c r="F48" s="247"/>
      <c r="G48" s="247"/>
      <c r="H48" s="247"/>
    </row>
    <row r="49" spans="1:8" ht="40" customHeight="1">
      <c r="A49" s="233"/>
      <c r="B49" s="247"/>
      <c r="C49" s="247"/>
      <c r="D49" s="247"/>
      <c r="E49" s="247"/>
      <c r="F49" s="247"/>
      <c r="G49" s="247"/>
      <c r="H49" s="247"/>
    </row>
    <row r="50" spans="1:8" ht="40" customHeight="1">
      <c r="A50" s="233"/>
      <c r="B50" s="247"/>
      <c r="C50" s="247"/>
      <c r="D50" s="247"/>
      <c r="E50" s="247"/>
      <c r="F50" s="247"/>
      <c r="G50" s="247"/>
      <c r="H50" s="247"/>
    </row>
    <row r="51" spans="1:8" ht="40" customHeight="1">
      <c r="A51" s="233"/>
      <c r="B51" s="247"/>
      <c r="C51" s="247"/>
      <c r="D51" s="247"/>
      <c r="E51" s="247"/>
      <c r="F51" s="247"/>
      <c r="G51" s="247"/>
      <c r="H51" s="247"/>
    </row>
    <row r="52" spans="1:8" ht="40" customHeight="1">
      <c r="A52" s="233"/>
      <c r="B52" s="247"/>
      <c r="C52" s="247"/>
      <c r="D52" s="247"/>
      <c r="E52" s="247"/>
      <c r="F52" s="247"/>
      <c r="G52" s="247"/>
      <c r="H52" s="247"/>
    </row>
    <row r="53" spans="1:8" ht="40" customHeight="1">
      <c r="A53" s="233"/>
      <c r="B53" s="247"/>
      <c r="C53" s="247"/>
      <c r="D53" s="247"/>
      <c r="E53" s="247"/>
      <c r="F53" s="247"/>
      <c r="G53" s="247"/>
      <c r="H53" s="247"/>
    </row>
    <row r="54" spans="1:8" ht="40" customHeight="1">
      <c r="A54" s="233"/>
      <c r="B54" s="247"/>
      <c r="C54" s="247"/>
      <c r="D54" s="247"/>
      <c r="E54" s="247"/>
      <c r="F54" s="247"/>
      <c r="G54" s="247"/>
      <c r="H54" s="247"/>
    </row>
    <row r="55" spans="1:8" ht="40" customHeight="1">
      <c r="A55" s="233"/>
      <c r="B55" s="247"/>
      <c r="C55" s="247"/>
      <c r="D55" s="247"/>
      <c r="E55" s="247"/>
      <c r="F55" s="247"/>
      <c r="G55" s="247"/>
      <c r="H55" s="247"/>
    </row>
    <row r="56" spans="1:8" ht="40" customHeight="1">
      <c r="A56" s="233"/>
      <c r="B56" s="247"/>
      <c r="C56" s="247"/>
      <c r="D56" s="247"/>
      <c r="E56" s="247"/>
      <c r="F56" s="247"/>
      <c r="G56" s="247"/>
      <c r="H56" s="247"/>
    </row>
    <row r="57" spans="1:8" ht="40" customHeight="1">
      <c r="A57" s="233"/>
      <c r="B57" s="247"/>
      <c r="C57" s="247"/>
      <c r="D57" s="247"/>
      <c r="E57" s="247"/>
      <c r="F57" s="247"/>
      <c r="G57" s="247"/>
      <c r="H57" s="247"/>
    </row>
    <row r="58" spans="1:8" ht="40" customHeight="1">
      <c r="A58" s="233"/>
      <c r="B58" s="247"/>
      <c r="C58" s="247"/>
      <c r="D58" s="247"/>
      <c r="E58" s="247"/>
      <c r="F58" s="247"/>
      <c r="G58" s="247"/>
      <c r="H58" s="247"/>
    </row>
    <row r="59" spans="1:8" ht="40" customHeight="1">
      <c r="A59" s="233"/>
      <c r="B59" s="247"/>
      <c r="C59" s="247"/>
      <c r="D59" s="247"/>
      <c r="E59" s="247"/>
      <c r="F59" s="247"/>
      <c r="G59" s="247"/>
      <c r="H59" s="247"/>
    </row>
    <row r="60" spans="1:8" ht="40" customHeight="1">
      <c r="A60" s="233"/>
      <c r="B60" s="247"/>
      <c r="C60" s="247"/>
      <c r="D60" s="247"/>
      <c r="E60" s="247"/>
      <c r="F60" s="247"/>
      <c r="G60" s="247"/>
      <c r="H60" s="247"/>
    </row>
    <row r="61" spans="1:8" ht="40" customHeight="1">
      <c r="A61" s="233"/>
      <c r="B61" s="247"/>
      <c r="C61" s="247"/>
      <c r="D61" s="247"/>
      <c r="E61" s="247"/>
      <c r="F61" s="247"/>
      <c r="G61" s="247"/>
      <c r="H61" s="247"/>
    </row>
    <row r="62" spans="1:8" ht="40" customHeight="1">
      <c r="A62" s="233"/>
      <c r="B62" s="247"/>
      <c r="C62" s="247"/>
      <c r="D62" s="247"/>
      <c r="E62" s="247"/>
      <c r="F62" s="247"/>
      <c r="G62" s="247"/>
      <c r="H62" s="247"/>
    </row>
    <row r="63" spans="1:8" ht="40" customHeight="1">
      <c r="A63" s="233"/>
      <c r="B63" s="247"/>
      <c r="C63" s="247"/>
      <c r="D63" s="247"/>
      <c r="E63" s="247"/>
      <c r="F63" s="247"/>
      <c r="G63" s="247"/>
      <c r="H63" s="247"/>
    </row>
    <row r="64" spans="1:8" ht="40" customHeight="1">
      <c r="A64" s="233"/>
      <c r="B64" s="247"/>
      <c r="C64" s="247"/>
      <c r="D64" s="247"/>
      <c r="E64" s="247"/>
      <c r="F64" s="247"/>
      <c r="G64" s="247"/>
      <c r="H64" s="247"/>
    </row>
    <row r="65" spans="1:8" ht="40" customHeight="1">
      <c r="A65" s="233"/>
      <c r="B65" s="247"/>
      <c r="C65" s="247"/>
      <c r="D65" s="247"/>
      <c r="E65" s="247"/>
      <c r="F65" s="247"/>
      <c r="G65" s="247"/>
      <c r="H65" s="247"/>
    </row>
    <row r="66" spans="1:8" ht="40" customHeight="1">
      <c r="A66" s="233"/>
      <c r="B66" s="247"/>
      <c r="C66" s="247"/>
      <c r="D66" s="247"/>
      <c r="E66" s="247"/>
      <c r="F66" s="247"/>
      <c r="G66" s="247"/>
      <c r="H66" s="247"/>
    </row>
  </sheetData>
  <mergeCells count="16">
    <mergeCell ref="A11:A12"/>
    <mergeCell ref="G11:G12"/>
    <mergeCell ref="B18:D18"/>
    <mergeCell ref="G18:H18"/>
    <mergeCell ref="C11:F11"/>
    <mergeCell ref="C12:F12"/>
    <mergeCell ref="C13:F13"/>
    <mergeCell ref="C14:F14"/>
    <mergeCell ref="C15:F15"/>
    <mergeCell ref="C16:F16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A9EB-47D3-46BF-AEED-1FFD29592367}">
  <sheetPr>
    <outlinePr summaryBelow="0" summaryRight="0"/>
    <pageSetUpPr fitToPage="1"/>
  </sheetPr>
  <dimension ref="A1:AA997"/>
  <sheetViews>
    <sheetView tabSelected="1" view="pageBreakPreview" zoomScale="40" zoomScaleNormal="100" zoomScaleSheetLayoutView="40" workbookViewId="0">
      <selection activeCell="O5" sqref="O5"/>
    </sheetView>
  </sheetViews>
  <sheetFormatPr defaultColWidth="12.7265625" defaultRowHeight="15.75" customHeight="1"/>
  <cols>
    <col min="1" max="1" width="59.54296875" style="398" customWidth="1"/>
    <col min="2" max="2" width="64" style="398" customWidth="1"/>
    <col min="3" max="3" width="58" style="398" customWidth="1"/>
    <col min="4" max="4" width="11.453125" style="399" customWidth="1"/>
    <col min="5" max="10" width="10.7265625" style="398" customWidth="1"/>
    <col min="11" max="16384" width="12.7265625" style="398"/>
  </cols>
  <sheetData>
    <row r="1" spans="1:27" ht="33.5" customHeight="1">
      <c r="A1" s="397" t="s">
        <v>347</v>
      </c>
    </row>
    <row r="2" spans="1:27" s="404" customFormat="1" ht="40.5" customHeight="1">
      <c r="A2" s="397" t="s">
        <v>265</v>
      </c>
      <c r="B2" s="400"/>
      <c r="C2" s="400"/>
      <c r="D2" s="401"/>
      <c r="E2" s="400"/>
      <c r="F2" s="400"/>
      <c r="G2" s="402" t="s">
        <v>266</v>
      </c>
      <c r="H2" s="402" t="s">
        <v>266</v>
      </c>
      <c r="I2" s="400"/>
      <c r="J2" s="400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</row>
    <row r="3" spans="1:27" s="404" customFormat="1" ht="40.5" customHeight="1">
      <c r="A3" s="405" t="s">
        <v>267</v>
      </c>
      <c r="B3" s="405" t="s">
        <v>268</v>
      </c>
      <c r="C3" s="405"/>
      <c r="D3" s="406" t="s">
        <v>269</v>
      </c>
      <c r="E3" s="406" t="s">
        <v>27</v>
      </c>
      <c r="F3" s="406" t="s">
        <v>28</v>
      </c>
      <c r="G3" s="406" t="s">
        <v>29</v>
      </c>
      <c r="H3" s="406" t="s">
        <v>30</v>
      </c>
      <c r="I3" s="406" t="s">
        <v>31</v>
      </c>
      <c r="J3" s="406" t="s">
        <v>199</v>
      </c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</row>
    <row r="4" spans="1:27" s="404" customFormat="1" ht="40.5" customHeight="1">
      <c r="A4" s="407" t="s">
        <v>270</v>
      </c>
      <c r="B4" s="407" t="s">
        <v>271</v>
      </c>
      <c r="C4" s="407" t="s">
        <v>272</v>
      </c>
      <c r="D4" s="408"/>
      <c r="E4" s="409">
        <v>5</v>
      </c>
      <c r="F4" s="409">
        <v>5</v>
      </c>
      <c r="G4" s="409">
        <v>5</v>
      </c>
      <c r="H4" s="409">
        <v>5</v>
      </c>
      <c r="I4" s="409">
        <v>5</v>
      </c>
      <c r="J4" s="409">
        <v>5</v>
      </c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</row>
    <row r="5" spans="1:27" s="404" customFormat="1" ht="40.5" customHeight="1">
      <c r="A5" s="407" t="s">
        <v>273</v>
      </c>
      <c r="B5" s="407" t="s">
        <v>274</v>
      </c>
      <c r="C5" s="407" t="s">
        <v>275</v>
      </c>
      <c r="D5" s="408" t="s">
        <v>276</v>
      </c>
      <c r="E5" s="409">
        <v>31</v>
      </c>
      <c r="F5" s="409">
        <v>34.5</v>
      </c>
      <c r="G5" s="410">
        <v>38</v>
      </c>
      <c r="H5" s="409">
        <v>41.5</v>
      </c>
      <c r="I5" s="409">
        <v>45</v>
      </c>
      <c r="J5" s="409">
        <v>48.5</v>
      </c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</row>
    <row r="6" spans="1:27" s="404" customFormat="1" ht="40.5" customHeight="1">
      <c r="A6" s="407" t="s">
        <v>277</v>
      </c>
      <c r="B6" s="407" t="s">
        <v>278</v>
      </c>
      <c r="C6" s="407" t="s">
        <v>279</v>
      </c>
      <c r="D6" s="408" t="s">
        <v>276</v>
      </c>
      <c r="E6" s="409">
        <v>49.5</v>
      </c>
      <c r="F6" s="409">
        <v>53</v>
      </c>
      <c r="G6" s="410">
        <v>56.5</v>
      </c>
      <c r="H6" s="409">
        <v>60</v>
      </c>
      <c r="I6" s="409">
        <v>63.5</v>
      </c>
      <c r="J6" s="409">
        <v>67</v>
      </c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</row>
    <row r="7" spans="1:27" s="404" customFormat="1" ht="40.5" customHeight="1">
      <c r="A7" s="407" t="s">
        <v>280</v>
      </c>
      <c r="B7" s="407" t="s">
        <v>281</v>
      </c>
      <c r="C7" s="407" t="s">
        <v>282</v>
      </c>
      <c r="D7" s="408"/>
      <c r="E7" s="409">
        <v>18.399999999999999</v>
      </c>
      <c r="F7" s="409">
        <v>19.2</v>
      </c>
      <c r="G7" s="410">
        <v>20</v>
      </c>
      <c r="H7" s="409">
        <v>20.8</v>
      </c>
      <c r="I7" s="409">
        <v>21.6</v>
      </c>
      <c r="J7" s="409">
        <v>22.4</v>
      </c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</row>
    <row r="8" spans="1:27" s="404" customFormat="1" ht="40.5" customHeight="1">
      <c r="A8" s="407" t="s">
        <v>283</v>
      </c>
      <c r="B8" s="407" t="s">
        <v>284</v>
      </c>
      <c r="C8" s="407" t="s">
        <v>285</v>
      </c>
      <c r="D8" s="408" t="s">
        <v>276</v>
      </c>
      <c r="E8" s="409">
        <v>53</v>
      </c>
      <c r="F8" s="409">
        <v>56.5</v>
      </c>
      <c r="G8" s="410">
        <v>60</v>
      </c>
      <c r="H8" s="409">
        <v>63.5</v>
      </c>
      <c r="I8" s="409">
        <v>67</v>
      </c>
      <c r="J8" s="409">
        <v>70.5</v>
      </c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</row>
    <row r="9" spans="1:27" s="404" customFormat="1" ht="40.5" customHeight="1">
      <c r="A9" s="407" t="s">
        <v>286</v>
      </c>
      <c r="B9" s="407" t="s">
        <v>287</v>
      </c>
      <c r="C9" s="407" t="s">
        <v>288</v>
      </c>
      <c r="D9" s="408" t="s">
        <v>289</v>
      </c>
      <c r="E9" s="409">
        <v>33.1</v>
      </c>
      <c r="F9" s="409">
        <v>34.9</v>
      </c>
      <c r="G9" s="410">
        <v>37</v>
      </c>
      <c r="H9" s="409">
        <v>39.1</v>
      </c>
      <c r="I9" s="409">
        <v>41.5</v>
      </c>
      <c r="J9" s="409">
        <v>43.9</v>
      </c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</row>
    <row r="10" spans="1:27" s="404" customFormat="1" ht="40.5" customHeight="1">
      <c r="A10" s="407" t="s">
        <v>290</v>
      </c>
      <c r="B10" s="407" t="s">
        <v>291</v>
      </c>
      <c r="C10" s="407" t="s">
        <v>292</v>
      </c>
      <c r="D10" s="408"/>
      <c r="E10" s="409">
        <v>41</v>
      </c>
      <c r="F10" s="409">
        <v>41</v>
      </c>
      <c r="G10" s="410">
        <v>41</v>
      </c>
      <c r="H10" s="409">
        <v>41</v>
      </c>
      <c r="I10" s="409">
        <v>41</v>
      </c>
      <c r="J10" s="409">
        <v>41</v>
      </c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</row>
    <row r="11" spans="1:27" s="404" customFormat="1" ht="40.5" customHeight="1">
      <c r="A11" s="407" t="s">
        <v>293</v>
      </c>
      <c r="B11" s="407" t="s">
        <v>294</v>
      </c>
      <c r="C11" s="407" t="s">
        <v>295</v>
      </c>
      <c r="D11" s="408" t="s">
        <v>289</v>
      </c>
      <c r="E11" s="409">
        <v>27.6</v>
      </c>
      <c r="F11" s="409">
        <v>28.8</v>
      </c>
      <c r="G11" s="410">
        <v>30</v>
      </c>
      <c r="H11" s="409">
        <v>31.2</v>
      </c>
      <c r="I11" s="409">
        <v>32.4</v>
      </c>
      <c r="J11" s="409">
        <v>33.6</v>
      </c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</row>
    <row r="12" spans="1:27" s="404" customFormat="1" ht="48" customHeight="1">
      <c r="A12" s="407" t="s">
        <v>296</v>
      </c>
      <c r="B12" s="407" t="s">
        <v>297</v>
      </c>
      <c r="C12" s="407" t="s">
        <v>298</v>
      </c>
      <c r="D12" s="408" t="s">
        <v>289</v>
      </c>
      <c r="E12" s="409">
        <f>F12-1.2</f>
        <v>21.6</v>
      </c>
      <c r="F12" s="409">
        <f>G12-1.2</f>
        <v>22.8</v>
      </c>
      <c r="G12" s="410">
        <v>24</v>
      </c>
      <c r="H12" s="409">
        <f>G12+1.2</f>
        <v>25.2</v>
      </c>
      <c r="I12" s="409">
        <f>H12+1.2</f>
        <v>26.4</v>
      </c>
      <c r="J12" s="409">
        <f>I12+1.2</f>
        <v>27.599999999999998</v>
      </c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</row>
    <row r="13" spans="1:27" s="404" customFormat="1" ht="40.5" customHeight="1">
      <c r="A13" s="407" t="s">
        <v>299</v>
      </c>
      <c r="B13" s="407" t="s">
        <v>300</v>
      </c>
      <c r="C13" s="407" t="s">
        <v>301</v>
      </c>
      <c r="D13" s="408" t="s">
        <v>289</v>
      </c>
      <c r="E13" s="409">
        <v>30.8</v>
      </c>
      <c r="F13" s="409">
        <v>31.8</v>
      </c>
      <c r="G13" s="410">
        <v>33</v>
      </c>
      <c r="H13" s="409">
        <v>34.200000000000003</v>
      </c>
      <c r="I13" s="409">
        <v>35.700000000000003</v>
      </c>
      <c r="J13" s="409">
        <v>37.200000000000003</v>
      </c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</row>
    <row r="14" spans="1:27" s="404" customFormat="1" ht="40.5" customHeight="1">
      <c r="A14" s="407" t="s">
        <v>302</v>
      </c>
      <c r="B14" s="407" t="s">
        <v>303</v>
      </c>
      <c r="C14" s="407" t="s">
        <v>304</v>
      </c>
      <c r="D14" s="408" t="s">
        <v>289</v>
      </c>
      <c r="E14" s="409">
        <v>41.8</v>
      </c>
      <c r="F14" s="409">
        <v>42.8</v>
      </c>
      <c r="G14" s="410">
        <v>44</v>
      </c>
      <c r="H14" s="409">
        <v>45.2</v>
      </c>
      <c r="I14" s="409">
        <v>46.7</v>
      </c>
      <c r="J14" s="409">
        <v>48.2</v>
      </c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</row>
    <row r="15" spans="1:27" s="404" customFormat="1" ht="40.5" customHeight="1">
      <c r="A15" s="407" t="s">
        <v>305</v>
      </c>
      <c r="B15" s="407" t="s">
        <v>306</v>
      </c>
      <c r="C15" s="407" t="s">
        <v>307</v>
      </c>
      <c r="D15" s="408" t="s">
        <v>308</v>
      </c>
      <c r="E15" s="409">
        <v>76</v>
      </c>
      <c r="F15" s="409">
        <v>76.5</v>
      </c>
      <c r="G15" s="410">
        <v>77</v>
      </c>
      <c r="H15" s="409">
        <v>77.5</v>
      </c>
      <c r="I15" s="409">
        <v>78</v>
      </c>
      <c r="J15" s="409">
        <v>78.5</v>
      </c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</row>
    <row r="16" spans="1:27" s="404" customFormat="1" ht="40.5" customHeight="1">
      <c r="A16" s="407" t="s">
        <v>309</v>
      </c>
      <c r="B16" s="407" t="s">
        <v>310</v>
      </c>
      <c r="C16" s="407" t="s">
        <v>311</v>
      </c>
      <c r="D16" s="408" t="s">
        <v>289</v>
      </c>
      <c r="E16" s="409">
        <v>18</v>
      </c>
      <c r="F16" s="409">
        <v>18</v>
      </c>
      <c r="G16" s="410">
        <v>19</v>
      </c>
      <c r="H16" s="409">
        <v>19</v>
      </c>
      <c r="I16" s="409">
        <v>19</v>
      </c>
      <c r="J16" s="409">
        <v>20</v>
      </c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</row>
    <row r="17" spans="1:27" s="404" customFormat="1" ht="40.5" customHeight="1">
      <c r="A17" s="407" t="s">
        <v>312</v>
      </c>
      <c r="B17" s="407" t="s">
        <v>313</v>
      </c>
      <c r="C17" s="407" t="s">
        <v>314</v>
      </c>
      <c r="D17" s="408"/>
      <c r="E17" s="409">
        <v>14.5</v>
      </c>
      <c r="F17" s="409">
        <v>14.5</v>
      </c>
      <c r="G17" s="410">
        <v>14.5</v>
      </c>
      <c r="H17" s="409">
        <v>14.5</v>
      </c>
      <c r="I17" s="409">
        <v>14.5</v>
      </c>
      <c r="J17" s="409">
        <v>14.5</v>
      </c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</row>
    <row r="18" spans="1:27" s="412" customFormat="1" ht="64" customHeight="1">
      <c r="A18" s="411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</row>
    <row r="19" spans="1:27" ht="64" customHeight="1">
      <c r="A19" s="413"/>
      <c r="B19" s="413"/>
      <c r="C19" s="413"/>
      <c r="D19" s="414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</row>
    <row r="20" spans="1:27" ht="64" customHeight="1">
      <c r="A20" s="413"/>
      <c r="B20" s="413"/>
      <c r="C20" s="413"/>
      <c r="D20" s="414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</row>
    <row r="21" spans="1:27" ht="13">
      <c r="A21" s="413"/>
      <c r="B21" s="413"/>
      <c r="C21" s="413"/>
      <c r="D21" s="414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</row>
    <row r="22" spans="1:27" ht="13">
      <c r="A22" s="413"/>
      <c r="B22" s="413"/>
      <c r="C22" s="413"/>
      <c r="D22" s="414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</row>
    <row r="23" spans="1:27" ht="13">
      <c r="A23" s="413"/>
      <c r="B23" s="413"/>
      <c r="C23" s="413"/>
      <c r="D23" s="414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</row>
    <row r="24" spans="1:27" ht="13">
      <c r="A24" s="413"/>
      <c r="B24" s="413"/>
      <c r="C24" s="413"/>
      <c r="D24" s="414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</row>
    <row r="25" spans="1:27" ht="13">
      <c r="A25" s="413"/>
      <c r="B25" s="413"/>
      <c r="C25" s="413"/>
      <c r="D25" s="414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</row>
    <row r="26" spans="1:27" ht="13">
      <c r="A26" s="413"/>
      <c r="B26" s="413"/>
      <c r="C26" s="413"/>
      <c r="D26" s="414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</row>
    <row r="27" spans="1:27" ht="13">
      <c r="A27" s="413"/>
      <c r="B27" s="413"/>
      <c r="C27" s="413"/>
      <c r="D27" s="414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</row>
    <row r="28" spans="1:27" ht="13">
      <c r="A28" s="413"/>
      <c r="B28" s="413"/>
      <c r="C28" s="413"/>
      <c r="D28" s="414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</row>
    <row r="29" spans="1:27" ht="13">
      <c r="A29" s="413"/>
      <c r="B29" s="413"/>
      <c r="C29" s="413"/>
      <c r="D29" s="414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</row>
    <row r="30" spans="1:27" ht="13">
      <c r="A30" s="413"/>
      <c r="B30" s="413"/>
      <c r="C30" s="413"/>
      <c r="D30" s="414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</row>
    <row r="31" spans="1:27" ht="13">
      <c r="A31" s="413"/>
      <c r="B31" s="413"/>
      <c r="C31" s="413"/>
      <c r="D31" s="414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</row>
    <row r="32" spans="1:27" ht="13">
      <c r="A32" s="413"/>
      <c r="B32" s="413"/>
      <c r="C32" s="413"/>
      <c r="D32" s="414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</row>
    <row r="33" spans="1:27" ht="13">
      <c r="A33" s="413"/>
      <c r="B33" s="413"/>
      <c r="C33" s="413"/>
      <c r="D33" s="414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</row>
    <row r="34" spans="1:27" ht="13">
      <c r="A34" s="413"/>
      <c r="B34" s="413"/>
      <c r="C34" s="413"/>
      <c r="D34" s="414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</row>
    <row r="35" spans="1:27" ht="13">
      <c r="A35" s="413"/>
      <c r="B35" s="413"/>
      <c r="C35" s="413"/>
      <c r="D35" s="414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</row>
    <row r="36" spans="1:27" ht="13">
      <c r="A36" s="413"/>
      <c r="B36" s="413"/>
      <c r="C36" s="413"/>
      <c r="D36" s="414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</row>
    <row r="37" spans="1:27" ht="13">
      <c r="A37" s="413"/>
      <c r="B37" s="413"/>
      <c r="C37" s="413"/>
      <c r="D37" s="414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</row>
    <row r="38" spans="1:27" ht="13">
      <c r="A38" s="413"/>
      <c r="B38" s="413"/>
      <c r="C38" s="413"/>
      <c r="D38" s="414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</row>
    <row r="39" spans="1:27" ht="13">
      <c r="A39" s="413"/>
      <c r="B39" s="413"/>
      <c r="C39" s="413"/>
      <c r="D39" s="414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</row>
    <row r="40" spans="1:27" ht="13">
      <c r="A40" s="413"/>
      <c r="B40" s="413"/>
      <c r="C40" s="413"/>
      <c r="D40" s="414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</row>
    <row r="41" spans="1:27" ht="13">
      <c r="A41" s="413"/>
      <c r="B41" s="413"/>
      <c r="C41" s="413"/>
      <c r="D41" s="414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</row>
    <row r="42" spans="1:27" ht="13">
      <c r="A42" s="413"/>
      <c r="B42" s="413"/>
      <c r="C42" s="413"/>
      <c r="D42" s="414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</row>
    <row r="43" spans="1:27" ht="13">
      <c r="A43" s="413"/>
      <c r="B43" s="413"/>
      <c r="C43" s="413"/>
      <c r="D43" s="414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</row>
    <row r="44" spans="1:27" ht="13">
      <c r="A44" s="413"/>
      <c r="B44" s="413"/>
      <c r="C44" s="413"/>
      <c r="D44" s="414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</row>
    <row r="45" spans="1:27" ht="75" customHeight="1">
      <c r="A45" s="413"/>
      <c r="B45" s="413"/>
      <c r="C45" s="413"/>
      <c r="D45" s="414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</row>
    <row r="46" spans="1:27" ht="75" customHeight="1">
      <c r="A46" s="413"/>
      <c r="B46" s="413"/>
      <c r="C46" s="413"/>
      <c r="D46" s="414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</row>
    <row r="47" spans="1:27" ht="13">
      <c r="A47" s="413"/>
      <c r="B47" s="413"/>
      <c r="C47" s="413"/>
      <c r="D47" s="414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</row>
    <row r="48" spans="1:27" ht="13">
      <c r="A48" s="413"/>
      <c r="B48" s="413"/>
      <c r="C48" s="413"/>
      <c r="D48" s="414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</row>
    <row r="49" spans="1:27" ht="13">
      <c r="A49" s="413"/>
      <c r="B49" s="413"/>
      <c r="C49" s="413"/>
      <c r="D49" s="414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</row>
    <row r="50" spans="1:27" ht="13">
      <c r="A50" s="413"/>
      <c r="B50" s="413"/>
      <c r="C50" s="413"/>
      <c r="D50" s="414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</row>
    <row r="51" spans="1:27" ht="13">
      <c r="A51" s="413"/>
      <c r="B51" s="413"/>
      <c r="C51" s="413"/>
      <c r="D51" s="414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</row>
    <row r="52" spans="1:27" ht="13">
      <c r="A52" s="413"/>
      <c r="B52" s="413"/>
      <c r="C52" s="413"/>
      <c r="D52" s="414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</row>
    <row r="53" spans="1:27" ht="13">
      <c r="A53" s="413"/>
      <c r="B53" s="413"/>
      <c r="C53" s="413"/>
      <c r="D53" s="414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</row>
    <row r="54" spans="1:27" ht="13">
      <c r="A54" s="413"/>
      <c r="B54" s="413"/>
      <c r="C54" s="413"/>
      <c r="D54" s="414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</row>
    <row r="55" spans="1:27" ht="13">
      <c r="A55" s="413"/>
      <c r="B55" s="413"/>
      <c r="C55" s="413"/>
      <c r="D55" s="414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</row>
    <row r="56" spans="1:27" ht="13">
      <c r="A56" s="413"/>
      <c r="B56" s="413"/>
      <c r="C56" s="413"/>
      <c r="D56" s="414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</row>
    <row r="57" spans="1:27" ht="13">
      <c r="A57" s="413"/>
      <c r="B57" s="413"/>
      <c r="C57" s="413"/>
      <c r="D57" s="414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</row>
    <row r="58" spans="1:27" ht="13">
      <c r="A58" s="413"/>
      <c r="B58" s="413"/>
      <c r="C58" s="413"/>
      <c r="D58" s="414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</row>
    <row r="59" spans="1:27" ht="13">
      <c r="A59" s="413"/>
      <c r="B59" s="413"/>
      <c r="C59" s="413"/>
      <c r="D59" s="414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</row>
    <row r="60" spans="1:27" ht="13">
      <c r="A60" s="413"/>
      <c r="B60" s="413"/>
      <c r="C60" s="413"/>
      <c r="D60" s="414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</row>
    <row r="61" spans="1:27" ht="13">
      <c r="A61" s="413"/>
      <c r="B61" s="413"/>
      <c r="C61" s="413"/>
      <c r="D61" s="414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</row>
    <row r="62" spans="1:27" ht="13">
      <c r="A62" s="413"/>
      <c r="B62" s="413"/>
      <c r="C62" s="413"/>
      <c r="D62" s="414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</row>
    <row r="63" spans="1:27" ht="13">
      <c r="A63" s="413"/>
      <c r="B63" s="413"/>
      <c r="C63" s="413"/>
      <c r="D63" s="414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</row>
    <row r="64" spans="1:27" ht="13">
      <c r="A64" s="413"/>
      <c r="B64" s="413"/>
      <c r="C64" s="413"/>
      <c r="D64" s="414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</row>
    <row r="65" spans="1:27" ht="13">
      <c r="A65" s="413"/>
      <c r="B65" s="413"/>
      <c r="C65" s="413"/>
      <c r="D65" s="414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</row>
    <row r="66" spans="1:27" ht="13">
      <c r="A66" s="413"/>
      <c r="B66" s="413"/>
      <c r="C66" s="413"/>
      <c r="D66" s="414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</row>
    <row r="67" spans="1:27" ht="13">
      <c r="A67" s="413"/>
      <c r="B67" s="413"/>
      <c r="C67" s="413"/>
      <c r="D67" s="414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</row>
    <row r="68" spans="1:27" ht="13">
      <c r="A68" s="413"/>
      <c r="B68" s="413"/>
      <c r="C68" s="413"/>
      <c r="D68" s="414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</row>
    <row r="69" spans="1:27" ht="13">
      <c r="A69" s="413"/>
      <c r="B69" s="413"/>
      <c r="C69" s="413"/>
      <c r="D69" s="414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</row>
    <row r="70" spans="1:27" ht="13">
      <c r="A70" s="413"/>
      <c r="B70" s="413"/>
      <c r="C70" s="413"/>
      <c r="D70" s="414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</row>
    <row r="71" spans="1:27" ht="13">
      <c r="A71" s="413"/>
      <c r="B71" s="413"/>
      <c r="C71" s="413"/>
      <c r="D71" s="414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</row>
    <row r="72" spans="1:27" ht="13">
      <c r="A72" s="413"/>
      <c r="B72" s="413"/>
      <c r="C72" s="413"/>
      <c r="D72" s="414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</row>
    <row r="73" spans="1:27" ht="13">
      <c r="A73" s="413"/>
      <c r="B73" s="413"/>
      <c r="C73" s="413"/>
      <c r="D73" s="414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</row>
    <row r="74" spans="1:27" ht="13">
      <c r="A74" s="413"/>
      <c r="B74" s="413"/>
      <c r="C74" s="413"/>
      <c r="D74" s="414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</row>
    <row r="75" spans="1:27" ht="13">
      <c r="A75" s="413"/>
      <c r="B75" s="413"/>
      <c r="C75" s="413"/>
      <c r="D75" s="414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</row>
    <row r="76" spans="1:27" ht="13">
      <c r="A76" s="413"/>
      <c r="B76" s="413"/>
      <c r="C76" s="413"/>
      <c r="D76" s="414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</row>
    <row r="77" spans="1:27" ht="13">
      <c r="A77" s="413"/>
      <c r="B77" s="413"/>
      <c r="C77" s="413"/>
      <c r="D77" s="414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</row>
    <row r="78" spans="1:27" ht="13">
      <c r="A78" s="413"/>
      <c r="B78" s="413"/>
      <c r="C78" s="413"/>
      <c r="D78" s="414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</row>
    <row r="79" spans="1:27" ht="13">
      <c r="A79" s="413"/>
      <c r="B79" s="413"/>
      <c r="C79" s="413"/>
      <c r="D79" s="414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</row>
    <row r="80" spans="1:27" ht="13">
      <c r="A80" s="413"/>
      <c r="B80" s="413"/>
      <c r="C80" s="413"/>
      <c r="D80" s="414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</row>
    <row r="81" spans="1:27" ht="13">
      <c r="A81" s="413"/>
      <c r="B81" s="413"/>
      <c r="C81" s="413"/>
      <c r="D81" s="414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</row>
    <row r="82" spans="1:27" ht="13">
      <c r="A82" s="413"/>
      <c r="B82" s="413"/>
      <c r="C82" s="413"/>
      <c r="D82" s="414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</row>
    <row r="83" spans="1:27" ht="13">
      <c r="A83" s="413"/>
      <c r="B83" s="413"/>
      <c r="C83" s="413"/>
      <c r="D83" s="414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</row>
    <row r="84" spans="1:27" ht="13">
      <c r="A84" s="413"/>
      <c r="B84" s="413"/>
      <c r="C84" s="413"/>
      <c r="D84" s="414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</row>
    <row r="85" spans="1:27" ht="13">
      <c r="A85" s="413"/>
      <c r="B85" s="413"/>
      <c r="C85" s="413"/>
      <c r="D85" s="414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</row>
    <row r="86" spans="1:27" ht="13">
      <c r="A86" s="413"/>
      <c r="B86" s="413"/>
      <c r="C86" s="413"/>
      <c r="D86" s="414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</row>
    <row r="87" spans="1:27" ht="13">
      <c r="A87" s="413"/>
      <c r="B87" s="413"/>
      <c r="C87" s="413"/>
      <c r="D87" s="414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</row>
    <row r="88" spans="1:27" ht="13">
      <c r="A88" s="413"/>
      <c r="B88" s="413"/>
      <c r="C88" s="413"/>
      <c r="D88" s="414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</row>
    <row r="89" spans="1:27" ht="13">
      <c r="A89" s="413"/>
      <c r="B89" s="413"/>
      <c r="C89" s="413"/>
      <c r="D89" s="414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</row>
    <row r="90" spans="1:27" ht="13">
      <c r="A90" s="413"/>
      <c r="B90" s="413"/>
      <c r="C90" s="413"/>
      <c r="D90" s="414"/>
      <c r="E90" s="413"/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</row>
    <row r="91" spans="1:27" ht="13">
      <c r="A91" s="413"/>
      <c r="B91" s="413"/>
      <c r="C91" s="413"/>
      <c r="D91" s="414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</row>
    <row r="92" spans="1:27" ht="13">
      <c r="A92" s="413"/>
      <c r="B92" s="413"/>
      <c r="C92" s="413"/>
      <c r="D92" s="414"/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3"/>
      <c r="X92" s="413"/>
      <c r="Y92" s="413"/>
      <c r="Z92" s="413"/>
      <c r="AA92" s="413"/>
    </row>
    <row r="93" spans="1:27" ht="13">
      <c r="A93" s="413"/>
      <c r="B93" s="413"/>
      <c r="C93" s="413"/>
      <c r="D93" s="414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  <c r="T93" s="413"/>
      <c r="U93" s="413"/>
      <c r="V93" s="413"/>
      <c r="W93" s="413"/>
      <c r="X93" s="413"/>
      <c r="Y93" s="413"/>
      <c r="Z93" s="413"/>
      <c r="AA93" s="413"/>
    </row>
    <row r="94" spans="1:27" ht="13">
      <c r="A94" s="413"/>
      <c r="B94" s="413"/>
      <c r="C94" s="413"/>
      <c r="D94" s="414"/>
      <c r="E94" s="413"/>
      <c r="F94" s="413"/>
      <c r="G94" s="413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3"/>
      <c r="V94" s="413"/>
      <c r="W94" s="413"/>
      <c r="X94" s="413"/>
      <c r="Y94" s="413"/>
      <c r="Z94" s="413"/>
      <c r="AA94" s="413"/>
    </row>
    <row r="95" spans="1:27" ht="13">
      <c r="A95" s="413"/>
      <c r="B95" s="413"/>
      <c r="C95" s="413"/>
      <c r="D95" s="414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</row>
    <row r="96" spans="1:27" ht="73.5">
      <c r="A96" s="413"/>
      <c r="B96" s="415"/>
      <c r="C96" s="413"/>
      <c r="D96" s="414"/>
      <c r="E96" s="413"/>
      <c r="F96" s="413"/>
      <c r="G96" s="413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</row>
    <row r="97" spans="1:27" ht="13">
      <c r="A97" s="413"/>
      <c r="B97" s="413"/>
      <c r="C97" s="413"/>
      <c r="D97" s="414"/>
      <c r="E97" s="413"/>
      <c r="F97" s="413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</row>
    <row r="98" spans="1:27" ht="13">
      <c r="A98" s="413"/>
      <c r="B98" s="413"/>
      <c r="C98" s="413"/>
      <c r="D98" s="414"/>
      <c r="E98" s="413"/>
      <c r="F98" s="413"/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3"/>
    </row>
    <row r="99" spans="1:27" ht="13">
      <c r="A99" s="413"/>
      <c r="B99" s="413"/>
      <c r="C99" s="413"/>
      <c r="D99" s="414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</row>
    <row r="100" spans="1:27" ht="13">
      <c r="A100" s="413"/>
      <c r="B100" s="413"/>
      <c r="C100" s="413"/>
      <c r="D100" s="414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</row>
    <row r="101" spans="1:27" ht="13">
      <c r="A101" s="413"/>
      <c r="B101" s="413"/>
      <c r="C101" s="413"/>
      <c r="D101" s="414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</row>
    <row r="102" spans="1:27" ht="13">
      <c r="A102" s="413"/>
      <c r="B102" s="413"/>
      <c r="C102" s="413"/>
      <c r="D102" s="414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413"/>
    </row>
    <row r="103" spans="1:27" ht="13">
      <c r="A103" s="413"/>
      <c r="B103" s="413"/>
      <c r="C103" s="413"/>
      <c r="D103" s="414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</row>
    <row r="104" spans="1:27" ht="13">
      <c r="A104" s="413"/>
      <c r="B104" s="413"/>
      <c r="C104" s="413"/>
      <c r="D104" s="41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</row>
    <row r="105" spans="1:27" ht="13">
      <c r="A105" s="413"/>
      <c r="B105" s="413"/>
      <c r="C105" s="413"/>
      <c r="D105" s="414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</row>
    <row r="106" spans="1:27" ht="13">
      <c r="A106" s="413"/>
      <c r="B106" s="413"/>
      <c r="C106" s="413"/>
      <c r="D106" s="414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</row>
    <row r="107" spans="1:27" ht="13">
      <c r="A107" s="413"/>
      <c r="B107" s="413"/>
      <c r="C107" s="413"/>
      <c r="D107" s="414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</row>
    <row r="108" spans="1:27" ht="13">
      <c r="A108" s="413"/>
      <c r="B108" s="413"/>
      <c r="C108" s="413"/>
      <c r="D108" s="414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</row>
    <row r="109" spans="1:27" ht="13">
      <c r="A109" s="413"/>
      <c r="B109" s="413"/>
      <c r="C109" s="413"/>
      <c r="D109" s="414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</row>
    <row r="110" spans="1:27" ht="13">
      <c r="A110" s="413"/>
      <c r="B110" s="413"/>
      <c r="C110" s="413"/>
      <c r="D110" s="414"/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3"/>
      <c r="Y110" s="413"/>
      <c r="Z110" s="413"/>
      <c r="AA110" s="413"/>
    </row>
    <row r="111" spans="1:27" ht="13">
      <c r="A111" s="413"/>
      <c r="B111" s="413"/>
      <c r="C111" s="413"/>
      <c r="D111" s="414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</row>
    <row r="112" spans="1:27" ht="13">
      <c r="A112" s="413"/>
      <c r="B112" s="413"/>
      <c r="C112" s="413"/>
      <c r="D112" s="414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3"/>
      <c r="V112" s="413"/>
      <c r="W112" s="413"/>
      <c r="X112" s="413"/>
      <c r="Y112" s="413"/>
      <c r="Z112" s="413"/>
      <c r="AA112" s="413"/>
    </row>
    <row r="113" spans="1:27" ht="13">
      <c r="A113" s="413"/>
      <c r="B113" s="413"/>
      <c r="C113" s="413"/>
      <c r="D113" s="414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3"/>
      <c r="U113" s="413"/>
      <c r="V113" s="413"/>
      <c r="W113" s="413"/>
      <c r="X113" s="413"/>
      <c r="Y113" s="413"/>
      <c r="Z113" s="413"/>
      <c r="AA113" s="413"/>
    </row>
    <row r="114" spans="1:27" ht="13">
      <c r="A114" s="413"/>
      <c r="B114" s="413"/>
      <c r="C114" s="413"/>
      <c r="D114" s="414"/>
      <c r="E114" s="413"/>
      <c r="F114" s="413"/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3"/>
      <c r="X114" s="413"/>
      <c r="Y114" s="413"/>
      <c r="Z114" s="413"/>
      <c r="AA114" s="413"/>
    </row>
    <row r="115" spans="1:27" ht="13">
      <c r="A115" s="413"/>
      <c r="B115" s="413"/>
      <c r="C115" s="413"/>
      <c r="D115" s="414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  <c r="T115" s="413"/>
      <c r="U115" s="413"/>
      <c r="V115" s="413"/>
      <c r="W115" s="413"/>
      <c r="X115" s="413"/>
      <c r="Y115" s="413"/>
      <c r="Z115" s="413"/>
      <c r="AA115" s="413"/>
    </row>
    <row r="116" spans="1:27" ht="13">
      <c r="A116" s="413"/>
      <c r="B116" s="413"/>
      <c r="C116" s="413"/>
      <c r="D116" s="414"/>
      <c r="E116" s="413"/>
      <c r="F116" s="413"/>
      <c r="G116" s="413"/>
      <c r="H116" s="413"/>
      <c r="I116" s="413"/>
      <c r="J116" s="413"/>
      <c r="K116" s="413"/>
      <c r="L116" s="413"/>
      <c r="M116" s="413"/>
      <c r="N116" s="413"/>
      <c r="O116" s="413"/>
      <c r="P116" s="413"/>
      <c r="Q116" s="413"/>
      <c r="R116" s="413"/>
      <c r="S116" s="413"/>
      <c r="T116" s="413"/>
      <c r="U116" s="413"/>
      <c r="V116" s="413"/>
      <c r="W116" s="413"/>
      <c r="X116" s="413"/>
      <c r="Y116" s="413"/>
      <c r="Z116" s="413"/>
      <c r="AA116" s="413"/>
    </row>
    <row r="117" spans="1:27" ht="13">
      <c r="A117" s="413"/>
      <c r="B117" s="413"/>
      <c r="C117" s="413"/>
      <c r="D117" s="414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3"/>
      <c r="X117" s="413"/>
      <c r="Y117" s="413"/>
      <c r="Z117" s="413"/>
      <c r="AA117" s="413"/>
    </row>
    <row r="118" spans="1:27" ht="13">
      <c r="A118" s="413"/>
      <c r="B118" s="413"/>
      <c r="C118" s="413"/>
      <c r="D118" s="414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  <c r="T118" s="413"/>
      <c r="U118" s="413"/>
      <c r="V118" s="413"/>
      <c r="W118" s="413"/>
      <c r="X118" s="413"/>
      <c r="Y118" s="413"/>
      <c r="Z118" s="413"/>
      <c r="AA118" s="413"/>
    </row>
    <row r="119" spans="1:27" ht="13">
      <c r="A119" s="413"/>
      <c r="B119" s="413"/>
      <c r="C119" s="413"/>
      <c r="D119" s="414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</row>
    <row r="120" spans="1:27" ht="13">
      <c r="A120" s="413"/>
      <c r="B120" s="413"/>
      <c r="C120" s="413"/>
      <c r="D120" s="414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3"/>
      <c r="T120" s="413"/>
      <c r="U120" s="413"/>
      <c r="V120" s="413"/>
      <c r="W120" s="413"/>
      <c r="X120" s="413"/>
      <c r="Y120" s="413"/>
      <c r="Z120" s="413"/>
      <c r="AA120" s="413"/>
    </row>
    <row r="121" spans="1:27" ht="13">
      <c r="A121" s="413"/>
      <c r="B121" s="413"/>
      <c r="C121" s="413"/>
      <c r="D121" s="414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</row>
    <row r="122" spans="1:27" ht="13">
      <c r="A122" s="413"/>
      <c r="B122" s="413"/>
      <c r="C122" s="413"/>
      <c r="D122" s="414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  <c r="T122" s="413"/>
      <c r="U122" s="413"/>
      <c r="V122" s="413"/>
      <c r="W122" s="413"/>
      <c r="X122" s="413"/>
      <c r="Y122" s="413"/>
      <c r="Z122" s="413"/>
      <c r="AA122" s="413"/>
    </row>
    <row r="123" spans="1:27" ht="13">
      <c r="A123" s="413"/>
      <c r="B123" s="413"/>
      <c r="C123" s="413"/>
      <c r="D123" s="414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</row>
    <row r="124" spans="1:27" ht="13">
      <c r="A124" s="413"/>
      <c r="B124" s="413"/>
      <c r="C124" s="413"/>
      <c r="D124" s="414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3"/>
      <c r="S124" s="413"/>
      <c r="T124" s="413"/>
      <c r="U124" s="413"/>
      <c r="V124" s="413"/>
      <c r="W124" s="413"/>
      <c r="X124" s="413"/>
      <c r="Y124" s="413"/>
      <c r="Z124" s="413"/>
      <c r="AA124" s="413"/>
    </row>
    <row r="125" spans="1:27" ht="13">
      <c r="A125" s="413"/>
      <c r="B125" s="413"/>
      <c r="C125" s="413"/>
      <c r="D125" s="414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  <c r="V125" s="413"/>
      <c r="W125" s="413"/>
      <c r="X125" s="413"/>
      <c r="Y125" s="413"/>
      <c r="Z125" s="413"/>
      <c r="AA125" s="413"/>
    </row>
    <row r="126" spans="1:27" ht="13">
      <c r="A126" s="413"/>
      <c r="B126" s="413"/>
      <c r="C126" s="413"/>
      <c r="D126" s="414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  <c r="T126" s="413"/>
      <c r="U126" s="413"/>
      <c r="V126" s="413"/>
      <c r="W126" s="413"/>
      <c r="X126" s="413"/>
      <c r="Y126" s="413"/>
      <c r="Z126" s="413"/>
      <c r="AA126" s="413"/>
    </row>
    <row r="127" spans="1:27" ht="13">
      <c r="A127" s="413"/>
      <c r="B127" s="413"/>
      <c r="C127" s="413"/>
      <c r="D127" s="414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3"/>
      <c r="X127" s="413"/>
      <c r="Y127" s="413"/>
      <c r="Z127" s="413"/>
      <c r="AA127" s="413"/>
    </row>
    <row r="128" spans="1:27" ht="13">
      <c r="A128" s="413"/>
      <c r="B128" s="413"/>
      <c r="C128" s="413"/>
      <c r="D128" s="414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  <c r="T128" s="413"/>
      <c r="U128" s="413"/>
      <c r="V128" s="413"/>
      <c r="W128" s="413"/>
      <c r="X128" s="413"/>
      <c r="Y128" s="413"/>
      <c r="Z128" s="413"/>
      <c r="AA128" s="413"/>
    </row>
    <row r="129" spans="1:27" ht="13">
      <c r="A129" s="413"/>
      <c r="B129" s="413"/>
      <c r="C129" s="413"/>
      <c r="D129" s="414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  <c r="V129" s="413"/>
      <c r="W129" s="413"/>
      <c r="X129" s="413"/>
      <c r="Y129" s="413"/>
      <c r="Z129" s="413"/>
      <c r="AA129" s="413"/>
    </row>
    <row r="130" spans="1:27" ht="13">
      <c r="A130" s="413"/>
      <c r="B130" s="413"/>
      <c r="C130" s="413"/>
      <c r="D130" s="414"/>
      <c r="E130" s="413"/>
      <c r="F130" s="413"/>
      <c r="G130" s="413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3"/>
      <c r="S130" s="413"/>
      <c r="T130" s="413"/>
      <c r="U130" s="413"/>
      <c r="V130" s="413"/>
      <c r="W130" s="413"/>
      <c r="X130" s="413"/>
      <c r="Y130" s="413"/>
      <c r="Z130" s="413"/>
      <c r="AA130" s="413"/>
    </row>
    <row r="131" spans="1:27" ht="13">
      <c r="A131" s="413"/>
      <c r="B131" s="413"/>
      <c r="C131" s="413"/>
      <c r="D131" s="414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</row>
    <row r="132" spans="1:27" ht="13">
      <c r="A132" s="413"/>
      <c r="B132" s="413"/>
      <c r="C132" s="413"/>
      <c r="D132" s="414"/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  <c r="T132" s="413"/>
      <c r="U132" s="413"/>
      <c r="V132" s="413"/>
      <c r="W132" s="413"/>
      <c r="X132" s="413"/>
      <c r="Y132" s="413"/>
      <c r="Z132" s="413"/>
      <c r="AA132" s="413"/>
    </row>
    <row r="133" spans="1:27" ht="13">
      <c r="A133" s="413"/>
      <c r="B133" s="413"/>
      <c r="C133" s="413"/>
      <c r="D133" s="414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413"/>
      <c r="Y133" s="413"/>
      <c r="Z133" s="413"/>
      <c r="AA133" s="413"/>
    </row>
    <row r="134" spans="1:27" ht="13">
      <c r="A134" s="413"/>
      <c r="B134" s="413"/>
      <c r="C134" s="413"/>
      <c r="D134" s="414"/>
      <c r="E134" s="413"/>
      <c r="F134" s="413"/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  <c r="T134" s="413"/>
      <c r="U134" s="413"/>
      <c r="V134" s="413"/>
      <c r="W134" s="413"/>
      <c r="X134" s="413"/>
      <c r="Y134" s="413"/>
      <c r="Z134" s="413"/>
      <c r="AA134" s="413"/>
    </row>
    <row r="135" spans="1:27" ht="13">
      <c r="A135" s="413"/>
      <c r="B135" s="413"/>
      <c r="C135" s="413"/>
      <c r="D135" s="414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</row>
    <row r="136" spans="1:27" ht="13">
      <c r="A136" s="413"/>
      <c r="B136" s="413"/>
      <c r="C136" s="413"/>
      <c r="D136" s="414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  <c r="T136" s="413"/>
      <c r="U136" s="413"/>
      <c r="V136" s="413"/>
      <c r="W136" s="413"/>
      <c r="X136" s="413"/>
      <c r="Y136" s="413"/>
      <c r="Z136" s="413"/>
      <c r="AA136" s="413"/>
    </row>
    <row r="137" spans="1:27" ht="13">
      <c r="A137" s="413"/>
      <c r="B137" s="413"/>
      <c r="C137" s="413"/>
      <c r="D137" s="414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  <c r="V137" s="413"/>
      <c r="W137" s="413"/>
      <c r="X137" s="413"/>
      <c r="Y137" s="413"/>
      <c r="Z137" s="413"/>
      <c r="AA137" s="413"/>
    </row>
    <row r="138" spans="1:27" ht="13">
      <c r="A138" s="413"/>
      <c r="B138" s="413"/>
      <c r="C138" s="413"/>
      <c r="D138" s="414"/>
      <c r="E138" s="413"/>
      <c r="F138" s="413"/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  <c r="T138" s="413"/>
      <c r="U138" s="413"/>
      <c r="V138" s="413"/>
      <c r="W138" s="413"/>
      <c r="X138" s="413"/>
      <c r="Y138" s="413"/>
      <c r="Z138" s="413"/>
      <c r="AA138" s="413"/>
    </row>
    <row r="139" spans="1:27" ht="13">
      <c r="A139" s="413"/>
      <c r="B139" s="413"/>
      <c r="C139" s="413"/>
      <c r="D139" s="414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</row>
    <row r="140" spans="1:27" ht="13">
      <c r="A140" s="413"/>
      <c r="B140" s="413"/>
      <c r="C140" s="413"/>
      <c r="D140" s="414"/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  <c r="T140" s="413"/>
      <c r="U140" s="413"/>
      <c r="V140" s="413"/>
      <c r="W140" s="413"/>
      <c r="X140" s="413"/>
      <c r="Y140" s="413"/>
      <c r="Z140" s="413"/>
      <c r="AA140" s="413"/>
    </row>
    <row r="141" spans="1:27" ht="13">
      <c r="A141" s="413"/>
      <c r="B141" s="413"/>
      <c r="C141" s="413"/>
      <c r="D141" s="414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</row>
    <row r="142" spans="1:27" ht="13">
      <c r="A142" s="413"/>
      <c r="B142" s="413"/>
      <c r="C142" s="413"/>
      <c r="D142" s="414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</row>
    <row r="143" spans="1:27" ht="13">
      <c r="A143" s="413"/>
      <c r="B143" s="413"/>
      <c r="C143" s="413"/>
      <c r="D143" s="414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413"/>
      <c r="Y143" s="413"/>
      <c r="Z143" s="413"/>
      <c r="AA143" s="413"/>
    </row>
    <row r="144" spans="1:27" ht="13">
      <c r="A144" s="413"/>
      <c r="B144" s="413"/>
      <c r="C144" s="413"/>
      <c r="D144" s="414"/>
      <c r="E144" s="413"/>
      <c r="F144" s="413"/>
      <c r="G144" s="413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  <c r="T144" s="413"/>
      <c r="U144" s="413"/>
      <c r="V144" s="413"/>
      <c r="W144" s="413"/>
      <c r="X144" s="413"/>
      <c r="Y144" s="413"/>
      <c r="Z144" s="413"/>
      <c r="AA144" s="413"/>
    </row>
    <row r="145" spans="1:27" ht="13">
      <c r="A145" s="413"/>
      <c r="B145" s="413"/>
      <c r="C145" s="413"/>
      <c r="D145" s="414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</row>
    <row r="146" spans="1:27" ht="13">
      <c r="A146" s="413"/>
      <c r="B146" s="413"/>
      <c r="C146" s="413"/>
      <c r="D146" s="414"/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  <c r="T146" s="413"/>
      <c r="U146" s="413"/>
      <c r="V146" s="413"/>
      <c r="W146" s="413"/>
      <c r="X146" s="413"/>
      <c r="Y146" s="413"/>
      <c r="Z146" s="413"/>
      <c r="AA146" s="413"/>
    </row>
    <row r="147" spans="1:27" ht="13">
      <c r="A147" s="413"/>
      <c r="B147" s="413"/>
      <c r="C147" s="413"/>
      <c r="D147" s="414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</row>
    <row r="148" spans="1:27" ht="13">
      <c r="A148" s="413"/>
      <c r="B148" s="413"/>
      <c r="C148" s="413"/>
      <c r="D148" s="414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</row>
    <row r="149" spans="1:27" ht="13">
      <c r="A149" s="413"/>
      <c r="B149" s="413"/>
      <c r="C149" s="413"/>
      <c r="D149" s="414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</row>
    <row r="150" spans="1:27" ht="13">
      <c r="A150" s="413"/>
      <c r="B150" s="413"/>
      <c r="C150" s="413"/>
      <c r="D150" s="414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</row>
    <row r="151" spans="1:27" ht="13">
      <c r="A151" s="413"/>
      <c r="B151" s="413"/>
      <c r="C151" s="413"/>
      <c r="D151" s="414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</row>
    <row r="152" spans="1:27" ht="13">
      <c r="A152" s="413"/>
      <c r="B152" s="413"/>
      <c r="C152" s="413"/>
      <c r="D152" s="414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  <c r="T152" s="413"/>
      <c r="U152" s="413"/>
      <c r="V152" s="413"/>
      <c r="W152" s="413"/>
      <c r="X152" s="413"/>
      <c r="Y152" s="413"/>
      <c r="Z152" s="413"/>
      <c r="AA152" s="413"/>
    </row>
    <row r="153" spans="1:27" ht="13">
      <c r="A153" s="413"/>
      <c r="B153" s="413"/>
      <c r="C153" s="413"/>
      <c r="D153" s="414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</row>
    <row r="154" spans="1:27" ht="13">
      <c r="A154" s="413"/>
      <c r="B154" s="413"/>
      <c r="C154" s="413"/>
      <c r="D154" s="414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</row>
    <row r="155" spans="1:27" ht="13">
      <c r="A155" s="413"/>
      <c r="B155" s="413"/>
      <c r="C155" s="413"/>
      <c r="D155" s="414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T155" s="413"/>
      <c r="U155" s="413"/>
      <c r="V155" s="413"/>
      <c r="W155" s="413"/>
      <c r="X155" s="413"/>
      <c r="Y155" s="413"/>
      <c r="Z155" s="413"/>
      <c r="AA155" s="413"/>
    </row>
    <row r="156" spans="1:27" ht="13">
      <c r="A156" s="413"/>
      <c r="B156" s="413"/>
      <c r="C156" s="413"/>
      <c r="D156" s="414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  <c r="T156" s="413"/>
      <c r="U156" s="413"/>
      <c r="V156" s="413"/>
      <c r="W156" s="413"/>
      <c r="X156" s="413"/>
      <c r="Y156" s="413"/>
      <c r="Z156" s="413"/>
      <c r="AA156" s="413"/>
    </row>
    <row r="157" spans="1:27" ht="13">
      <c r="A157" s="413"/>
      <c r="B157" s="413"/>
      <c r="C157" s="413"/>
      <c r="D157" s="414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  <c r="V157" s="413"/>
      <c r="W157" s="413"/>
      <c r="X157" s="413"/>
      <c r="Y157" s="413"/>
      <c r="Z157" s="413"/>
      <c r="AA157" s="413"/>
    </row>
    <row r="158" spans="1:27" ht="13">
      <c r="A158" s="413"/>
      <c r="B158" s="413"/>
      <c r="C158" s="413"/>
      <c r="D158" s="414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3"/>
      <c r="W158" s="413"/>
      <c r="X158" s="413"/>
      <c r="Y158" s="413"/>
      <c r="Z158" s="413"/>
      <c r="AA158" s="413"/>
    </row>
    <row r="159" spans="1:27" ht="13">
      <c r="A159" s="413"/>
      <c r="B159" s="413"/>
      <c r="C159" s="413"/>
      <c r="D159" s="414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  <c r="V159" s="413"/>
      <c r="W159" s="413"/>
      <c r="X159" s="413"/>
      <c r="Y159" s="413"/>
      <c r="Z159" s="413"/>
      <c r="AA159" s="413"/>
    </row>
    <row r="160" spans="1:27" ht="13">
      <c r="A160" s="413"/>
      <c r="B160" s="413"/>
      <c r="C160" s="413"/>
      <c r="D160" s="414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  <c r="V160" s="413"/>
      <c r="W160" s="413"/>
      <c r="X160" s="413"/>
      <c r="Y160" s="413"/>
      <c r="Z160" s="413"/>
      <c r="AA160" s="413"/>
    </row>
    <row r="161" spans="1:27" ht="13">
      <c r="A161" s="413"/>
      <c r="B161" s="413"/>
      <c r="C161" s="413"/>
      <c r="D161" s="414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</row>
    <row r="162" spans="1:27" ht="13">
      <c r="A162" s="413"/>
      <c r="B162" s="413"/>
      <c r="C162" s="413"/>
      <c r="D162" s="414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413"/>
      <c r="Y162" s="413"/>
      <c r="Z162" s="413"/>
      <c r="AA162" s="413"/>
    </row>
    <row r="163" spans="1:27" ht="13">
      <c r="A163" s="413"/>
      <c r="B163" s="413"/>
      <c r="C163" s="413"/>
      <c r="D163" s="414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</row>
    <row r="164" spans="1:27" ht="13">
      <c r="A164" s="413"/>
      <c r="B164" s="413"/>
      <c r="C164" s="413"/>
      <c r="D164" s="414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  <c r="T164" s="413"/>
      <c r="U164" s="413"/>
      <c r="V164" s="413"/>
      <c r="W164" s="413"/>
      <c r="X164" s="413"/>
      <c r="Y164" s="413"/>
      <c r="Z164" s="413"/>
      <c r="AA164" s="413"/>
    </row>
    <row r="165" spans="1:27" ht="13">
      <c r="A165" s="413"/>
      <c r="B165" s="413"/>
      <c r="C165" s="413"/>
      <c r="D165" s="414"/>
      <c r="E165" s="413"/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</row>
    <row r="166" spans="1:27" ht="13">
      <c r="A166" s="413"/>
      <c r="B166" s="413"/>
      <c r="C166" s="413"/>
      <c r="D166" s="414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</row>
    <row r="167" spans="1:27" ht="13">
      <c r="A167" s="413"/>
      <c r="B167" s="413"/>
      <c r="C167" s="413"/>
      <c r="D167" s="414"/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  <c r="T167" s="413"/>
      <c r="U167" s="413"/>
      <c r="V167" s="413"/>
      <c r="W167" s="413"/>
      <c r="X167" s="413"/>
      <c r="Y167" s="413"/>
      <c r="Z167" s="413"/>
      <c r="AA167" s="413"/>
    </row>
    <row r="168" spans="1:27" ht="13">
      <c r="A168" s="413"/>
      <c r="B168" s="413"/>
      <c r="C168" s="413"/>
      <c r="D168" s="414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  <c r="V168" s="413"/>
      <c r="W168" s="413"/>
      <c r="X168" s="413"/>
      <c r="Y168" s="413"/>
      <c r="Z168" s="413"/>
      <c r="AA168" s="413"/>
    </row>
    <row r="169" spans="1:27" ht="13">
      <c r="A169" s="413"/>
      <c r="B169" s="413"/>
      <c r="C169" s="413"/>
      <c r="D169" s="414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  <c r="T169" s="413"/>
      <c r="U169" s="413"/>
      <c r="V169" s="413"/>
      <c r="W169" s="413"/>
      <c r="X169" s="413"/>
      <c r="Y169" s="413"/>
      <c r="Z169" s="413"/>
      <c r="AA169" s="413"/>
    </row>
    <row r="170" spans="1:27" ht="13">
      <c r="A170" s="413"/>
      <c r="B170" s="413"/>
      <c r="C170" s="413"/>
      <c r="D170" s="414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  <c r="T170" s="413"/>
      <c r="U170" s="413"/>
      <c r="V170" s="413"/>
      <c r="W170" s="413"/>
      <c r="X170" s="413"/>
      <c r="Y170" s="413"/>
      <c r="Z170" s="413"/>
      <c r="AA170" s="413"/>
    </row>
    <row r="171" spans="1:27" ht="13">
      <c r="A171" s="413"/>
      <c r="B171" s="413"/>
      <c r="C171" s="413"/>
      <c r="D171" s="414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  <c r="V171" s="413"/>
      <c r="W171" s="413"/>
      <c r="X171" s="413"/>
      <c r="Y171" s="413"/>
      <c r="Z171" s="413"/>
      <c r="AA171" s="413"/>
    </row>
    <row r="172" spans="1:27" ht="13">
      <c r="A172" s="413"/>
      <c r="B172" s="413"/>
      <c r="C172" s="413"/>
      <c r="D172" s="414"/>
      <c r="E172" s="413"/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  <c r="T172" s="413"/>
      <c r="U172" s="413"/>
      <c r="V172" s="413"/>
      <c r="W172" s="413"/>
      <c r="X172" s="413"/>
      <c r="Y172" s="413"/>
      <c r="Z172" s="413"/>
      <c r="AA172" s="413"/>
    </row>
    <row r="173" spans="1:27" ht="13">
      <c r="A173" s="413"/>
      <c r="B173" s="413"/>
      <c r="C173" s="413"/>
      <c r="D173" s="414"/>
      <c r="E173" s="413"/>
      <c r="F173" s="413"/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  <c r="T173" s="413"/>
      <c r="U173" s="413"/>
      <c r="V173" s="413"/>
      <c r="W173" s="413"/>
      <c r="X173" s="413"/>
      <c r="Y173" s="413"/>
      <c r="Z173" s="413"/>
      <c r="AA173" s="413"/>
    </row>
    <row r="174" spans="1:27" ht="13">
      <c r="A174" s="413"/>
      <c r="B174" s="413"/>
      <c r="C174" s="413"/>
      <c r="D174" s="414"/>
      <c r="E174" s="413"/>
      <c r="F174" s="413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  <c r="T174" s="413"/>
      <c r="U174" s="413"/>
      <c r="V174" s="413"/>
      <c r="W174" s="413"/>
      <c r="X174" s="413"/>
      <c r="Y174" s="413"/>
      <c r="Z174" s="413"/>
      <c r="AA174" s="413"/>
    </row>
    <row r="175" spans="1:27" ht="13">
      <c r="A175" s="413"/>
      <c r="B175" s="413"/>
      <c r="C175" s="413"/>
      <c r="D175" s="414"/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/>
    </row>
    <row r="176" spans="1:27" ht="13">
      <c r="A176" s="413"/>
      <c r="B176" s="413"/>
      <c r="C176" s="413"/>
      <c r="D176" s="414"/>
      <c r="E176" s="413"/>
      <c r="F176" s="413"/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  <c r="T176" s="413"/>
      <c r="U176" s="413"/>
      <c r="V176" s="413"/>
      <c r="W176" s="413"/>
      <c r="X176" s="413"/>
      <c r="Y176" s="413"/>
      <c r="Z176" s="413"/>
      <c r="AA176" s="413"/>
    </row>
    <row r="177" spans="1:27" ht="13">
      <c r="A177" s="413"/>
      <c r="B177" s="413"/>
      <c r="C177" s="413"/>
      <c r="D177" s="414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/>
    </row>
    <row r="178" spans="1:27" ht="13">
      <c r="A178" s="413"/>
      <c r="B178" s="413"/>
      <c r="C178" s="413"/>
      <c r="D178" s="414"/>
      <c r="E178" s="413"/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  <c r="T178" s="413"/>
      <c r="U178" s="413"/>
      <c r="V178" s="413"/>
      <c r="W178" s="413"/>
      <c r="X178" s="413"/>
      <c r="Y178" s="413"/>
      <c r="Z178" s="413"/>
      <c r="AA178" s="413"/>
    </row>
    <row r="179" spans="1:27" ht="13">
      <c r="A179" s="413"/>
      <c r="B179" s="413"/>
      <c r="C179" s="413"/>
      <c r="D179" s="414"/>
      <c r="E179" s="413"/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/>
    </row>
    <row r="180" spans="1:27" ht="13">
      <c r="A180" s="413"/>
      <c r="B180" s="413"/>
      <c r="C180" s="413"/>
      <c r="D180" s="414"/>
      <c r="E180" s="413"/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  <c r="T180" s="413"/>
      <c r="U180" s="413"/>
      <c r="V180" s="413"/>
      <c r="W180" s="413"/>
      <c r="X180" s="413"/>
      <c r="Y180" s="413"/>
      <c r="Z180" s="413"/>
      <c r="AA180" s="413"/>
    </row>
    <row r="181" spans="1:27" ht="13">
      <c r="A181" s="413"/>
      <c r="B181" s="413"/>
      <c r="C181" s="413"/>
      <c r="D181" s="414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  <c r="T181" s="413"/>
      <c r="U181" s="413"/>
      <c r="V181" s="413"/>
      <c r="W181" s="413"/>
      <c r="X181" s="413"/>
      <c r="Y181" s="413"/>
      <c r="Z181" s="413"/>
      <c r="AA181" s="413"/>
    </row>
    <row r="182" spans="1:27" ht="13">
      <c r="A182" s="413"/>
      <c r="B182" s="413"/>
      <c r="C182" s="413"/>
      <c r="D182" s="414"/>
      <c r="E182" s="413"/>
      <c r="F182" s="413"/>
      <c r="G182" s="413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  <c r="T182" s="413"/>
      <c r="U182" s="413"/>
      <c r="V182" s="413"/>
      <c r="W182" s="413"/>
      <c r="X182" s="413"/>
      <c r="Y182" s="413"/>
      <c r="Z182" s="413"/>
      <c r="AA182" s="413"/>
    </row>
    <row r="183" spans="1:27" ht="13">
      <c r="A183" s="413"/>
      <c r="B183" s="413"/>
      <c r="C183" s="413"/>
      <c r="D183" s="414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  <c r="T183" s="413"/>
      <c r="U183" s="413"/>
      <c r="V183" s="413"/>
      <c r="W183" s="413"/>
      <c r="X183" s="413"/>
      <c r="Y183" s="413"/>
      <c r="Z183" s="413"/>
      <c r="AA183" s="413"/>
    </row>
    <row r="184" spans="1:27" ht="13">
      <c r="A184" s="413"/>
      <c r="B184" s="413"/>
      <c r="C184" s="413"/>
      <c r="D184" s="414"/>
      <c r="E184" s="413"/>
      <c r="F184" s="413"/>
      <c r="G184" s="413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  <c r="T184" s="413"/>
      <c r="U184" s="413"/>
      <c r="V184" s="413"/>
      <c r="W184" s="413"/>
      <c r="X184" s="413"/>
      <c r="Y184" s="413"/>
      <c r="Z184" s="413"/>
      <c r="AA184" s="413"/>
    </row>
    <row r="185" spans="1:27" ht="13">
      <c r="A185" s="413"/>
      <c r="B185" s="413"/>
      <c r="C185" s="413"/>
      <c r="D185" s="414"/>
      <c r="E185" s="413"/>
      <c r="F185" s="413"/>
      <c r="G185" s="413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  <c r="T185" s="413"/>
      <c r="U185" s="413"/>
      <c r="V185" s="413"/>
      <c r="W185" s="413"/>
      <c r="X185" s="413"/>
      <c r="Y185" s="413"/>
      <c r="Z185" s="413"/>
      <c r="AA185" s="413"/>
    </row>
    <row r="186" spans="1:27" ht="13">
      <c r="A186" s="413"/>
      <c r="B186" s="413"/>
      <c r="C186" s="413"/>
      <c r="D186" s="414"/>
      <c r="E186" s="413"/>
      <c r="F186" s="413"/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  <c r="T186" s="413"/>
      <c r="U186" s="413"/>
      <c r="V186" s="413"/>
      <c r="W186" s="413"/>
      <c r="X186" s="413"/>
      <c r="Y186" s="413"/>
      <c r="Z186" s="413"/>
      <c r="AA186" s="413"/>
    </row>
    <row r="187" spans="1:27" ht="13">
      <c r="A187" s="413"/>
      <c r="B187" s="413"/>
      <c r="C187" s="413"/>
      <c r="D187" s="414"/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  <c r="T187" s="413"/>
      <c r="U187" s="413"/>
      <c r="V187" s="413"/>
      <c r="W187" s="413"/>
      <c r="X187" s="413"/>
      <c r="Y187" s="413"/>
      <c r="Z187" s="413"/>
      <c r="AA187" s="413"/>
    </row>
    <row r="188" spans="1:27" ht="13">
      <c r="A188" s="413"/>
      <c r="B188" s="413"/>
      <c r="C188" s="413"/>
      <c r="D188" s="414"/>
      <c r="E188" s="413"/>
      <c r="F188" s="413"/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  <c r="T188" s="413"/>
      <c r="U188" s="413"/>
      <c r="V188" s="413"/>
      <c r="W188" s="413"/>
      <c r="X188" s="413"/>
      <c r="Y188" s="413"/>
      <c r="Z188" s="413"/>
      <c r="AA188" s="413"/>
    </row>
    <row r="189" spans="1:27" ht="13">
      <c r="A189" s="413"/>
      <c r="B189" s="413"/>
      <c r="C189" s="413"/>
      <c r="D189" s="414"/>
      <c r="E189" s="413"/>
      <c r="F189" s="413"/>
      <c r="G189" s="413"/>
      <c r="H189" s="413"/>
      <c r="I189" s="413"/>
      <c r="J189" s="413"/>
      <c r="K189" s="413"/>
      <c r="L189" s="413"/>
      <c r="M189" s="413"/>
      <c r="N189" s="413"/>
      <c r="O189" s="413"/>
      <c r="P189" s="413"/>
      <c r="Q189" s="413"/>
      <c r="R189" s="413"/>
      <c r="S189" s="413"/>
      <c r="T189" s="413"/>
      <c r="U189" s="413"/>
      <c r="V189" s="413"/>
      <c r="W189" s="413"/>
      <c r="X189" s="413"/>
      <c r="Y189" s="413"/>
      <c r="Z189" s="413"/>
      <c r="AA189" s="413"/>
    </row>
    <row r="190" spans="1:27" ht="13">
      <c r="A190" s="413"/>
      <c r="B190" s="413"/>
      <c r="C190" s="413"/>
      <c r="D190" s="414"/>
      <c r="E190" s="413"/>
      <c r="F190" s="413"/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  <c r="T190" s="413"/>
      <c r="U190" s="413"/>
      <c r="V190" s="413"/>
      <c r="W190" s="413"/>
      <c r="X190" s="413"/>
      <c r="Y190" s="413"/>
      <c r="Z190" s="413"/>
      <c r="AA190" s="413"/>
    </row>
    <row r="191" spans="1:27" ht="13">
      <c r="A191" s="413"/>
      <c r="B191" s="413"/>
      <c r="C191" s="413"/>
      <c r="D191" s="414"/>
      <c r="E191" s="413"/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  <c r="AA191" s="413"/>
    </row>
    <row r="192" spans="1:27" ht="13">
      <c r="A192" s="413"/>
      <c r="B192" s="413"/>
      <c r="C192" s="413"/>
      <c r="D192" s="414"/>
      <c r="E192" s="413"/>
      <c r="F192" s="413"/>
      <c r="G192" s="413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  <c r="T192" s="413"/>
      <c r="U192" s="413"/>
      <c r="V192" s="413"/>
      <c r="W192" s="413"/>
      <c r="X192" s="413"/>
      <c r="Y192" s="413"/>
      <c r="Z192" s="413"/>
      <c r="AA192" s="413"/>
    </row>
    <row r="193" spans="1:27" ht="13">
      <c r="A193" s="413"/>
      <c r="B193" s="413"/>
      <c r="C193" s="413"/>
      <c r="D193" s="414"/>
      <c r="E193" s="413"/>
      <c r="F193" s="413"/>
      <c r="G193" s="41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  <c r="T193" s="413"/>
      <c r="U193" s="413"/>
      <c r="V193" s="413"/>
      <c r="W193" s="413"/>
      <c r="X193" s="413"/>
      <c r="Y193" s="413"/>
      <c r="Z193" s="413"/>
      <c r="AA193" s="413"/>
    </row>
    <row r="194" spans="1:27" ht="13">
      <c r="A194" s="413"/>
      <c r="B194" s="413"/>
      <c r="C194" s="413"/>
      <c r="D194" s="414"/>
      <c r="E194" s="413"/>
      <c r="F194" s="413"/>
      <c r="G194" s="413"/>
      <c r="H194" s="413"/>
      <c r="I194" s="413"/>
      <c r="J194" s="413"/>
      <c r="K194" s="413"/>
      <c r="L194" s="413"/>
      <c r="M194" s="413"/>
      <c r="N194" s="413"/>
      <c r="O194" s="413"/>
      <c r="P194" s="413"/>
      <c r="Q194" s="413"/>
      <c r="R194" s="413"/>
      <c r="S194" s="413"/>
      <c r="T194" s="413"/>
      <c r="U194" s="413"/>
      <c r="V194" s="413"/>
      <c r="W194" s="413"/>
      <c r="X194" s="413"/>
      <c r="Y194" s="413"/>
      <c r="Z194" s="413"/>
      <c r="AA194" s="413"/>
    </row>
    <row r="195" spans="1:27" ht="13">
      <c r="A195" s="413"/>
      <c r="B195" s="413"/>
      <c r="C195" s="413"/>
      <c r="D195" s="414"/>
      <c r="E195" s="413"/>
      <c r="F195" s="413"/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  <c r="T195" s="413"/>
      <c r="U195" s="413"/>
      <c r="V195" s="413"/>
      <c r="W195" s="413"/>
      <c r="X195" s="413"/>
      <c r="Y195" s="413"/>
      <c r="Z195" s="413"/>
      <c r="AA195" s="413"/>
    </row>
    <row r="196" spans="1:27" ht="13">
      <c r="A196" s="413"/>
      <c r="B196" s="413"/>
      <c r="C196" s="413"/>
      <c r="D196" s="414"/>
      <c r="E196" s="413"/>
      <c r="F196" s="413"/>
      <c r="G196" s="413"/>
      <c r="H196" s="413"/>
      <c r="I196" s="413"/>
      <c r="J196" s="413"/>
      <c r="K196" s="413"/>
      <c r="L196" s="413"/>
      <c r="M196" s="413"/>
      <c r="N196" s="413"/>
      <c r="O196" s="413"/>
      <c r="P196" s="413"/>
      <c r="Q196" s="413"/>
      <c r="R196" s="413"/>
      <c r="S196" s="413"/>
      <c r="T196" s="413"/>
      <c r="U196" s="413"/>
      <c r="V196" s="413"/>
      <c r="W196" s="413"/>
      <c r="X196" s="413"/>
      <c r="Y196" s="413"/>
      <c r="Z196" s="413"/>
      <c r="AA196" s="413"/>
    </row>
    <row r="197" spans="1:27" ht="13">
      <c r="A197" s="413"/>
      <c r="B197" s="413"/>
      <c r="C197" s="413"/>
      <c r="D197" s="414"/>
      <c r="E197" s="413"/>
      <c r="F197" s="413"/>
      <c r="G197" s="413"/>
      <c r="H197" s="413"/>
      <c r="I197" s="413"/>
      <c r="J197" s="413"/>
      <c r="K197" s="413"/>
      <c r="L197" s="413"/>
      <c r="M197" s="413"/>
      <c r="N197" s="413"/>
      <c r="O197" s="413"/>
      <c r="P197" s="413"/>
      <c r="Q197" s="413"/>
      <c r="R197" s="413"/>
      <c r="S197" s="413"/>
      <c r="T197" s="413"/>
      <c r="U197" s="413"/>
      <c r="V197" s="413"/>
      <c r="W197" s="413"/>
      <c r="X197" s="413"/>
      <c r="Y197" s="413"/>
      <c r="Z197" s="413"/>
      <c r="AA197" s="413"/>
    </row>
    <row r="198" spans="1:27" ht="13">
      <c r="A198" s="413"/>
      <c r="B198" s="413"/>
      <c r="C198" s="413"/>
      <c r="D198" s="414"/>
      <c r="E198" s="413"/>
      <c r="F198" s="413"/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  <c r="T198" s="413"/>
      <c r="U198" s="413"/>
      <c r="V198" s="413"/>
      <c r="W198" s="413"/>
      <c r="X198" s="413"/>
      <c r="Y198" s="413"/>
      <c r="Z198" s="413"/>
      <c r="AA198" s="413"/>
    </row>
    <row r="199" spans="1:27" ht="13">
      <c r="A199" s="413"/>
      <c r="B199" s="413"/>
      <c r="C199" s="413"/>
      <c r="D199" s="414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  <c r="AA199" s="413"/>
    </row>
    <row r="200" spans="1:27" ht="13">
      <c r="A200" s="413"/>
      <c r="B200" s="413"/>
      <c r="C200" s="413"/>
      <c r="D200" s="414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</row>
    <row r="201" spans="1:27" ht="13">
      <c r="A201" s="413"/>
      <c r="B201" s="413"/>
      <c r="C201" s="413"/>
      <c r="D201" s="414"/>
      <c r="E201" s="413"/>
      <c r="F201" s="413"/>
      <c r="G201" s="413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  <c r="T201" s="413"/>
      <c r="U201" s="413"/>
      <c r="V201" s="413"/>
      <c r="W201" s="413"/>
      <c r="X201" s="413"/>
      <c r="Y201" s="413"/>
      <c r="Z201" s="413"/>
      <c r="AA201" s="413"/>
    </row>
    <row r="202" spans="1:27" ht="13">
      <c r="A202" s="413"/>
      <c r="B202" s="413"/>
      <c r="C202" s="413"/>
      <c r="D202" s="414"/>
      <c r="E202" s="413"/>
      <c r="F202" s="413"/>
      <c r="G202" s="413"/>
      <c r="H202" s="413"/>
      <c r="I202" s="413"/>
      <c r="J202" s="413"/>
      <c r="K202" s="413"/>
      <c r="L202" s="413"/>
      <c r="M202" s="413"/>
      <c r="N202" s="413"/>
      <c r="O202" s="413"/>
      <c r="P202" s="413"/>
      <c r="Q202" s="413"/>
      <c r="R202" s="413"/>
      <c r="S202" s="413"/>
      <c r="T202" s="413"/>
      <c r="U202" s="413"/>
      <c r="V202" s="413"/>
      <c r="W202" s="413"/>
      <c r="X202" s="413"/>
      <c r="Y202" s="413"/>
      <c r="Z202" s="413"/>
      <c r="AA202" s="413"/>
    </row>
    <row r="203" spans="1:27" ht="13">
      <c r="A203" s="413"/>
      <c r="B203" s="413"/>
      <c r="C203" s="413"/>
      <c r="D203" s="414"/>
      <c r="E203" s="413"/>
      <c r="F203" s="413"/>
      <c r="G203" s="41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  <c r="T203" s="413"/>
      <c r="U203" s="413"/>
      <c r="V203" s="413"/>
      <c r="W203" s="413"/>
      <c r="X203" s="413"/>
      <c r="Y203" s="413"/>
      <c r="Z203" s="413"/>
      <c r="AA203" s="413"/>
    </row>
    <row r="204" spans="1:27" ht="13">
      <c r="A204" s="413"/>
      <c r="B204" s="413"/>
      <c r="C204" s="413"/>
      <c r="D204" s="414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</row>
    <row r="205" spans="1:27" ht="13">
      <c r="A205" s="413"/>
      <c r="B205" s="413"/>
      <c r="C205" s="413"/>
      <c r="D205" s="414"/>
      <c r="E205" s="413"/>
      <c r="F205" s="413"/>
      <c r="G205" s="413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  <c r="AA205" s="413"/>
    </row>
    <row r="206" spans="1:27" ht="13">
      <c r="A206" s="413"/>
      <c r="B206" s="413"/>
      <c r="C206" s="413"/>
      <c r="D206" s="414"/>
      <c r="E206" s="413"/>
      <c r="F206" s="413"/>
      <c r="G206" s="413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  <c r="AA206" s="413"/>
    </row>
    <row r="207" spans="1:27" ht="13">
      <c r="A207" s="413"/>
      <c r="B207" s="413"/>
      <c r="C207" s="413"/>
      <c r="D207" s="414"/>
      <c r="E207" s="413"/>
      <c r="F207" s="413"/>
      <c r="G207" s="413"/>
      <c r="H207" s="413"/>
      <c r="I207" s="413"/>
      <c r="J207" s="413"/>
      <c r="K207" s="413"/>
      <c r="L207" s="413"/>
      <c r="M207" s="413"/>
      <c r="N207" s="413"/>
      <c r="O207" s="413"/>
      <c r="P207" s="413"/>
      <c r="Q207" s="413"/>
      <c r="R207" s="413"/>
      <c r="S207" s="413"/>
      <c r="T207" s="413"/>
      <c r="U207" s="413"/>
      <c r="V207" s="413"/>
      <c r="W207" s="413"/>
      <c r="X207" s="413"/>
      <c r="Y207" s="413"/>
      <c r="Z207" s="413"/>
      <c r="AA207" s="413"/>
    </row>
    <row r="208" spans="1:27" ht="13">
      <c r="A208" s="413"/>
      <c r="B208" s="413"/>
      <c r="C208" s="413"/>
      <c r="D208" s="414"/>
      <c r="E208" s="413"/>
      <c r="F208" s="413"/>
      <c r="G208" s="413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  <c r="AA208" s="413"/>
    </row>
    <row r="209" spans="1:27" ht="13">
      <c r="A209" s="413"/>
      <c r="B209" s="413"/>
      <c r="C209" s="413"/>
      <c r="D209" s="414"/>
      <c r="E209" s="413"/>
      <c r="F209" s="413"/>
      <c r="G209" s="413"/>
      <c r="H209" s="413"/>
      <c r="I209" s="413"/>
      <c r="J209" s="413"/>
      <c r="K209" s="413"/>
      <c r="L209" s="413"/>
      <c r="M209" s="413"/>
      <c r="N209" s="413"/>
      <c r="O209" s="413"/>
      <c r="P209" s="413"/>
      <c r="Q209" s="413"/>
      <c r="R209" s="413"/>
      <c r="S209" s="413"/>
      <c r="T209" s="413"/>
      <c r="U209" s="413"/>
      <c r="V209" s="413"/>
      <c r="W209" s="413"/>
      <c r="X209" s="413"/>
      <c r="Y209" s="413"/>
      <c r="Z209" s="413"/>
      <c r="AA209" s="413"/>
    </row>
    <row r="210" spans="1:27" ht="13">
      <c r="A210" s="413"/>
      <c r="B210" s="413"/>
      <c r="C210" s="413"/>
      <c r="D210" s="414"/>
      <c r="E210" s="413"/>
      <c r="F210" s="413"/>
      <c r="G210" s="413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13"/>
      <c r="S210" s="413"/>
      <c r="T210" s="413"/>
      <c r="U210" s="413"/>
      <c r="V210" s="413"/>
      <c r="W210" s="413"/>
      <c r="X210" s="413"/>
      <c r="Y210" s="413"/>
      <c r="Z210" s="413"/>
      <c r="AA210" s="413"/>
    </row>
    <row r="211" spans="1:27" ht="13">
      <c r="A211" s="413"/>
      <c r="B211" s="413"/>
      <c r="C211" s="413"/>
      <c r="D211" s="414"/>
      <c r="E211" s="413"/>
      <c r="F211" s="413"/>
      <c r="G211" s="413"/>
      <c r="H211" s="413"/>
      <c r="I211" s="413"/>
      <c r="J211" s="413"/>
      <c r="K211" s="413"/>
      <c r="L211" s="413"/>
      <c r="M211" s="413"/>
      <c r="N211" s="413"/>
      <c r="O211" s="413"/>
      <c r="P211" s="413"/>
      <c r="Q211" s="413"/>
      <c r="R211" s="413"/>
      <c r="S211" s="413"/>
      <c r="T211" s="413"/>
      <c r="U211" s="413"/>
      <c r="V211" s="413"/>
      <c r="W211" s="413"/>
      <c r="X211" s="413"/>
      <c r="Y211" s="413"/>
      <c r="Z211" s="413"/>
      <c r="AA211" s="413"/>
    </row>
    <row r="212" spans="1:27" ht="13">
      <c r="A212" s="413"/>
      <c r="B212" s="413"/>
      <c r="C212" s="413"/>
      <c r="D212" s="414"/>
      <c r="E212" s="413"/>
      <c r="F212" s="413"/>
      <c r="G212" s="413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  <c r="T212" s="413"/>
      <c r="U212" s="413"/>
      <c r="V212" s="413"/>
      <c r="W212" s="413"/>
      <c r="X212" s="413"/>
      <c r="Y212" s="413"/>
      <c r="Z212" s="413"/>
      <c r="AA212" s="413"/>
    </row>
    <row r="213" spans="1:27" ht="13">
      <c r="A213" s="413"/>
      <c r="B213" s="413"/>
      <c r="C213" s="413"/>
      <c r="D213" s="414"/>
      <c r="E213" s="413"/>
      <c r="F213" s="413"/>
      <c r="G213" s="413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  <c r="AA213" s="413"/>
    </row>
    <row r="214" spans="1:27" ht="13">
      <c r="A214" s="413"/>
      <c r="B214" s="413"/>
      <c r="C214" s="413"/>
      <c r="D214" s="414"/>
      <c r="E214" s="413"/>
      <c r="F214" s="413"/>
      <c r="G214" s="413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  <c r="AA214" s="413"/>
    </row>
    <row r="215" spans="1:27" ht="13">
      <c r="A215" s="413"/>
      <c r="B215" s="413"/>
      <c r="C215" s="413"/>
      <c r="D215" s="414"/>
      <c r="E215" s="413"/>
      <c r="F215" s="413"/>
      <c r="G215" s="413"/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  <c r="AA215" s="413"/>
    </row>
    <row r="216" spans="1:27" ht="13">
      <c r="A216" s="413"/>
      <c r="B216" s="413"/>
      <c r="C216" s="413"/>
      <c r="D216" s="414"/>
      <c r="E216" s="413"/>
      <c r="F216" s="413"/>
      <c r="G216" s="413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  <c r="AA216" s="413"/>
    </row>
    <row r="217" spans="1:27" ht="13">
      <c r="A217" s="413"/>
      <c r="B217" s="413"/>
      <c r="C217" s="413"/>
      <c r="D217" s="414"/>
      <c r="E217" s="413"/>
      <c r="F217" s="413"/>
      <c r="G217" s="413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  <c r="AA217" s="413"/>
    </row>
    <row r="218" spans="1:27" ht="13">
      <c r="A218" s="413"/>
      <c r="B218" s="413"/>
      <c r="C218" s="413"/>
      <c r="D218" s="414"/>
      <c r="E218" s="413"/>
      <c r="F218" s="413"/>
      <c r="G218" s="413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  <c r="AA218" s="413"/>
    </row>
    <row r="219" spans="1:27" ht="13">
      <c r="A219" s="413"/>
      <c r="B219" s="413"/>
      <c r="C219" s="413"/>
      <c r="D219" s="414"/>
      <c r="E219" s="413"/>
      <c r="F219" s="413"/>
      <c r="G219" s="413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  <c r="T219" s="413"/>
      <c r="U219" s="413"/>
      <c r="V219" s="413"/>
      <c r="W219" s="413"/>
      <c r="X219" s="413"/>
      <c r="Y219" s="413"/>
      <c r="Z219" s="413"/>
      <c r="AA219" s="413"/>
    </row>
    <row r="220" spans="1:27" ht="13">
      <c r="A220" s="413"/>
      <c r="B220" s="413"/>
      <c r="C220" s="413"/>
      <c r="D220" s="414"/>
      <c r="E220" s="413"/>
      <c r="F220" s="413"/>
      <c r="G220" s="413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  <c r="AA220" s="413"/>
    </row>
    <row r="221" spans="1:27" ht="13">
      <c r="A221" s="413"/>
      <c r="B221" s="413"/>
      <c r="C221" s="413"/>
      <c r="D221" s="414"/>
      <c r="E221" s="413"/>
      <c r="F221" s="413"/>
      <c r="G221" s="413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  <c r="AA221" s="413"/>
    </row>
    <row r="222" spans="1:27" ht="13">
      <c r="A222" s="413"/>
      <c r="B222" s="413"/>
      <c r="C222" s="413"/>
      <c r="D222" s="414"/>
      <c r="E222" s="413"/>
      <c r="F222" s="413"/>
      <c r="G222" s="413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  <c r="T222" s="413"/>
      <c r="U222" s="413"/>
      <c r="V222" s="413"/>
      <c r="W222" s="413"/>
      <c r="X222" s="413"/>
      <c r="Y222" s="413"/>
      <c r="Z222" s="413"/>
      <c r="AA222" s="413"/>
    </row>
    <row r="223" spans="1:27" ht="13">
      <c r="A223" s="413"/>
      <c r="B223" s="413"/>
      <c r="C223" s="413"/>
      <c r="D223" s="414"/>
      <c r="E223" s="413"/>
      <c r="F223" s="413"/>
      <c r="G223" s="413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  <c r="T223" s="413"/>
      <c r="U223" s="413"/>
      <c r="V223" s="413"/>
      <c r="W223" s="413"/>
      <c r="X223" s="413"/>
      <c r="Y223" s="413"/>
      <c r="Z223" s="413"/>
      <c r="AA223" s="413"/>
    </row>
    <row r="224" spans="1:27" ht="13">
      <c r="A224" s="413"/>
      <c r="B224" s="413"/>
      <c r="C224" s="413"/>
      <c r="D224" s="414"/>
      <c r="E224" s="413"/>
      <c r="F224" s="413"/>
      <c r="G224" s="413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  <c r="T224" s="413"/>
      <c r="U224" s="413"/>
      <c r="V224" s="413"/>
      <c r="W224" s="413"/>
      <c r="X224" s="413"/>
      <c r="Y224" s="413"/>
      <c r="Z224" s="413"/>
      <c r="AA224" s="413"/>
    </row>
    <row r="225" spans="1:27" ht="13">
      <c r="A225" s="413"/>
      <c r="B225" s="413"/>
      <c r="C225" s="413"/>
      <c r="D225" s="414"/>
      <c r="E225" s="413"/>
      <c r="F225" s="413"/>
      <c r="G225" s="413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  <c r="AA225" s="413"/>
    </row>
    <row r="226" spans="1:27" ht="13">
      <c r="A226" s="413"/>
      <c r="B226" s="413"/>
      <c r="C226" s="413"/>
      <c r="D226" s="414"/>
      <c r="E226" s="413"/>
      <c r="F226" s="413"/>
      <c r="G226" s="413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  <c r="AA226" s="413"/>
    </row>
    <row r="227" spans="1:27" ht="13">
      <c r="A227" s="413"/>
      <c r="B227" s="413"/>
      <c r="C227" s="413"/>
      <c r="D227" s="414"/>
      <c r="E227" s="413"/>
      <c r="F227" s="413"/>
      <c r="G227" s="413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  <c r="AA227" s="413"/>
    </row>
    <row r="228" spans="1:27" ht="13">
      <c r="A228" s="413"/>
      <c r="B228" s="413"/>
      <c r="C228" s="413"/>
      <c r="D228" s="414"/>
      <c r="E228" s="413"/>
      <c r="F228" s="413"/>
      <c r="G228" s="413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  <c r="T228" s="413"/>
      <c r="U228" s="413"/>
      <c r="V228" s="413"/>
      <c r="W228" s="413"/>
      <c r="X228" s="413"/>
      <c r="Y228" s="413"/>
      <c r="Z228" s="413"/>
      <c r="AA228" s="413"/>
    </row>
    <row r="229" spans="1:27" ht="13">
      <c r="A229" s="413"/>
      <c r="B229" s="413"/>
      <c r="C229" s="413"/>
      <c r="D229" s="414"/>
      <c r="E229" s="413"/>
      <c r="F229" s="413"/>
      <c r="G229" s="413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  <c r="T229" s="413"/>
      <c r="U229" s="413"/>
      <c r="V229" s="413"/>
      <c r="W229" s="413"/>
      <c r="X229" s="413"/>
      <c r="Y229" s="413"/>
      <c r="Z229" s="413"/>
      <c r="AA229" s="413"/>
    </row>
    <row r="230" spans="1:27" ht="13">
      <c r="A230" s="413"/>
      <c r="B230" s="413"/>
      <c r="C230" s="413"/>
      <c r="D230" s="414"/>
      <c r="E230" s="413"/>
      <c r="F230" s="413"/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  <c r="AA230" s="413"/>
    </row>
    <row r="231" spans="1:27" ht="13">
      <c r="A231" s="413"/>
      <c r="B231" s="413"/>
      <c r="C231" s="413"/>
      <c r="D231" s="414"/>
      <c r="E231" s="413"/>
      <c r="F231" s="413"/>
      <c r="G231" s="413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  <c r="T231" s="413"/>
      <c r="U231" s="413"/>
      <c r="V231" s="413"/>
      <c r="W231" s="413"/>
      <c r="X231" s="413"/>
      <c r="Y231" s="413"/>
      <c r="Z231" s="413"/>
      <c r="AA231" s="413"/>
    </row>
    <row r="232" spans="1:27" ht="13">
      <c r="A232" s="413"/>
      <c r="B232" s="413"/>
      <c r="C232" s="413"/>
      <c r="D232" s="414"/>
      <c r="E232" s="413"/>
      <c r="F232" s="413"/>
      <c r="G232" s="413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  <c r="T232" s="413"/>
      <c r="U232" s="413"/>
      <c r="V232" s="413"/>
      <c r="W232" s="413"/>
      <c r="X232" s="413"/>
      <c r="Y232" s="413"/>
      <c r="Z232" s="413"/>
      <c r="AA232" s="413"/>
    </row>
    <row r="233" spans="1:27" ht="13">
      <c r="A233" s="413"/>
      <c r="B233" s="413"/>
      <c r="C233" s="413"/>
      <c r="D233" s="414"/>
      <c r="E233" s="413"/>
      <c r="F233" s="413"/>
      <c r="G233" s="413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  <c r="T233" s="413"/>
      <c r="U233" s="413"/>
      <c r="V233" s="413"/>
      <c r="W233" s="413"/>
      <c r="X233" s="413"/>
      <c r="Y233" s="413"/>
      <c r="Z233" s="413"/>
      <c r="AA233" s="413"/>
    </row>
    <row r="234" spans="1:27" ht="13">
      <c r="A234" s="413"/>
      <c r="B234" s="413"/>
      <c r="C234" s="413"/>
      <c r="D234" s="414"/>
      <c r="E234" s="413"/>
      <c r="F234" s="413"/>
      <c r="G234" s="413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  <c r="T234" s="413"/>
      <c r="U234" s="413"/>
      <c r="V234" s="413"/>
      <c r="W234" s="413"/>
      <c r="X234" s="413"/>
      <c r="Y234" s="413"/>
      <c r="Z234" s="413"/>
      <c r="AA234" s="413"/>
    </row>
    <row r="235" spans="1:27" ht="13">
      <c r="A235" s="413"/>
      <c r="B235" s="413"/>
      <c r="C235" s="413"/>
      <c r="D235" s="414"/>
      <c r="E235" s="413"/>
      <c r="F235" s="413"/>
      <c r="G235" s="413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  <c r="T235" s="413"/>
      <c r="U235" s="413"/>
      <c r="V235" s="413"/>
      <c r="W235" s="413"/>
      <c r="X235" s="413"/>
      <c r="Y235" s="413"/>
      <c r="Z235" s="413"/>
      <c r="AA235" s="413"/>
    </row>
    <row r="236" spans="1:27" ht="13">
      <c r="A236" s="413"/>
      <c r="B236" s="413"/>
      <c r="C236" s="413"/>
      <c r="D236" s="414"/>
      <c r="E236" s="413"/>
      <c r="F236" s="413"/>
      <c r="G236" s="413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  <c r="AA236" s="413"/>
    </row>
    <row r="237" spans="1:27" ht="13">
      <c r="A237" s="413"/>
      <c r="B237" s="413"/>
      <c r="C237" s="413"/>
      <c r="D237" s="414"/>
      <c r="E237" s="413"/>
      <c r="F237" s="413"/>
      <c r="G237" s="413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  <c r="T237" s="413"/>
      <c r="U237" s="413"/>
      <c r="V237" s="413"/>
      <c r="W237" s="413"/>
      <c r="X237" s="413"/>
      <c r="Y237" s="413"/>
      <c r="Z237" s="413"/>
      <c r="AA237" s="413"/>
    </row>
    <row r="238" spans="1:27" ht="13">
      <c r="A238" s="413"/>
      <c r="B238" s="413"/>
      <c r="C238" s="413"/>
      <c r="D238" s="414"/>
      <c r="E238" s="413"/>
      <c r="F238" s="413"/>
      <c r="G238" s="413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  <c r="T238" s="413"/>
      <c r="U238" s="413"/>
      <c r="V238" s="413"/>
      <c r="W238" s="413"/>
      <c r="X238" s="413"/>
      <c r="Y238" s="413"/>
      <c r="Z238" s="413"/>
      <c r="AA238" s="413"/>
    </row>
    <row r="239" spans="1:27" ht="13">
      <c r="A239" s="413"/>
      <c r="B239" s="413"/>
      <c r="C239" s="413"/>
      <c r="D239" s="414"/>
      <c r="E239" s="413"/>
      <c r="F239" s="413"/>
      <c r="G239" s="413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  <c r="T239" s="413"/>
      <c r="U239" s="413"/>
      <c r="V239" s="413"/>
      <c r="W239" s="413"/>
      <c r="X239" s="413"/>
      <c r="Y239" s="413"/>
      <c r="Z239" s="413"/>
      <c r="AA239" s="413"/>
    </row>
    <row r="240" spans="1:27" ht="13">
      <c r="A240" s="413"/>
      <c r="B240" s="413"/>
      <c r="C240" s="413"/>
      <c r="D240" s="414"/>
      <c r="E240" s="413"/>
      <c r="F240" s="413"/>
      <c r="G240" s="413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  <c r="T240" s="413"/>
      <c r="U240" s="413"/>
      <c r="V240" s="413"/>
      <c r="W240" s="413"/>
      <c r="X240" s="413"/>
      <c r="Y240" s="413"/>
      <c r="Z240" s="413"/>
      <c r="AA240" s="413"/>
    </row>
    <row r="241" spans="1:27" ht="13">
      <c r="A241" s="413"/>
      <c r="B241" s="413"/>
      <c r="C241" s="413"/>
      <c r="D241" s="414"/>
      <c r="E241" s="413"/>
      <c r="F241" s="413"/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413"/>
      <c r="U241" s="413"/>
      <c r="V241" s="413"/>
      <c r="W241" s="413"/>
      <c r="X241" s="413"/>
      <c r="Y241" s="413"/>
      <c r="Z241" s="413"/>
      <c r="AA241" s="413"/>
    </row>
    <row r="242" spans="1:27" ht="13">
      <c r="A242" s="413"/>
      <c r="B242" s="413"/>
      <c r="C242" s="413"/>
      <c r="D242" s="414"/>
      <c r="E242" s="413"/>
      <c r="F242" s="413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  <c r="AA242" s="413"/>
    </row>
    <row r="243" spans="1:27" ht="13">
      <c r="A243" s="413"/>
      <c r="B243" s="413"/>
      <c r="C243" s="413"/>
      <c r="D243" s="414"/>
      <c r="E243" s="413"/>
      <c r="F243" s="413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  <c r="AA243" s="413"/>
    </row>
    <row r="244" spans="1:27" ht="13">
      <c r="A244" s="413"/>
      <c r="B244" s="413"/>
      <c r="C244" s="413"/>
      <c r="D244" s="414"/>
      <c r="E244" s="413"/>
      <c r="F244" s="413"/>
      <c r="G244" s="413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  <c r="T244" s="413"/>
      <c r="U244" s="413"/>
      <c r="V244" s="413"/>
      <c r="W244" s="413"/>
      <c r="X244" s="413"/>
      <c r="Y244" s="413"/>
      <c r="Z244" s="413"/>
      <c r="AA244" s="413"/>
    </row>
    <row r="245" spans="1:27" ht="13">
      <c r="A245" s="413"/>
      <c r="B245" s="413"/>
      <c r="C245" s="413"/>
      <c r="D245" s="414"/>
      <c r="E245" s="413"/>
      <c r="F245" s="413"/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  <c r="AA245" s="413"/>
    </row>
    <row r="246" spans="1:27" ht="13">
      <c r="A246" s="413"/>
      <c r="B246" s="413"/>
      <c r="C246" s="413"/>
      <c r="D246" s="414"/>
      <c r="E246" s="413"/>
      <c r="F246" s="41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  <c r="AA246" s="413"/>
    </row>
    <row r="247" spans="1:27" ht="13">
      <c r="A247" s="413"/>
      <c r="B247" s="413"/>
      <c r="C247" s="413"/>
      <c r="D247" s="414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  <c r="AA247" s="413"/>
    </row>
    <row r="248" spans="1:27" ht="13">
      <c r="A248" s="413"/>
      <c r="B248" s="413"/>
      <c r="C248" s="413"/>
      <c r="D248" s="414"/>
      <c r="E248" s="413"/>
      <c r="F248" s="413"/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  <c r="AA248" s="413"/>
    </row>
    <row r="249" spans="1:27" ht="13">
      <c r="A249" s="413"/>
      <c r="B249" s="413"/>
      <c r="C249" s="413"/>
      <c r="D249" s="414"/>
      <c r="E249" s="413"/>
      <c r="F249" s="413"/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  <c r="AA249" s="413"/>
    </row>
    <row r="250" spans="1:27" ht="13">
      <c r="A250" s="413"/>
      <c r="B250" s="413"/>
      <c r="C250" s="413"/>
      <c r="D250" s="414"/>
      <c r="E250" s="413"/>
      <c r="F250" s="413"/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</row>
    <row r="251" spans="1:27" ht="13">
      <c r="A251" s="413"/>
      <c r="B251" s="413"/>
      <c r="C251" s="413"/>
      <c r="D251" s="414"/>
      <c r="E251" s="413"/>
      <c r="F251" s="413"/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  <c r="AA251" s="413"/>
    </row>
    <row r="252" spans="1:27" ht="13">
      <c r="A252" s="413"/>
      <c r="B252" s="413"/>
      <c r="C252" s="413"/>
      <c r="D252" s="414"/>
      <c r="E252" s="413"/>
      <c r="F252" s="413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  <c r="AA252" s="413"/>
    </row>
    <row r="253" spans="1:27" ht="13">
      <c r="A253" s="413"/>
      <c r="B253" s="413"/>
      <c r="C253" s="413"/>
      <c r="D253" s="414"/>
      <c r="E253" s="413"/>
      <c r="F253" s="413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  <c r="AA253" s="413"/>
    </row>
    <row r="254" spans="1:27" ht="13">
      <c r="A254" s="413"/>
      <c r="B254" s="413"/>
      <c r="C254" s="413"/>
      <c r="D254" s="414"/>
      <c r="E254" s="413"/>
      <c r="F254" s="413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  <c r="AA254" s="413"/>
    </row>
    <row r="255" spans="1:27" ht="13">
      <c r="A255" s="413"/>
      <c r="B255" s="413"/>
      <c r="C255" s="413"/>
      <c r="D255" s="414"/>
      <c r="E255" s="413"/>
      <c r="F255" s="413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  <c r="AA255" s="413"/>
    </row>
    <row r="256" spans="1:27" ht="13">
      <c r="A256" s="413"/>
      <c r="B256" s="413"/>
      <c r="C256" s="413"/>
      <c r="D256" s="414"/>
      <c r="E256" s="413"/>
      <c r="F256" s="413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  <c r="AA256" s="413"/>
    </row>
    <row r="257" spans="1:27" ht="13">
      <c r="A257" s="413"/>
      <c r="B257" s="413"/>
      <c r="C257" s="413"/>
      <c r="D257" s="414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  <c r="AA257" s="413"/>
    </row>
    <row r="258" spans="1:27" ht="13">
      <c r="A258" s="413"/>
      <c r="B258" s="413"/>
      <c r="C258" s="413"/>
      <c r="D258" s="414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  <c r="AA258" s="413"/>
    </row>
    <row r="259" spans="1:27" ht="13">
      <c r="A259" s="413"/>
      <c r="B259" s="413"/>
      <c r="C259" s="413"/>
      <c r="D259" s="414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  <c r="AA259" s="413"/>
    </row>
    <row r="260" spans="1:27" ht="13">
      <c r="A260" s="413"/>
      <c r="B260" s="413"/>
      <c r="C260" s="413"/>
      <c r="D260" s="414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  <c r="AA260" s="413"/>
    </row>
    <row r="261" spans="1:27" ht="13">
      <c r="A261" s="413"/>
      <c r="B261" s="413"/>
      <c r="C261" s="413"/>
      <c r="D261" s="414"/>
      <c r="E261" s="413"/>
      <c r="F261" s="413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  <c r="AA261" s="413"/>
    </row>
    <row r="262" spans="1:27" ht="13">
      <c r="A262" s="413"/>
      <c r="B262" s="413"/>
      <c r="C262" s="413"/>
      <c r="D262" s="414"/>
      <c r="E262" s="413"/>
      <c r="F262" s="413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  <c r="AA262" s="413"/>
    </row>
    <row r="263" spans="1:27" ht="13">
      <c r="A263" s="413"/>
      <c r="B263" s="413"/>
      <c r="C263" s="413"/>
      <c r="D263" s="414"/>
      <c r="E263" s="413"/>
      <c r="F263" s="413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  <c r="AA263" s="413"/>
    </row>
    <row r="264" spans="1:27" ht="13">
      <c r="A264" s="413"/>
      <c r="B264" s="413"/>
      <c r="C264" s="413"/>
      <c r="D264" s="414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</row>
    <row r="265" spans="1:27" ht="13">
      <c r="A265" s="413"/>
      <c r="B265" s="413"/>
      <c r="C265" s="413"/>
      <c r="D265" s="414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  <c r="AA265" s="413"/>
    </row>
    <row r="266" spans="1:27" ht="13">
      <c r="A266" s="413"/>
      <c r="B266" s="413"/>
      <c r="C266" s="413"/>
      <c r="D266" s="414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</row>
    <row r="267" spans="1:27" ht="13">
      <c r="A267" s="413"/>
      <c r="B267" s="413"/>
      <c r="C267" s="413"/>
      <c r="D267" s="414"/>
      <c r="E267" s="413"/>
      <c r="F267" s="413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  <c r="AA267" s="413"/>
    </row>
    <row r="268" spans="1:27" ht="13">
      <c r="A268" s="413"/>
      <c r="B268" s="413"/>
      <c r="C268" s="413"/>
      <c r="D268" s="414"/>
      <c r="E268" s="413"/>
      <c r="F268" s="413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  <c r="AA268" s="413"/>
    </row>
    <row r="269" spans="1:27" ht="13">
      <c r="A269" s="413"/>
      <c r="B269" s="413"/>
      <c r="C269" s="413"/>
      <c r="D269" s="414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  <c r="AA269" s="413"/>
    </row>
    <row r="270" spans="1:27" ht="13">
      <c r="A270" s="413"/>
      <c r="B270" s="413"/>
      <c r="C270" s="413"/>
      <c r="D270" s="414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  <c r="AA270" s="413"/>
    </row>
    <row r="271" spans="1:27" ht="13">
      <c r="A271" s="413"/>
      <c r="B271" s="413"/>
      <c r="C271" s="413"/>
      <c r="D271" s="414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  <c r="AA271" s="413"/>
    </row>
    <row r="272" spans="1:27" ht="13">
      <c r="A272" s="413"/>
      <c r="B272" s="413"/>
      <c r="C272" s="413"/>
      <c r="D272" s="414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  <c r="AA272" s="413"/>
    </row>
    <row r="273" spans="1:27" ht="13">
      <c r="A273" s="413"/>
      <c r="B273" s="413"/>
      <c r="C273" s="413"/>
      <c r="D273" s="414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  <c r="AA273" s="413"/>
    </row>
    <row r="274" spans="1:27" ht="13">
      <c r="A274" s="413"/>
      <c r="B274" s="413"/>
      <c r="C274" s="413"/>
      <c r="D274" s="414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  <c r="AA274" s="413"/>
    </row>
    <row r="275" spans="1:27" ht="13">
      <c r="A275" s="413"/>
      <c r="B275" s="413"/>
      <c r="C275" s="413"/>
      <c r="D275" s="414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  <c r="AA275" s="413"/>
    </row>
    <row r="276" spans="1:27" ht="13">
      <c r="A276" s="413"/>
      <c r="B276" s="413"/>
      <c r="C276" s="413"/>
      <c r="D276" s="414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  <c r="AA276" s="413"/>
    </row>
    <row r="277" spans="1:27" ht="13">
      <c r="A277" s="413"/>
      <c r="B277" s="413"/>
      <c r="C277" s="413"/>
      <c r="D277" s="414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  <c r="AA277" s="413"/>
    </row>
    <row r="278" spans="1:27" ht="13">
      <c r="A278" s="413"/>
      <c r="B278" s="413"/>
      <c r="C278" s="413"/>
      <c r="D278" s="414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  <c r="AA278" s="413"/>
    </row>
    <row r="279" spans="1:27" ht="13">
      <c r="A279" s="413"/>
      <c r="B279" s="413"/>
      <c r="C279" s="413"/>
      <c r="D279" s="414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  <c r="AA279" s="413"/>
    </row>
    <row r="280" spans="1:27" ht="13">
      <c r="A280" s="413"/>
      <c r="B280" s="413"/>
      <c r="C280" s="413"/>
      <c r="D280" s="414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</row>
    <row r="281" spans="1:27" ht="13">
      <c r="A281" s="413"/>
      <c r="B281" s="413"/>
      <c r="C281" s="413"/>
      <c r="D281" s="414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  <c r="AA281" s="413"/>
    </row>
    <row r="282" spans="1:27" ht="13">
      <c r="A282" s="413"/>
      <c r="B282" s="413"/>
      <c r="C282" s="413"/>
      <c r="D282" s="414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</row>
    <row r="283" spans="1:27" ht="13">
      <c r="A283" s="413"/>
      <c r="B283" s="413"/>
      <c r="C283" s="413"/>
      <c r="D283" s="414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  <c r="AA283" s="413"/>
    </row>
    <row r="284" spans="1:27" ht="13">
      <c r="A284" s="413"/>
      <c r="B284" s="413"/>
      <c r="C284" s="413"/>
      <c r="D284" s="414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  <c r="AA284" s="413"/>
    </row>
    <row r="285" spans="1:27" ht="13">
      <c r="A285" s="413"/>
      <c r="B285" s="413"/>
      <c r="C285" s="413"/>
      <c r="D285" s="414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  <c r="AA285" s="413"/>
    </row>
    <row r="286" spans="1:27" ht="13">
      <c r="A286" s="413"/>
      <c r="B286" s="413"/>
      <c r="C286" s="413"/>
      <c r="D286" s="414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  <c r="AA286" s="413"/>
    </row>
    <row r="287" spans="1:27" ht="13">
      <c r="A287" s="413"/>
      <c r="B287" s="413"/>
      <c r="C287" s="413"/>
      <c r="D287" s="414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  <c r="AA287" s="413"/>
    </row>
    <row r="288" spans="1:27" ht="13">
      <c r="A288" s="413"/>
      <c r="B288" s="413"/>
      <c r="C288" s="413"/>
      <c r="D288" s="414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  <c r="AA288" s="413"/>
    </row>
    <row r="289" spans="1:27" ht="13">
      <c r="A289" s="413"/>
      <c r="B289" s="413"/>
      <c r="C289" s="413"/>
      <c r="D289" s="414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  <c r="AA289" s="413"/>
    </row>
    <row r="290" spans="1:27" ht="13">
      <c r="A290" s="413"/>
      <c r="B290" s="413"/>
      <c r="C290" s="413"/>
      <c r="D290" s="414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  <c r="AA290" s="413"/>
    </row>
    <row r="291" spans="1:27" ht="13">
      <c r="A291" s="413"/>
      <c r="B291" s="413"/>
      <c r="C291" s="413"/>
      <c r="D291" s="414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  <c r="AA291" s="413"/>
    </row>
    <row r="292" spans="1:27" ht="13">
      <c r="A292" s="413"/>
      <c r="B292" s="413"/>
      <c r="C292" s="413"/>
      <c r="D292" s="414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  <c r="AA292" s="413"/>
    </row>
    <row r="293" spans="1:27" ht="13">
      <c r="A293" s="413"/>
      <c r="B293" s="413"/>
      <c r="C293" s="413"/>
      <c r="D293" s="414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  <c r="AA293" s="413"/>
    </row>
    <row r="294" spans="1:27" ht="13">
      <c r="A294" s="413"/>
      <c r="B294" s="413"/>
      <c r="C294" s="413"/>
      <c r="D294" s="414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  <c r="AA294" s="413"/>
    </row>
    <row r="295" spans="1:27" ht="13">
      <c r="A295" s="413"/>
      <c r="B295" s="413"/>
      <c r="C295" s="413"/>
      <c r="D295" s="414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  <c r="AA295" s="413"/>
    </row>
    <row r="296" spans="1:27" ht="13">
      <c r="A296" s="413"/>
      <c r="B296" s="413"/>
      <c r="C296" s="413"/>
      <c r="D296" s="414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</row>
    <row r="297" spans="1:27" ht="13">
      <c r="A297" s="413"/>
      <c r="B297" s="413"/>
      <c r="C297" s="413"/>
      <c r="D297" s="414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  <c r="AA297" s="413"/>
    </row>
    <row r="298" spans="1:27" ht="13">
      <c r="A298" s="413"/>
      <c r="B298" s="413"/>
      <c r="C298" s="413"/>
      <c r="D298" s="414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  <c r="AA298" s="413"/>
    </row>
    <row r="299" spans="1:27" ht="13">
      <c r="A299" s="413"/>
      <c r="B299" s="413"/>
      <c r="C299" s="413"/>
      <c r="D299" s="414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  <c r="AA299" s="413"/>
    </row>
    <row r="300" spans="1:27" ht="13">
      <c r="A300" s="413"/>
      <c r="B300" s="413"/>
      <c r="C300" s="413"/>
      <c r="D300" s="414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  <c r="AA300" s="413"/>
    </row>
    <row r="301" spans="1:27" ht="13">
      <c r="A301" s="413"/>
      <c r="B301" s="413"/>
      <c r="C301" s="413"/>
      <c r="D301" s="414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</row>
    <row r="302" spans="1:27" ht="13">
      <c r="A302" s="413"/>
      <c r="B302" s="413"/>
      <c r="C302" s="413"/>
      <c r="D302" s="414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</row>
    <row r="303" spans="1:27" ht="13">
      <c r="A303" s="413"/>
      <c r="B303" s="413"/>
      <c r="C303" s="413"/>
      <c r="D303" s="414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</row>
    <row r="304" spans="1:27" ht="13">
      <c r="A304" s="413"/>
      <c r="B304" s="413"/>
      <c r="C304" s="413"/>
      <c r="D304" s="414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  <c r="AA304" s="413"/>
    </row>
    <row r="305" spans="1:27" ht="13">
      <c r="A305" s="413"/>
      <c r="B305" s="413"/>
      <c r="C305" s="413"/>
      <c r="D305" s="414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  <c r="AA305" s="413"/>
    </row>
    <row r="306" spans="1:27" ht="13">
      <c r="A306" s="413"/>
      <c r="B306" s="413"/>
      <c r="C306" s="413"/>
      <c r="D306" s="414"/>
      <c r="E306" s="413"/>
      <c r="F306" s="41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  <c r="AA306" s="413"/>
    </row>
    <row r="307" spans="1:27" ht="13">
      <c r="A307" s="413"/>
      <c r="B307" s="413"/>
      <c r="C307" s="413"/>
      <c r="D307" s="414"/>
      <c r="E307" s="413"/>
      <c r="F307" s="41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  <c r="AA307" s="413"/>
    </row>
    <row r="308" spans="1:27" ht="13">
      <c r="A308" s="413"/>
      <c r="B308" s="413"/>
      <c r="C308" s="413"/>
      <c r="D308" s="414"/>
      <c r="E308" s="413"/>
      <c r="F308" s="41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  <c r="AA308" s="413"/>
    </row>
    <row r="309" spans="1:27" ht="13">
      <c r="A309" s="413"/>
      <c r="B309" s="413"/>
      <c r="C309" s="413"/>
      <c r="D309" s="414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  <c r="AA309" s="413"/>
    </row>
    <row r="310" spans="1:27" ht="13">
      <c r="A310" s="413"/>
      <c r="B310" s="413"/>
      <c r="C310" s="413"/>
      <c r="D310" s="414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  <c r="AA310" s="413"/>
    </row>
    <row r="311" spans="1:27" ht="13">
      <c r="A311" s="413"/>
      <c r="B311" s="413"/>
      <c r="C311" s="413"/>
      <c r="D311" s="414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  <c r="AA311" s="413"/>
    </row>
    <row r="312" spans="1:27" ht="13">
      <c r="A312" s="413"/>
      <c r="B312" s="413"/>
      <c r="C312" s="413"/>
      <c r="D312" s="414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  <c r="AA312" s="413"/>
    </row>
    <row r="313" spans="1:27" ht="13">
      <c r="A313" s="413"/>
      <c r="B313" s="413"/>
      <c r="C313" s="413"/>
      <c r="D313" s="414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  <c r="AA313" s="413"/>
    </row>
    <row r="314" spans="1:27" ht="13">
      <c r="A314" s="413"/>
      <c r="B314" s="413"/>
      <c r="C314" s="413"/>
      <c r="D314" s="414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  <c r="AA314" s="413"/>
    </row>
    <row r="315" spans="1:27" ht="13">
      <c r="A315" s="413"/>
      <c r="B315" s="413"/>
      <c r="C315" s="413"/>
      <c r="D315" s="414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  <c r="AA315" s="413"/>
    </row>
    <row r="316" spans="1:27" ht="13">
      <c r="A316" s="413"/>
      <c r="B316" s="413"/>
      <c r="C316" s="413"/>
      <c r="D316" s="414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  <c r="AA316" s="413"/>
    </row>
    <row r="317" spans="1:27" ht="13">
      <c r="A317" s="413"/>
      <c r="B317" s="413"/>
      <c r="C317" s="413"/>
      <c r="D317" s="414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  <c r="AA317" s="413"/>
    </row>
    <row r="318" spans="1:27" ht="13">
      <c r="A318" s="413"/>
      <c r="B318" s="413"/>
      <c r="C318" s="413"/>
      <c r="D318" s="414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  <c r="AA318" s="413"/>
    </row>
    <row r="319" spans="1:27" ht="13">
      <c r="A319" s="413"/>
      <c r="B319" s="413"/>
      <c r="C319" s="413"/>
      <c r="D319" s="414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  <c r="AA319" s="413"/>
    </row>
    <row r="320" spans="1:27" ht="13">
      <c r="A320" s="413"/>
      <c r="B320" s="413"/>
      <c r="C320" s="413"/>
      <c r="D320" s="414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  <c r="AA320" s="413"/>
    </row>
    <row r="321" spans="1:27" ht="13">
      <c r="A321" s="413"/>
      <c r="B321" s="413"/>
      <c r="C321" s="413"/>
      <c r="D321" s="414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  <c r="AA321" s="413"/>
    </row>
    <row r="322" spans="1:27" ht="13">
      <c r="A322" s="413"/>
      <c r="B322" s="413"/>
      <c r="C322" s="413"/>
      <c r="D322" s="414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  <c r="AA322" s="413"/>
    </row>
    <row r="323" spans="1:27" ht="13">
      <c r="A323" s="413"/>
      <c r="B323" s="413"/>
      <c r="C323" s="413"/>
      <c r="D323" s="414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  <c r="AA323" s="413"/>
    </row>
    <row r="324" spans="1:27" ht="13">
      <c r="A324" s="413"/>
      <c r="B324" s="413"/>
      <c r="C324" s="413"/>
      <c r="D324" s="414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  <c r="AA324" s="413"/>
    </row>
    <row r="325" spans="1:27" ht="13">
      <c r="A325" s="413"/>
      <c r="B325" s="413"/>
      <c r="C325" s="413"/>
      <c r="D325" s="414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  <c r="AA325" s="413"/>
    </row>
    <row r="326" spans="1:27" ht="13">
      <c r="A326" s="413"/>
      <c r="B326" s="413"/>
      <c r="C326" s="413"/>
      <c r="D326" s="414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  <c r="AA326" s="413"/>
    </row>
    <row r="327" spans="1:27" ht="13">
      <c r="A327" s="413"/>
      <c r="B327" s="413"/>
      <c r="C327" s="413"/>
      <c r="D327" s="414"/>
      <c r="E327" s="413"/>
      <c r="F327" s="41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  <c r="AA327" s="413"/>
    </row>
    <row r="328" spans="1:27" ht="13">
      <c r="A328" s="413"/>
      <c r="B328" s="413"/>
      <c r="C328" s="413"/>
      <c r="D328" s="414"/>
      <c r="E328" s="413"/>
      <c r="F328" s="41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  <c r="AA328" s="413"/>
    </row>
    <row r="329" spans="1:27" ht="13">
      <c r="A329" s="413"/>
      <c r="B329" s="413"/>
      <c r="C329" s="413"/>
      <c r="D329" s="414"/>
      <c r="E329" s="413"/>
      <c r="F329" s="41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  <c r="AA329" s="413"/>
    </row>
    <row r="330" spans="1:27" ht="13">
      <c r="A330" s="413"/>
      <c r="B330" s="413"/>
      <c r="C330" s="413"/>
      <c r="D330" s="414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  <c r="AA330" s="413"/>
    </row>
    <row r="331" spans="1:27" ht="13">
      <c r="A331" s="413"/>
      <c r="B331" s="413"/>
      <c r="C331" s="413"/>
      <c r="D331" s="414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</row>
    <row r="332" spans="1:27" ht="13">
      <c r="A332" s="413"/>
      <c r="B332" s="413"/>
      <c r="C332" s="413"/>
      <c r="D332" s="414"/>
      <c r="E332" s="413"/>
      <c r="F332" s="41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  <c r="AA332" s="413"/>
    </row>
    <row r="333" spans="1:27" ht="13">
      <c r="A333" s="413"/>
      <c r="B333" s="413"/>
      <c r="C333" s="413"/>
      <c r="D333" s="414"/>
      <c r="E333" s="413"/>
      <c r="F333" s="41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  <c r="AA333" s="413"/>
    </row>
    <row r="334" spans="1:27" ht="13">
      <c r="A334" s="413"/>
      <c r="B334" s="413"/>
      <c r="C334" s="413"/>
      <c r="D334" s="414"/>
      <c r="E334" s="413"/>
      <c r="F334" s="41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  <c r="AA334" s="413"/>
    </row>
    <row r="335" spans="1:27" ht="13">
      <c r="A335" s="413"/>
      <c r="B335" s="413"/>
      <c r="C335" s="413"/>
      <c r="D335" s="414"/>
      <c r="E335" s="413"/>
      <c r="F335" s="41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  <c r="AA335" s="413"/>
    </row>
    <row r="336" spans="1:27" ht="13">
      <c r="A336" s="413"/>
      <c r="B336" s="413"/>
      <c r="C336" s="413"/>
      <c r="D336" s="414"/>
      <c r="E336" s="413"/>
      <c r="F336" s="41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  <c r="AA336" s="413"/>
    </row>
    <row r="337" spans="1:27" ht="13">
      <c r="A337" s="413"/>
      <c r="B337" s="413"/>
      <c r="C337" s="413"/>
      <c r="D337" s="414"/>
      <c r="E337" s="413"/>
      <c r="F337" s="41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  <c r="AA337" s="413"/>
    </row>
    <row r="338" spans="1:27" ht="13">
      <c r="A338" s="413"/>
      <c r="B338" s="413"/>
      <c r="C338" s="413"/>
      <c r="D338" s="414"/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</row>
    <row r="339" spans="1:27" ht="13">
      <c r="A339" s="413"/>
      <c r="B339" s="413"/>
      <c r="C339" s="413"/>
      <c r="D339" s="414"/>
      <c r="E339" s="413"/>
      <c r="F339" s="41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  <c r="AA339" s="413"/>
    </row>
    <row r="340" spans="1:27" ht="13">
      <c r="A340" s="413"/>
      <c r="B340" s="413"/>
      <c r="C340" s="413"/>
      <c r="D340" s="414"/>
      <c r="E340" s="413"/>
      <c r="F340" s="41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  <c r="AA340" s="413"/>
    </row>
    <row r="341" spans="1:27" ht="13">
      <c r="A341" s="413"/>
      <c r="B341" s="413"/>
      <c r="C341" s="413"/>
      <c r="D341" s="414"/>
      <c r="E341" s="413"/>
      <c r="F341" s="41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  <c r="AA341" s="413"/>
    </row>
    <row r="342" spans="1:27" ht="13">
      <c r="A342" s="413"/>
      <c r="B342" s="413"/>
      <c r="C342" s="413"/>
      <c r="D342" s="414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</row>
    <row r="343" spans="1:27" ht="13">
      <c r="A343" s="413"/>
      <c r="B343" s="413"/>
      <c r="C343" s="413"/>
      <c r="D343" s="414"/>
      <c r="E343" s="413"/>
      <c r="F343" s="41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  <c r="AA343" s="413"/>
    </row>
    <row r="344" spans="1:27" ht="13">
      <c r="A344" s="413"/>
      <c r="B344" s="413"/>
      <c r="C344" s="413"/>
      <c r="D344" s="414"/>
      <c r="E344" s="413"/>
      <c r="F344" s="41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  <c r="AA344" s="413"/>
    </row>
    <row r="345" spans="1:27" ht="13">
      <c r="A345" s="413"/>
      <c r="B345" s="413"/>
      <c r="C345" s="413"/>
      <c r="D345" s="414"/>
      <c r="E345" s="413"/>
      <c r="F345" s="41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  <c r="AA345" s="413"/>
    </row>
    <row r="346" spans="1:27" ht="13">
      <c r="A346" s="413"/>
      <c r="B346" s="413"/>
      <c r="C346" s="413"/>
      <c r="D346" s="414"/>
      <c r="E346" s="413"/>
      <c r="F346" s="41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  <c r="AA346" s="413"/>
    </row>
    <row r="347" spans="1:27" ht="13">
      <c r="A347" s="413"/>
      <c r="B347" s="413"/>
      <c r="C347" s="413"/>
      <c r="D347" s="414"/>
      <c r="E347" s="413"/>
      <c r="F347" s="41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  <c r="AA347" s="413"/>
    </row>
    <row r="348" spans="1:27" ht="13">
      <c r="A348" s="413"/>
      <c r="B348" s="413"/>
      <c r="C348" s="413"/>
      <c r="D348" s="414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  <c r="AA348" s="413"/>
    </row>
    <row r="349" spans="1:27" ht="13">
      <c r="A349" s="413"/>
      <c r="B349" s="413"/>
      <c r="C349" s="413"/>
      <c r="D349" s="414"/>
      <c r="E349" s="413"/>
      <c r="F349" s="41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  <c r="AA349" s="413"/>
    </row>
    <row r="350" spans="1:27" ht="13">
      <c r="A350" s="413"/>
      <c r="B350" s="413"/>
      <c r="C350" s="413"/>
      <c r="D350" s="414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  <c r="AA350" s="413"/>
    </row>
    <row r="351" spans="1:27" ht="13">
      <c r="A351" s="413"/>
      <c r="B351" s="413"/>
      <c r="C351" s="413"/>
      <c r="D351" s="414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</row>
    <row r="352" spans="1:27" ht="13">
      <c r="A352" s="413"/>
      <c r="B352" s="413"/>
      <c r="C352" s="413"/>
      <c r="D352" s="414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  <c r="AA352" s="413"/>
    </row>
    <row r="353" spans="1:27" ht="13">
      <c r="A353" s="413"/>
      <c r="B353" s="413"/>
      <c r="C353" s="413"/>
      <c r="D353" s="414"/>
      <c r="E353" s="413"/>
      <c r="F353" s="41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  <c r="AA353" s="413"/>
    </row>
    <row r="354" spans="1:27" ht="13">
      <c r="A354" s="413"/>
      <c r="B354" s="413"/>
      <c r="C354" s="413"/>
      <c r="D354" s="414"/>
      <c r="E354" s="413"/>
      <c r="F354" s="41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  <c r="AA354" s="413"/>
    </row>
    <row r="355" spans="1:27" ht="13">
      <c r="A355" s="413"/>
      <c r="B355" s="413"/>
      <c r="C355" s="413"/>
      <c r="D355" s="414"/>
      <c r="E355" s="413"/>
      <c r="F355" s="41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  <c r="AA355" s="413"/>
    </row>
    <row r="356" spans="1:27" ht="13">
      <c r="A356" s="413"/>
      <c r="B356" s="413"/>
      <c r="C356" s="413"/>
      <c r="D356" s="414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  <c r="AA356" s="413"/>
    </row>
    <row r="357" spans="1:27" ht="13">
      <c r="A357" s="413"/>
      <c r="B357" s="413"/>
      <c r="C357" s="413"/>
      <c r="D357" s="414"/>
      <c r="E357" s="413"/>
      <c r="F357" s="41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  <c r="AA357" s="413"/>
    </row>
    <row r="358" spans="1:27" ht="13">
      <c r="A358" s="413"/>
      <c r="B358" s="413"/>
      <c r="C358" s="413"/>
      <c r="D358" s="414"/>
      <c r="E358" s="413"/>
      <c r="F358" s="41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  <c r="AA358" s="413"/>
    </row>
    <row r="359" spans="1:27" ht="13">
      <c r="A359" s="413"/>
      <c r="B359" s="413"/>
      <c r="C359" s="413"/>
      <c r="D359" s="414"/>
      <c r="E359" s="413"/>
      <c r="F359" s="41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  <c r="AA359" s="413"/>
    </row>
    <row r="360" spans="1:27" ht="13">
      <c r="A360" s="413"/>
      <c r="B360" s="413"/>
      <c r="C360" s="413"/>
      <c r="D360" s="414"/>
      <c r="E360" s="413"/>
      <c r="F360" s="41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  <c r="AA360" s="413"/>
    </row>
    <row r="361" spans="1:27" ht="13">
      <c r="A361" s="413"/>
      <c r="B361" s="413"/>
      <c r="C361" s="413"/>
      <c r="D361" s="414"/>
      <c r="E361" s="413"/>
      <c r="F361" s="41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  <c r="AA361" s="413"/>
    </row>
    <row r="362" spans="1:27" ht="13">
      <c r="A362" s="413"/>
      <c r="B362" s="413"/>
      <c r="C362" s="413"/>
      <c r="D362" s="414"/>
      <c r="E362" s="413"/>
      <c r="F362" s="41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  <c r="AA362" s="413"/>
    </row>
    <row r="363" spans="1:27" ht="13">
      <c r="A363" s="413"/>
      <c r="B363" s="413"/>
      <c r="C363" s="413"/>
      <c r="D363" s="414"/>
      <c r="E363" s="413"/>
      <c r="F363" s="41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  <c r="AA363" s="413"/>
    </row>
    <row r="364" spans="1:27" ht="13">
      <c r="A364" s="413"/>
      <c r="B364" s="413"/>
      <c r="C364" s="413"/>
      <c r="D364" s="414"/>
      <c r="E364" s="413"/>
      <c r="F364" s="41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  <c r="AA364" s="413"/>
    </row>
    <row r="365" spans="1:27" ht="13">
      <c r="A365" s="413"/>
      <c r="B365" s="413"/>
      <c r="C365" s="413"/>
      <c r="D365" s="414"/>
      <c r="E365" s="413"/>
      <c r="F365" s="41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  <c r="AA365" s="413"/>
    </row>
    <row r="366" spans="1:27" ht="13">
      <c r="A366" s="413"/>
      <c r="B366" s="413"/>
      <c r="C366" s="413"/>
      <c r="D366" s="414"/>
      <c r="E366" s="413"/>
      <c r="F366" s="41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  <c r="AA366" s="413"/>
    </row>
    <row r="367" spans="1:27" ht="13">
      <c r="A367" s="413"/>
      <c r="B367" s="413"/>
      <c r="C367" s="413"/>
      <c r="D367" s="414"/>
      <c r="E367" s="413"/>
      <c r="F367" s="41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  <c r="AA367" s="413"/>
    </row>
    <row r="368" spans="1:27" ht="13">
      <c r="A368" s="413"/>
      <c r="B368" s="413"/>
      <c r="C368" s="413"/>
      <c r="D368" s="414"/>
      <c r="E368" s="413"/>
      <c r="F368" s="41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  <c r="AA368" s="413"/>
    </row>
    <row r="369" spans="1:27" ht="13">
      <c r="A369" s="413"/>
      <c r="B369" s="413"/>
      <c r="C369" s="413"/>
      <c r="D369" s="414"/>
      <c r="E369" s="413"/>
      <c r="F369" s="41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  <c r="AA369" s="413"/>
    </row>
    <row r="370" spans="1:27" ht="13">
      <c r="A370" s="413"/>
      <c r="B370" s="413"/>
      <c r="C370" s="413"/>
      <c r="D370" s="414"/>
      <c r="E370" s="413"/>
      <c r="F370" s="41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  <c r="AA370" s="413"/>
    </row>
    <row r="371" spans="1:27" ht="13">
      <c r="A371" s="413"/>
      <c r="B371" s="413"/>
      <c r="C371" s="413"/>
      <c r="D371" s="414"/>
      <c r="E371" s="413"/>
      <c r="F371" s="41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  <c r="AA371" s="413"/>
    </row>
    <row r="372" spans="1:27" ht="13">
      <c r="A372" s="413"/>
      <c r="B372" s="413"/>
      <c r="C372" s="413"/>
      <c r="D372" s="414"/>
      <c r="E372" s="413"/>
      <c r="F372" s="41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  <c r="AA372" s="413"/>
    </row>
    <row r="373" spans="1:27" ht="13">
      <c r="A373" s="413"/>
      <c r="B373" s="413"/>
      <c r="C373" s="413"/>
      <c r="D373" s="414"/>
      <c r="E373" s="413"/>
      <c r="F373" s="41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  <c r="AA373" s="413"/>
    </row>
    <row r="374" spans="1:27" ht="13">
      <c r="A374" s="413"/>
      <c r="B374" s="413"/>
      <c r="C374" s="413"/>
      <c r="D374" s="414"/>
      <c r="E374" s="413"/>
      <c r="F374" s="41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  <c r="AA374" s="413"/>
    </row>
    <row r="375" spans="1:27" ht="13">
      <c r="A375" s="413"/>
      <c r="B375" s="413"/>
      <c r="C375" s="413"/>
      <c r="D375" s="414"/>
      <c r="E375" s="413"/>
      <c r="F375" s="41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  <c r="AA375" s="413"/>
    </row>
    <row r="376" spans="1:27" ht="13">
      <c r="A376" s="413"/>
      <c r="B376" s="413"/>
      <c r="C376" s="413"/>
      <c r="D376" s="414"/>
      <c r="E376" s="413"/>
      <c r="F376" s="41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  <c r="AA376" s="413"/>
    </row>
    <row r="377" spans="1:27" ht="13">
      <c r="A377" s="413"/>
      <c r="B377" s="413"/>
      <c r="C377" s="413"/>
      <c r="D377" s="414"/>
      <c r="E377" s="413"/>
      <c r="F377" s="41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  <c r="AA377" s="413"/>
    </row>
    <row r="378" spans="1:27" ht="13">
      <c r="A378" s="413"/>
      <c r="B378" s="413"/>
      <c r="C378" s="413"/>
      <c r="D378" s="414"/>
      <c r="E378" s="413"/>
      <c r="F378" s="41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  <c r="AA378" s="413"/>
    </row>
    <row r="379" spans="1:27" ht="13">
      <c r="A379" s="413"/>
      <c r="B379" s="413"/>
      <c r="C379" s="413"/>
      <c r="D379" s="414"/>
      <c r="E379" s="413"/>
      <c r="F379" s="41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  <c r="AA379" s="413"/>
    </row>
    <row r="380" spans="1:27" ht="13">
      <c r="A380" s="413"/>
      <c r="B380" s="413"/>
      <c r="C380" s="413"/>
      <c r="D380" s="414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  <c r="AA380" s="413"/>
    </row>
    <row r="381" spans="1:27" ht="13">
      <c r="A381" s="413"/>
      <c r="B381" s="413"/>
      <c r="C381" s="413"/>
      <c r="D381" s="414"/>
      <c r="E381" s="413"/>
      <c r="F381" s="41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  <c r="AA381" s="413"/>
    </row>
    <row r="382" spans="1:27" ht="13">
      <c r="A382" s="413"/>
      <c r="B382" s="413"/>
      <c r="C382" s="413"/>
      <c r="D382" s="414"/>
      <c r="E382" s="413"/>
      <c r="F382" s="41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  <c r="AA382" s="413"/>
    </row>
    <row r="383" spans="1:27" ht="13">
      <c r="A383" s="413"/>
      <c r="B383" s="413"/>
      <c r="C383" s="413"/>
      <c r="D383" s="414"/>
      <c r="E383" s="413"/>
      <c r="F383" s="41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  <c r="AA383" s="413"/>
    </row>
    <row r="384" spans="1:27" ht="13">
      <c r="A384" s="413"/>
      <c r="B384" s="413"/>
      <c r="C384" s="413"/>
      <c r="D384" s="414"/>
      <c r="E384" s="413"/>
      <c r="F384" s="41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  <c r="AA384" s="413"/>
    </row>
    <row r="385" spans="1:27" ht="13">
      <c r="A385" s="413"/>
      <c r="B385" s="413"/>
      <c r="C385" s="413"/>
      <c r="D385" s="414"/>
      <c r="E385" s="413"/>
      <c r="F385" s="41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  <c r="AA385" s="413"/>
    </row>
    <row r="386" spans="1:27" ht="13">
      <c r="A386" s="413"/>
      <c r="B386" s="413"/>
      <c r="C386" s="413"/>
      <c r="D386" s="414"/>
      <c r="E386" s="413"/>
      <c r="F386" s="41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  <c r="AA386" s="413"/>
    </row>
    <row r="387" spans="1:27" ht="13">
      <c r="A387" s="413"/>
      <c r="B387" s="413"/>
      <c r="C387" s="413"/>
      <c r="D387" s="414"/>
      <c r="E387" s="413"/>
      <c r="F387" s="41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/>
    </row>
    <row r="388" spans="1:27" ht="13">
      <c r="A388" s="413"/>
      <c r="B388" s="413"/>
      <c r="C388" s="413"/>
      <c r="D388" s="414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</row>
    <row r="389" spans="1:27" ht="13">
      <c r="A389" s="413"/>
      <c r="B389" s="413"/>
      <c r="C389" s="413"/>
      <c r="D389" s="414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</row>
    <row r="390" spans="1:27" ht="13">
      <c r="A390" s="413"/>
      <c r="B390" s="413"/>
      <c r="C390" s="413"/>
      <c r="D390" s="414"/>
      <c r="E390" s="413"/>
      <c r="F390" s="41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</row>
    <row r="391" spans="1:27" ht="13">
      <c r="A391" s="413"/>
      <c r="B391" s="413"/>
      <c r="C391" s="413"/>
      <c r="D391" s="414"/>
      <c r="E391" s="413"/>
      <c r="F391" s="41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  <c r="W391" s="413"/>
      <c r="X391" s="413"/>
      <c r="Y391" s="413"/>
      <c r="Z391" s="413"/>
      <c r="AA391" s="413"/>
    </row>
    <row r="392" spans="1:27" ht="13">
      <c r="A392" s="413"/>
      <c r="B392" s="413"/>
      <c r="C392" s="413"/>
      <c r="D392" s="414"/>
      <c r="E392" s="413"/>
      <c r="F392" s="41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  <c r="AA392" s="413"/>
    </row>
    <row r="393" spans="1:27" ht="13">
      <c r="A393" s="413"/>
      <c r="B393" s="413"/>
      <c r="C393" s="413"/>
      <c r="D393" s="414"/>
      <c r="E393" s="413"/>
      <c r="F393" s="41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  <c r="AA393" s="413"/>
    </row>
    <row r="394" spans="1:27" ht="13">
      <c r="A394" s="413"/>
      <c r="B394" s="413"/>
      <c r="C394" s="413"/>
      <c r="D394" s="414"/>
      <c r="E394" s="413"/>
      <c r="F394" s="41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  <c r="AA394" s="413"/>
    </row>
    <row r="395" spans="1:27" ht="13">
      <c r="A395" s="413"/>
      <c r="B395" s="413"/>
      <c r="C395" s="413"/>
      <c r="D395" s="414"/>
      <c r="E395" s="413"/>
      <c r="F395" s="41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  <c r="AA395" s="413"/>
    </row>
    <row r="396" spans="1:27" ht="13">
      <c r="A396" s="413"/>
      <c r="B396" s="413"/>
      <c r="C396" s="413"/>
      <c r="D396" s="414"/>
      <c r="E396" s="413"/>
      <c r="F396" s="41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  <c r="AA396" s="413"/>
    </row>
    <row r="397" spans="1:27" ht="13">
      <c r="A397" s="413"/>
      <c r="B397" s="413"/>
      <c r="C397" s="413"/>
      <c r="D397" s="414"/>
      <c r="E397" s="413"/>
      <c r="F397" s="41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  <c r="AA397" s="413"/>
    </row>
    <row r="398" spans="1:27" ht="13">
      <c r="A398" s="413"/>
      <c r="B398" s="413"/>
      <c r="C398" s="413"/>
      <c r="D398" s="414"/>
      <c r="E398" s="413"/>
      <c r="F398" s="41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  <c r="W398" s="413"/>
      <c r="X398" s="413"/>
      <c r="Y398" s="413"/>
      <c r="Z398" s="413"/>
      <c r="AA398" s="413"/>
    </row>
    <row r="399" spans="1:27" ht="13">
      <c r="A399" s="413"/>
      <c r="B399" s="413"/>
      <c r="C399" s="413"/>
      <c r="D399" s="414"/>
      <c r="E399" s="413"/>
      <c r="F399" s="41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  <c r="AA399" s="413"/>
    </row>
    <row r="400" spans="1:27" ht="13">
      <c r="A400" s="413"/>
      <c r="B400" s="413"/>
      <c r="C400" s="413"/>
      <c r="D400" s="414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  <c r="AA400" s="413"/>
    </row>
    <row r="401" spans="1:27" ht="13">
      <c r="A401" s="413"/>
      <c r="B401" s="413"/>
      <c r="C401" s="413"/>
      <c r="D401" s="414"/>
      <c r="E401" s="413"/>
      <c r="F401" s="41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  <c r="AA401" s="413"/>
    </row>
    <row r="402" spans="1:27" ht="13">
      <c r="A402" s="413"/>
      <c r="B402" s="413"/>
      <c r="C402" s="413"/>
      <c r="D402" s="414"/>
      <c r="E402" s="413"/>
      <c r="F402" s="41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  <c r="AA402" s="413"/>
    </row>
    <row r="403" spans="1:27" ht="13">
      <c r="A403" s="413"/>
      <c r="B403" s="413"/>
      <c r="C403" s="413"/>
      <c r="D403" s="414"/>
      <c r="E403" s="413"/>
      <c r="F403" s="41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  <c r="W403" s="413"/>
      <c r="X403" s="413"/>
      <c r="Y403" s="413"/>
      <c r="Z403" s="413"/>
      <c r="AA403" s="413"/>
    </row>
    <row r="404" spans="1:27" ht="13">
      <c r="A404" s="413"/>
      <c r="B404" s="413"/>
      <c r="C404" s="413"/>
      <c r="D404" s="414"/>
      <c r="E404" s="413"/>
      <c r="F404" s="41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  <c r="AA404" s="413"/>
    </row>
    <row r="405" spans="1:27" ht="13">
      <c r="A405" s="413"/>
      <c r="B405" s="413"/>
      <c r="C405" s="413"/>
      <c r="D405" s="414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  <c r="AA405" s="413"/>
    </row>
    <row r="406" spans="1:27" ht="13">
      <c r="A406" s="413"/>
      <c r="B406" s="413"/>
      <c r="C406" s="413"/>
      <c r="D406" s="414"/>
      <c r="E406" s="413"/>
      <c r="F406" s="41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  <c r="AA406" s="413"/>
    </row>
    <row r="407" spans="1:27" ht="13">
      <c r="A407" s="413"/>
      <c r="B407" s="413"/>
      <c r="C407" s="413"/>
      <c r="D407" s="414"/>
      <c r="E407" s="413"/>
      <c r="F407" s="41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  <c r="AA407" s="413"/>
    </row>
    <row r="408" spans="1:27" ht="13">
      <c r="A408" s="413"/>
      <c r="B408" s="413"/>
      <c r="C408" s="413"/>
      <c r="D408" s="414"/>
      <c r="E408" s="413"/>
      <c r="F408" s="41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  <c r="AA408" s="413"/>
    </row>
    <row r="409" spans="1:27" ht="13">
      <c r="A409" s="413"/>
      <c r="B409" s="413"/>
      <c r="C409" s="413"/>
      <c r="D409" s="414"/>
      <c r="E409" s="413"/>
      <c r="F409" s="41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  <c r="AA409" s="413"/>
    </row>
    <row r="410" spans="1:27" ht="13">
      <c r="A410" s="413"/>
      <c r="B410" s="413"/>
      <c r="C410" s="413"/>
      <c r="D410" s="414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  <c r="AA410" s="413"/>
    </row>
    <row r="411" spans="1:27" ht="13">
      <c r="A411" s="413"/>
      <c r="B411" s="413"/>
      <c r="C411" s="413"/>
      <c r="D411" s="414"/>
      <c r="E411" s="413"/>
      <c r="F411" s="41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  <c r="AA411" s="413"/>
    </row>
    <row r="412" spans="1:27" ht="13">
      <c r="A412" s="413"/>
      <c r="B412" s="413"/>
      <c r="C412" s="413"/>
      <c r="D412" s="414"/>
      <c r="E412" s="413"/>
      <c r="F412" s="41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  <c r="AA412" s="413"/>
    </row>
    <row r="413" spans="1:27" ht="13">
      <c r="A413" s="413"/>
      <c r="B413" s="413"/>
      <c r="C413" s="413"/>
      <c r="D413" s="414"/>
      <c r="E413" s="413"/>
      <c r="F413" s="41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</row>
    <row r="414" spans="1:27" ht="13">
      <c r="A414" s="413"/>
      <c r="B414" s="413"/>
      <c r="C414" s="413"/>
      <c r="D414" s="414"/>
      <c r="E414" s="413"/>
      <c r="F414" s="41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  <c r="AA414" s="413"/>
    </row>
    <row r="415" spans="1:27" ht="13">
      <c r="A415" s="413"/>
      <c r="B415" s="413"/>
      <c r="C415" s="413"/>
      <c r="D415" s="414"/>
      <c r="E415" s="413"/>
      <c r="F415" s="41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  <c r="AA415" s="413"/>
    </row>
    <row r="416" spans="1:27" ht="13">
      <c r="A416" s="413"/>
      <c r="B416" s="413"/>
      <c r="C416" s="413"/>
      <c r="D416" s="414"/>
      <c r="E416" s="413"/>
      <c r="F416" s="41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  <c r="AA416" s="413"/>
    </row>
    <row r="417" spans="1:27" ht="13">
      <c r="A417" s="413"/>
      <c r="B417" s="413"/>
      <c r="C417" s="413"/>
      <c r="D417" s="414"/>
      <c r="E417" s="413"/>
      <c r="F417" s="41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  <c r="AA417" s="413"/>
    </row>
    <row r="418" spans="1:27" ht="13">
      <c r="A418" s="413"/>
      <c r="B418" s="413"/>
      <c r="C418" s="413"/>
      <c r="D418" s="414"/>
      <c r="E418" s="413"/>
      <c r="F418" s="41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  <c r="AA418" s="413"/>
    </row>
    <row r="419" spans="1:27" ht="13">
      <c r="A419" s="413"/>
      <c r="B419" s="413"/>
      <c r="C419" s="413"/>
      <c r="D419" s="414"/>
      <c r="E419" s="413"/>
      <c r="F419" s="41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  <c r="AA419" s="413"/>
    </row>
    <row r="420" spans="1:27" ht="13">
      <c r="A420" s="413"/>
      <c r="B420" s="413"/>
      <c r="C420" s="413"/>
      <c r="D420" s="414"/>
      <c r="E420" s="413"/>
      <c r="F420" s="41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  <c r="AA420" s="413"/>
    </row>
    <row r="421" spans="1:27" ht="13">
      <c r="A421" s="413"/>
      <c r="B421" s="413"/>
      <c r="C421" s="413"/>
      <c r="D421" s="414"/>
      <c r="E421" s="413"/>
      <c r="F421" s="41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  <c r="AA421" s="413"/>
    </row>
    <row r="422" spans="1:27" ht="13">
      <c r="A422" s="413"/>
      <c r="B422" s="413"/>
      <c r="C422" s="413"/>
      <c r="D422" s="414"/>
      <c r="E422" s="413"/>
      <c r="F422" s="41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  <c r="AA422" s="413"/>
    </row>
    <row r="423" spans="1:27" ht="13">
      <c r="A423" s="413"/>
      <c r="B423" s="413"/>
      <c r="C423" s="413"/>
      <c r="D423" s="414"/>
      <c r="E423" s="413"/>
      <c r="F423" s="41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  <c r="AA423" s="413"/>
    </row>
    <row r="424" spans="1:27" ht="13">
      <c r="A424" s="413"/>
      <c r="B424" s="413"/>
      <c r="C424" s="413"/>
      <c r="D424" s="414"/>
      <c r="E424" s="413"/>
      <c r="F424" s="41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  <c r="AA424" s="413"/>
    </row>
    <row r="425" spans="1:27" ht="13">
      <c r="A425" s="413"/>
      <c r="B425" s="413"/>
      <c r="C425" s="413"/>
      <c r="D425" s="414"/>
      <c r="E425" s="413"/>
      <c r="F425" s="41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  <c r="AA425" s="413"/>
    </row>
    <row r="426" spans="1:27" ht="13">
      <c r="A426" s="413"/>
      <c r="B426" s="413"/>
      <c r="C426" s="413"/>
      <c r="D426" s="414"/>
      <c r="E426" s="413"/>
      <c r="F426" s="41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  <c r="AA426" s="413"/>
    </row>
    <row r="427" spans="1:27" ht="13">
      <c r="A427" s="413"/>
      <c r="B427" s="413"/>
      <c r="C427" s="413"/>
      <c r="D427" s="414"/>
      <c r="E427" s="413"/>
      <c r="F427" s="41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  <c r="AA427" s="413"/>
    </row>
    <row r="428" spans="1:27" ht="13">
      <c r="A428" s="413"/>
      <c r="B428" s="413"/>
      <c r="C428" s="413"/>
      <c r="D428" s="414"/>
      <c r="E428" s="413"/>
      <c r="F428" s="41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  <c r="AA428" s="413"/>
    </row>
    <row r="429" spans="1:27" ht="13">
      <c r="A429" s="413"/>
      <c r="B429" s="413"/>
      <c r="C429" s="413"/>
      <c r="D429" s="414"/>
      <c r="E429" s="413"/>
      <c r="F429" s="41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  <c r="AA429" s="413"/>
    </row>
    <row r="430" spans="1:27" ht="13">
      <c r="A430" s="413"/>
      <c r="B430" s="413"/>
      <c r="C430" s="413"/>
      <c r="D430" s="414"/>
      <c r="E430" s="413"/>
      <c r="F430" s="41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  <c r="AA430" s="413"/>
    </row>
    <row r="431" spans="1:27" ht="13">
      <c r="A431" s="413"/>
      <c r="B431" s="413"/>
      <c r="C431" s="413"/>
      <c r="D431" s="414"/>
      <c r="E431" s="413"/>
      <c r="F431" s="41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  <c r="AA431" s="413"/>
    </row>
    <row r="432" spans="1:27" ht="13">
      <c r="A432" s="413"/>
      <c r="B432" s="413"/>
      <c r="C432" s="413"/>
      <c r="D432" s="414"/>
      <c r="E432" s="413"/>
      <c r="F432" s="41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  <c r="AA432" s="413"/>
    </row>
    <row r="433" spans="1:27" ht="13">
      <c r="A433" s="413"/>
      <c r="B433" s="413"/>
      <c r="C433" s="413"/>
      <c r="D433" s="414"/>
      <c r="E433" s="413"/>
      <c r="F433" s="41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  <c r="AA433" s="413"/>
    </row>
    <row r="434" spans="1:27" ht="13">
      <c r="A434" s="413"/>
      <c r="B434" s="413"/>
      <c r="C434" s="413"/>
      <c r="D434" s="414"/>
      <c r="E434" s="413"/>
      <c r="F434" s="41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  <c r="AA434" s="413"/>
    </row>
    <row r="435" spans="1:27" ht="13">
      <c r="A435" s="413"/>
      <c r="B435" s="413"/>
      <c r="C435" s="413"/>
      <c r="D435" s="414"/>
      <c r="E435" s="413"/>
      <c r="F435" s="41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  <c r="AA435" s="413"/>
    </row>
    <row r="436" spans="1:27" ht="13">
      <c r="A436" s="413"/>
      <c r="B436" s="413"/>
      <c r="C436" s="413"/>
      <c r="D436" s="414"/>
      <c r="E436" s="413"/>
      <c r="F436" s="41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  <c r="AA436" s="413"/>
    </row>
    <row r="437" spans="1:27" ht="13">
      <c r="A437" s="413"/>
      <c r="B437" s="413"/>
      <c r="C437" s="413"/>
      <c r="D437" s="414"/>
      <c r="E437" s="413"/>
      <c r="F437" s="41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  <c r="AA437" s="413"/>
    </row>
    <row r="438" spans="1:27" ht="13">
      <c r="A438" s="413"/>
      <c r="B438" s="413"/>
      <c r="C438" s="413"/>
      <c r="D438" s="414"/>
      <c r="E438" s="413"/>
      <c r="F438" s="41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  <c r="AA438" s="413"/>
    </row>
    <row r="439" spans="1:27" ht="13">
      <c r="A439" s="413"/>
      <c r="B439" s="413"/>
      <c r="C439" s="413"/>
      <c r="D439" s="414"/>
      <c r="E439" s="413"/>
      <c r="F439" s="41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  <c r="AA439" s="413"/>
    </row>
    <row r="440" spans="1:27" ht="13">
      <c r="A440" s="413"/>
      <c r="B440" s="413"/>
      <c r="C440" s="413"/>
      <c r="D440" s="414"/>
      <c r="E440" s="413"/>
      <c r="F440" s="41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  <c r="AA440" s="413"/>
    </row>
    <row r="441" spans="1:27" ht="13">
      <c r="A441" s="413"/>
      <c r="B441" s="413"/>
      <c r="C441" s="413"/>
      <c r="D441" s="414"/>
      <c r="E441" s="413"/>
      <c r="F441" s="41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  <c r="AA441" s="413"/>
    </row>
    <row r="442" spans="1:27" ht="13">
      <c r="A442" s="413"/>
      <c r="B442" s="413"/>
      <c r="C442" s="413"/>
      <c r="D442" s="414"/>
      <c r="E442" s="413"/>
      <c r="F442" s="41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  <c r="AA442" s="413"/>
    </row>
    <row r="443" spans="1:27" ht="13">
      <c r="A443" s="413"/>
      <c r="B443" s="413"/>
      <c r="C443" s="413"/>
      <c r="D443" s="414"/>
      <c r="E443" s="413"/>
      <c r="F443" s="41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  <c r="AA443" s="413"/>
    </row>
    <row r="444" spans="1:27" ht="13">
      <c r="A444" s="413"/>
      <c r="B444" s="413"/>
      <c r="C444" s="413"/>
      <c r="D444" s="414"/>
      <c r="E444" s="413"/>
      <c r="F444" s="41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  <c r="AA444" s="413"/>
    </row>
    <row r="445" spans="1:27" ht="13">
      <c r="A445" s="413"/>
      <c r="B445" s="413"/>
      <c r="C445" s="413"/>
      <c r="D445" s="414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  <c r="AA445" s="413"/>
    </row>
    <row r="446" spans="1:27" ht="13">
      <c r="A446" s="413"/>
      <c r="B446" s="413"/>
      <c r="C446" s="413"/>
      <c r="D446" s="414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  <c r="AA446" s="413"/>
    </row>
    <row r="447" spans="1:27" ht="13">
      <c r="A447" s="413"/>
      <c r="B447" s="413"/>
      <c r="C447" s="413"/>
      <c r="D447" s="414"/>
      <c r="E447" s="413"/>
      <c r="F447" s="41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  <c r="AA447" s="413"/>
    </row>
    <row r="448" spans="1:27" ht="13">
      <c r="A448" s="413"/>
      <c r="B448" s="413"/>
      <c r="C448" s="413"/>
      <c r="D448" s="414"/>
      <c r="E448" s="413"/>
      <c r="F448" s="41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  <c r="AA448" s="413"/>
    </row>
    <row r="449" spans="1:27" ht="13">
      <c r="A449" s="413"/>
      <c r="B449" s="413"/>
      <c r="C449" s="413"/>
      <c r="D449" s="414"/>
      <c r="E449" s="413"/>
      <c r="F449" s="41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  <c r="AA449" s="413"/>
    </row>
    <row r="450" spans="1:27" ht="13">
      <c r="A450" s="413"/>
      <c r="B450" s="413"/>
      <c r="C450" s="413"/>
      <c r="D450" s="414"/>
      <c r="E450" s="413"/>
      <c r="F450" s="41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  <c r="AA450" s="413"/>
    </row>
    <row r="451" spans="1:27" ht="13">
      <c r="A451" s="413"/>
      <c r="B451" s="413"/>
      <c r="C451" s="413"/>
      <c r="D451" s="414"/>
      <c r="E451" s="413"/>
      <c r="F451" s="41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  <c r="AA451" s="413"/>
    </row>
    <row r="452" spans="1:27" ht="13">
      <c r="A452" s="413"/>
      <c r="B452" s="413"/>
      <c r="C452" s="413"/>
      <c r="D452" s="414"/>
      <c r="E452" s="413"/>
      <c r="F452" s="41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  <c r="AA452" s="413"/>
    </row>
    <row r="453" spans="1:27" ht="13">
      <c r="A453" s="413"/>
      <c r="B453" s="413"/>
      <c r="C453" s="413"/>
      <c r="D453" s="414"/>
      <c r="E453" s="413"/>
      <c r="F453" s="41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  <c r="AA453" s="413"/>
    </row>
    <row r="454" spans="1:27" ht="13">
      <c r="A454" s="413"/>
      <c r="B454" s="413"/>
      <c r="C454" s="413"/>
      <c r="D454" s="414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  <c r="AA454" s="413"/>
    </row>
    <row r="455" spans="1:27" ht="13">
      <c r="A455" s="413"/>
      <c r="B455" s="413"/>
      <c r="C455" s="413"/>
      <c r="D455" s="414"/>
      <c r="E455" s="413"/>
      <c r="F455" s="41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  <c r="AA455" s="413"/>
    </row>
    <row r="456" spans="1:27" ht="13">
      <c r="A456" s="413"/>
      <c r="B456" s="413"/>
      <c r="C456" s="413"/>
      <c r="D456" s="414"/>
      <c r="E456" s="413"/>
      <c r="F456" s="41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  <c r="AA456" s="413"/>
    </row>
    <row r="457" spans="1:27" ht="13">
      <c r="A457" s="413"/>
      <c r="B457" s="413"/>
      <c r="C457" s="413"/>
      <c r="D457" s="414"/>
      <c r="E457" s="413"/>
      <c r="F457" s="41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  <c r="AA457" s="413"/>
    </row>
    <row r="458" spans="1:27" ht="13">
      <c r="A458" s="413"/>
      <c r="B458" s="413"/>
      <c r="C458" s="413"/>
      <c r="D458" s="414"/>
      <c r="E458" s="413"/>
      <c r="F458" s="41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  <c r="AA458" s="413"/>
    </row>
    <row r="459" spans="1:27" ht="13">
      <c r="A459" s="413"/>
      <c r="B459" s="413"/>
      <c r="C459" s="413"/>
      <c r="D459" s="414"/>
      <c r="E459" s="413"/>
      <c r="F459" s="41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  <c r="AA459" s="413"/>
    </row>
    <row r="460" spans="1:27" ht="13">
      <c r="A460" s="413"/>
      <c r="B460" s="413"/>
      <c r="C460" s="413"/>
      <c r="D460" s="414"/>
      <c r="E460" s="413"/>
      <c r="F460" s="41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  <c r="AA460" s="413"/>
    </row>
    <row r="461" spans="1:27" ht="13">
      <c r="A461" s="413"/>
      <c r="B461" s="413"/>
      <c r="C461" s="413"/>
      <c r="D461" s="414"/>
      <c r="E461" s="413"/>
      <c r="F461" s="41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  <c r="AA461" s="413"/>
    </row>
    <row r="462" spans="1:27" ht="13">
      <c r="A462" s="413"/>
      <c r="B462" s="413"/>
      <c r="C462" s="413"/>
      <c r="D462" s="414"/>
      <c r="E462" s="413"/>
      <c r="F462" s="41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  <c r="AA462" s="413"/>
    </row>
    <row r="463" spans="1:27" ht="13">
      <c r="A463" s="413"/>
      <c r="B463" s="413"/>
      <c r="C463" s="413"/>
      <c r="D463" s="414"/>
      <c r="E463" s="413"/>
      <c r="F463" s="413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  <c r="AA463" s="413"/>
    </row>
    <row r="464" spans="1:27" ht="13">
      <c r="A464" s="413"/>
      <c r="B464" s="413"/>
      <c r="C464" s="413"/>
      <c r="D464" s="414"/>
      <c r="E464" s="413"/>
      <c r="F464" s="413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  <c r="AA464" s="413"/>
    </row>
    <row r="465" spans="1:27" ht="13">
      <c r="A465" s="413"/>
      <c r="B465" s="413"/>
      <c r="C465" s="413"/>
      <c r="D465" s="414"/>
      <c r="E465" s="413"/>
      <c r="F465" s="413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  <c r="AA465" s="413"/>
    </row>
    <row r="466" spans="1:27" ht="13">
      <c r="A466" s="413"/>
      <c r="B466" s="413"/>
      <c r="C466" s="413"/>
      <c r="D466" s="414"/>
      <c r="E466" s="413"/>
      <c r="F466" s="413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  <c r="AA466" s="413"/>
    </row>
    <row r="467" spans="1:27" ht="13">
      <c r="A467" s="413"/>
      <c r="B467" s="413"/>
      <c r="C467" s="413"/>
      <c r="D467" s="414"/>
      <c r="E467" s="413"/>
      <c r="F467" s="413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  <c r="AA467" s="413"/>
    </row>
    <row r="468" spans="1:27" ht="13">
      <c r="A468" s="413"/>
      <c r="B468" s="413"/>
      <c r="C468" s="413"/>
      <c r="D468" s="414"/>
      <c r="E468" s="413"/>
      <c r="F468" s="413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  <c r="AA468" s="413"/>
    </row>
    <row r="469" spans="1:27" ht="13">
      <c r="A469" s="413"/>
      <c r="B469" s="413"/>
      <c r="C469" s="413"/>
      <c r="D469" s="414"/>
      <c r="E469" s="413"/>
      <c r="F469" s="413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  <c r="AA469" s="413"/>
    </row>
    <row r="470" spans="1:27" ht="13">
      <c r="A470" s="413"/>
      <c r="B470" s="413"/>
      <c r="C470" s="413"/>
      <c r="D470" s="414"/>
      <c r="E470" s="413"/>
      <c r="F470" s="413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  <c r="AA470" s="413"/>
    </row>
    <row r="471" spans="1:27" ht="13">
      <c r="A471" s="413"/>
      <c r="B471" s="413"/>
      <c r="C471" s="413"/>
      <c r="D471" s="414"/>
      <c r="E471" s="413"/>
      <c r="F471" s="413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  <c r="AA471" s="413"/>
    </row>
    <row r="472" spans="1:27" ht="13">
      <c r="A472" s="413"/>
      <c r="B472" s="413"/>
      <c r="C472" s="413"/>
      <c r="D472" s="414"/>
      <c r="E472" s="413"/>
      <c r="F472" s="413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  <c r="AA472" s="413"/>
    </row>
    <row r="473" spans="1:27" ht="13">
      <c r="A473" s="413"/>
      <c r="B473" s="413"/>
      <c r="C473" s="413"/>
      <c r="D473" s="414"/>
      <c r="E473" s="413"/>
      <c r="F473" s="413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  <c r="AA473" s="413"/>
    </row>
    <row r="474" spans="1:27" ht="13">
      <c r="A474" s="413"/>
      <c r="B474" s="413"/>
      <c r="C474" s="413"/>
      <c r="D474" s="414"/>
      <c r="E474" s="413"/>
      <c r="F474" s="413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  <c r="AA474" s="413"/>
    </row>
    <row r="475" spans="1:27" ht="13">
      <c r="A475" s="413"/>
      <c r="B475" s="413"/>
      <c r="C475" s="413"/>
      <c r="D475" s="414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  <c r="AA475" s="413"/>
    </row>
    <row r="476" spans="1:27" ht="13">
      <c r="A476" s="413"/>
      <c r="B476" s="413"/>
      <c r="C476" s="413"/>
      <c r="D476" s="414"/>
      <c r="E476" s="413"/>
      <c r="F476" s="413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  <c r="AA476" s="413"/>
    </row>
    <row r="477" spans="1:27" ht="13">
      <c r="A477" s="413"/>
      <c r="B477" s="413"/>
      <c r="C477" s="413"/>
      <c r="D477" s="414"/>
      <c r="E477" s="413"/>
      <c r="F477" s="413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  <c r="AA477" s="413"/>
    </row>
    <row r="478" spans="1:27" ht="13">
      <c r="A478" s="413"/>
      <c r="B478" s="413"/>
      <c r="C478" s="413"/>
      <c r="D478" s="414"/>
      <c r="E478" s="413"/>
      <c r="F478" s="413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  <c r="AA478" s="413"/>
    </row>
    <row r="479" spans="1:27" ht="13">
      <c r="A479" s="413"/>
      <c r="B479" s="413"/>
      <c r="C479" s="413"/>
      <c r="D479" s="414"/>
      <c r="E479" s="413"/>
      <c r="F479" s="413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  <c r="AA479" s="413"/>
    </row>
    <row r="480" spans="1:27" ht="13">
      <c r="A480" s="413"/>
      <c r="B480" s="413"/>
      <c r="C480" s="413"/>
      <c r="D480" s="414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</row>
    <row r="481" spans="1:27" ht="13">
      <c r="A481" s="413"/>
      <c r="B481" s="413"/>
      <c r="C481" s="413"/>
      <c r="D481" s="414"/>
      <c r="E481" s="413"/>
      <c r="F481" s="413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  <c r="AA481" s="413"/>
    </row>
    <row r="482" spans="1:27" ht="13">
      <c r="A482" s="413"/>
      <c r="B482" s="413"/>
      <c r="C482" s="413"/>
      <c r="D482" s="414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  <c r="AA482" s="413"/>
    </row>
    <row r="483" spans="1:27" ht="13">
      <c r="A483" s="413"/>
      <c r="B483" s="413"/>
      <c r="C483" s="413"/>
      <c r="D483" s="414"/>
      <c r="E483" s="413"/>
      <c r="F483" s="413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  <c r="AA483" s="413"/>
    </row>
    <row r="484" spans="1:27" ht="13">
      <c r="A484" s="413"/>
      <c r="B484" s="413"/>
      <c r="C484" s="413"/>
      <c r="D484" s="414"/>
      <c r="E484" s="413"/>
      <c r="F484" s="413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  <c r="AA484" s="413"/>
    </row>
    <row r="485" spans="1:27" ht="13">
      <c r="A485" s="413"/>
      <c r="B485" s="413"/>
      <c r="C485" s="413"/>
      <c r="D485" s="414"/>
      <c r="E485" s="413"/>
      <c r="F485" s="413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  <c r="AA485" s="413"/>
    </row>
    <row r="486" spans="1:27" ht="13">
      <c r="A486" s="413"/>
      <c r="B486" s="413"/>
      <c r="C486" s="413"/>
      <c r="D486" s="414"/>
      <c r="E486" s="413"/>
      <c r="F486" s="413"/>
      <c r="G486" s="41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  <c r="AA486" s="413"/>
    </row>
    <row r="487" spans="1:27" ht="13">
      <c r="A487" s="413"/>
      <c r="B487" s="413"/>
      <c r="C487" s="413"/>
      <c r="D487" s="414"/>
      <c r="E487" s="413"/>
      <c r="F487" s="413"/>
      <c r="G487" s="41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  <c r="AA487" s="413"/>
    </row>
    <row r="488" spans="1:27" ht="13">
      <c r="A488" s="413"/>
      <c r="B488" s="413"/>
      <c r="C488" s="413"/>
      <c r="D488" s="414"/>
      <c r="E488" s="413"/>
      <c r="F488" s="413"/>
      <c r="G488" s="41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  <c r="AA488" s="413"/>
    </row>
    <row r="489" spans="1:27" ht="13">
      <c r="A489" s="413"/>
      <c r="B489" s="413"/>
      <c r="C489" s="413"/>
      <c r="D489" s="414"/>
      <c r="E489" s="413"/>
      <c r="F489" s="413"/>
      <c r="G489" s="41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  <c r="AA489" s="413"/>
    </row>
    <row r="490" spans="1:27" ht="13">
      <c r="A490" s="413"/>
      <c r="B490" s="413"/>
      <c r="C490" s="413"/>
      <c r="D490" s="414"/>
      <c r="E490" s="413"/>
      <c r="F490" s="413"/>
      <c r="G490" s="41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  <c r="AA490" s="413"/>
    </row>
    <row r="491" spans="1:27" ht="13">
      <c r="A491" s="413"/>
      <c r="B491" s="413"/>
      <c r="C491" s="413"/>
      <c r="D491" s="414"/>
      <c r="E491" s="413"/>
      <c r="F491" s="413"/>
      <c r="G491" s="41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  <c r="AA491" s="413"/>
    </row>
    <row r="492" spans="1:27" ht="13">
      <c r="A492" s="413"/>
      <c r="B492" s="413"/>
      <c r="C492" s="413"/>
      <c r="D492" s="414"/>
      <c r="E492" s="413"/>
      <c r="F492" s="413"/>
      <c r="G492" s="41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  <c r="AA492" s="413"/>
    </row>
    <row r="493" spans="1:27" ht="13">
      <c r="A493" s="413"/>
      <c r="B493" s="413"/>
      <c r="C493" s="413"/>
      <c r="D493" s="414"/>
      <c r="E493" s="413"/>
      <c r="F493" s="413"/>
      <c r="G493" s="41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  <c r="AA493" s="413"/>
    </row>
    <row r="494" spans="1:27" ht="13">
      <c r="A494" s="413"/>
      <c r="B494" s="413"/>
      <c r="C494" s="413"/>
      <c r="D494" s="414"/>
      <c r="E494" s="413"/>
      <c r="F494" s="413"/>
      <c r="G494" s="41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  <c r="AA494" s="413"/>
    </row>
    <row r="495" spans="1:27" ht="13">
      <c r="A495" s="413"/>
      <c r="B495" s="413"/>
      <c r="C495" s="413"/>
      <c r="D495" s="414"/>
      <c r="E495" s="413"/>
      <c r="F495" s="413"/>
      <c r="G495" s="41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  <c r="AA495" s="413"/>
    </row>
    <row r="496" spans="1:27" ht="13">
      <c r="A496" s="413"/>
      <c r="B496" s="413"/>
      <c r="C496" s="413"/>
      <c r="D496" s="414"/>
      <c r="E496" s="413"/>
      <c r="F496" s="413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  <c r="AA496" s="413"/>
    </row>
    <row r="497" spans="1:27" ht="13">
      <c r="A497" s="413"/>
      <c r="B497" s="413"/>
      <c r="C497" s="413"/>
      <c r="D497" s="414"/>
      <c r="E497" s="413"/>
      <c r="F497" s="413"/>
      <c r="G497" s="41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  <c r="AA497" s="413"/>
    </row>
    <row r="498" spans="1:27" ht="13">
      <c r="A498" s="413"/>
      <c r="B498" s="413"/>
      <c r="C498" s="413"/>
      <c r="D498" s="414"/>
      <c r="E498" s="413"/>
      <c r="F498" s="413"/>
      <c r="G498" s="41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  <c r="AA498" s="413"/>
    </row>
    <row r="499" spans="1:27" ht="13">
      <c r="A499" s="413"/>
      <c r="B499" s="413"/>
      <c r="C499" s="413"/>
      <c r="D499" s="414"/>
      <c r="E499" s="413"/>
      <c r="F499" s="413"/>
      <c r="G499" s="41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  <c r="AA499" s="413"/>
    </row>
    <row r="500" spans="1:27" ht="13">
      <c r="A500" s="413"/>
      <c r="B500" s="413"/>
      <c r="C500" s="413"/>
      <c r="D500" s="414"/>
      <c r="E500" s="413"/>
      <c r="F500" s="413"/>
      <c r="G500" s="41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  <c r="AA500" s="413"/>
    </row>
    <row r="501" spans="1:27" ht="13">
      <c r="A501" s="413"/>
      <c r="B501" s="413"/>
      <c r="C501" s="413"/>
      <c r="D501" s="414"/>
      <c r="E501" s="413"/>
      <c r="F501" s="413"/>
      <c r="G501" s="41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  <c r="AA501" s="413"/>
    </row>
    <row r="502" spans="1:27" ht="13">
      <c r="A502" s="413"/>
      <c r="B502" s="413"/>
      <c r="C502" s="413"/>
      <c r="D502" s="414"/>
      <c r="E502" s="413"/>
      <c r="F502" s="413"/>
      <c r="G502" s="41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  <c r="AA502" s="413"/>
    </row>
    <row r="503" spans="1:27" ht="13">
      <c r="A503" s="413"/>
      <c r="B503" s="413"/>
      <c r="C503" s="413"/>
      <c r="D503" s="414"/>
      <c r="E503" s="413"/>
      <c r="F503" s="413"/>
      <c r="G503" s="41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  <c r="AA503" s="413"/>
    </row>
    <row r="504" spans="1:27" ht="13">
      <c r="A504" s="413"/>
      <c r="B504" s="413"/>
      <c r="C504" s="413"/>
      <c r="D504" s="414"/>
      <c r="E504" s="413"/>
      <c r="F504" s="413"/>
      <c r="G504" s="41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  <c r="AA504" s="413"/>
    </row>
    <row r="505" spans="1:27" ht="13">
      <c r="A505" s="413"/>
      <c r="B505" s="413"/>
      <c r="C505" s="413"/>
      <c r="D505" s="414"/>
      <c r="E505" s="413"/>
      <c r="F505" s="413"/>
      <c r="G505" s="41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  <c r="AA505" s="413"/>
    </row>
    <row r="506" spans="1:27" ht="13">
      <c r="A506" s="413"/>
      <c r="B506" s="413"/>
      <c r="C506" s="413"/>
      <c r="D506" s="414"/>
      <c r="E506" s="413"/>
      <c r="F506" s="413"/>
      <c r="G506" s="41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  <c r="AA506" s="413"/>
    </row>
    <row r="507" spans="1:27" ht="13">
      <c r="A507" s="413"/>
      <c r="B507" s="413"/>
      <c r="C507" s="413"/>
      <c r="D507" s="414"/>
      <c r="E507" s="413"/>
      <c r="F507" s="413"/>
      <c r="G507" s="41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  <c r="T507" s="413"/>
      <c r="U507" s="413"/>
      <c r="V507" s="413"/>
      <c r="W507" s="413"/>
      <c r="X507" s="413"/>
      <c r="Y507" s="413"/>
      <c r="Z507" s="413"/>
      <c r="AA507" s="413"/>
    </row>
    <row r="508" spans="1:27" ht="13">
      <c r="A508" s="413"/>
      <c r="B508" s="413"/>
      <c r="C508" s="413"/>
      <c r="D508" s="414"/>
      <c r="E508" s="413"/>
      <c r="F508" s="413"/>
      <c r="G508" s="41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  <c r="AA508" s="413"/>
    </row>
    <row r="509" spans="1:27" ht="13">
      <c r="A509" s="413"/>
      <c r="B509" s="413"/>
      <c r="C509" s="413"/>
      <c r="D509" s="414"/>
      <c r="E509" s="413"/>
      <c r="F509" s="413"/>
      <c r="G509" s="41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  <c r="AA509" s="413"/>
    </row>
    <row r="510" spans="1:27" ht="13">
      <c r="A510" s="413"/>
      <c r="B510" s="413"/>
      <c r="C510" s="413"/>
      <c r="D510" s="414"/>
      <c r="E510" s="413"/>
      <c r="F510" s="413"/>
      <c r="G510" s="41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  <c r="AA510" s="413"/>
    </row>
    <row r="511" spans="1:27" ht="13">
      <c r="A511" s="413"/>
      <c r="B511" s="413"/>
      <c r="C511" s="413"/>
      <c r="D511" s="414"/>
      <c r="E511" s="413"/>
      <c r="F511" s="413"/>
      <c r="G511" s="41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  <c r="AA511" s="413"/>
    </row>
    <row r="512" spans="1:27" ht="13">
      <c r="A512" s="413"/>
      <c r="B512" s="413"/>
      <c r="C512" s="413"/>
      <c r="D512" s="414"/>
      <c r="E512" s="413"/>
      <c r="F512" s="413"/>
      <c r="G512" s="41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  <c r="AA512" s="413"/>
    </row>
    <row r="513" spans="1:27" ht="13">
      <c r="A513" s="413"/>
      <c r="B513" s="413"/>
      <c r="C513" s="413"/>
      <c r="D513" s="414"/>
      <c r="E513" s="413"/>
      <c r="F513" s="413"/>
      <c r="G513" s="41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  <c r="T513" s="413"/>
      <c r="U513" s="413"/>
      <c r="V513" s="413"/>
      <c r="W513" s="413"/>
      <c r="X513" s="413"/>
      <c r="Y513" s="413"/>
      <c r="Z513" s="413"/>
      <c r="AA513" s="413"/>
    </row>
    <row r="514" spans="1:27" ht="13">
      <c r="A514" s="413"/>
      <c r="B514" s="413"/>
      <c r="C514" s="413"/>
      <c r="D514" s="414"/>
      <c r="E514" s="413"/>
      <c r="F514" s="413"/>
      <c r="G514" s="41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  <c r="AA514" s="413"/>
    </row>
    <row r="515" spans="1:27" ht="13">
      <c r="A515" s="413"/>
      <c r="B515" s="413"/>
      <c r="C515" s="413"/>
      <c r="D515" s="414"/>
      <c r="E515" s="413"/>
      <c r="F515" s="413"/>
      <c r="G515" s="41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  <c r="AA515" s="413"/>
    </row>
    <row r="516" spans="1:27" ht="13">
      <c r="A516" s="413"/>
      <c r="B516" s="413"/>
      <c r="C516" s="413"/>
      <c r="D516" s="414"/>
      <c r="E516" s="413"/>
      <c r="F516" s="413"/>
      <c r="G516" s="41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  <c r="AA516" s="413"/>
    </row>
    <row r="517" spans="1:27" ht="13">
      <c r="A517" s="413"/>
      <c r="B517" s="413"/>
      <c r="C517" s="413"/>
      <c r="D517" s="414"/>
      <c r="E517" s="413"/>
      <c r="F517" s="413"/>
      <c r="G517" s="41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  <c r="AA517" s="413"/>
    </row>
    <row r="518" spans="1:27" ht="13">
      <c r="A518" s="413"/>
      <c r="B518" s="413"/>
      <c r="C518" s="413"/>
      <c r="D518" s="414"/>
      <c r="E518" s="413"/>
      <c r="F518" s="413"/>
      <c r="G518" s="41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  <c r="AA518" s="413"/>
    </row>
    <row r="519" spans="1:27" ht="13">
      <c r="A519" s="413"/>
      <c r="B519" s="413"/>
      <c r="C519" s="413"/>
      <c r="D519" s="414"/>
      <c r="E519" s="413"/>
      <c r="F519" s="413"/>
      <c r="G519" s="41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  <c r="AA519" s="413"/>
    </row>
    <row r="520" spans="1:27" ht="13">
      <c r="A520" s="413"/>
      <c r="B520" s="413"/>
      <c r="C520" s="413"/>
      <c r="D520" s="414"/>
      <c r="E520" s="413"/>
      <c r="F520" s="413"/>
      <c r="G520" s="41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  <c r="AA520" s="413"/>
    </row>
    <row r="521" spans="1:27" ht="13">
      <c r="A521" s="413"/>
      <c r="B521" s="413"/>
      <c r="C521" s="413"/>
      <c r="D521" s="414"/>
      <c r="E521" s="413"/>
      <c r="F521" s="413"/>
      <c r="G521" s="41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  <c r="AA521" s="413"/>
    </row>
    <row r="522" spans="1:27" ht="13">
      <c r="A522" s="413"/>
      <c r="B522" s="413"/>
      <c r="C522" s="413"/>
      <c r="D522" s="414"/>
      <c r="E522" s="413"/>
      <c r="F522" s="413"/>
      <c r="G522" s="41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  <c r="AA522" s="413"/>
    </row>
    <row r="523" spans="1:27" ht="13">
      <c r="A523" s="413"/>
      <c r="B523" s="413"/>
      <c r="C523" s="413"/>
      <c r="D523" s="414"/>
      <c r="E523" s="413"/>
      <c r="F523" s="413"/>
      <c r="G523" s="41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  <c r="AA523" s="413"/>
    </row>
    <row r="524" spans="1:27" ht="13">
      <c r="A524" s="413"/>
      <c r="B524" s="413"/>
      <c r="C524" s="413"/>
      <c r="D524" s="414"/>
      <c r="E524" s="413"/>
      <c r="F524" s="413"/>
      <c r="G524" s="41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  <c r="AA524" s="413"/>
    </row>
    <row r="525" spans="1:27" ht="13">
      <c r="A525" s="413"/>
      <c r="B525" s="413"/>
      <c r="C525" s="413"/>
      <c r="D525" s="414"/>
      <c r="E525" s="413"/>
      <c r="F525" s="413"/>
      <c r="G525" s="41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  <c r="AA525" s="413"/>
    </row>
    <row r="526" spans="1:27" ht="13">
      <c r="A526" s="413"/>
      <c r="B526" s="413"/>
      <c r="C526" s="413"/>
      <c r="D526" s="414"/>
      <c r="E526" s="413"/>
      <c r="F526" s="413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  <c r="AA526" s="413"/>
    </row>
    <row r="527" spans="1:27" ht="13">
      <c r="A527" s="413"/>
      <c r="B527" s="413"/>
      <c r="C527" s="413"/>
      <c r="D527" s="414"/>
      <c r="E527" s="413"/>
      <c r="F527" s="413"/>
      <c r="G527" s="41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  <c r="AA527" s="413"/>
    </row>
    <row r="528" spans="1:27" ht="13">
      <c r="A528" s="413"/>
      <c r="B528" s="413"/>
      <c r="C528" s="413"/>
      <c r="D528" s="414"/>
      <c r="E528" s="413"/>
      <c r="F528" s="413"/>
      <c r="G528" s="41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  <c r="AA528" s="413"/>
    </row>
    <row r="529" spans="1:27" ht="13">
      <c r="A529" s="413"/>
      <c r="B529" s="413"/>
      <c r="C529" s="413"/>
      <c r="D529" s="414"/>
      <c r="E529" s="413"/>
      <c r="F529" s="413"/>
      <c r="G529" s="41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/>
    </row>
    <row r="530" spans="1:27" ht="13">
      <c r="A530" s="413"/>
      <c r="B530" s="413"/>
      <c r="C530" s="413"/>
      <c r="D530" s="414"/>
      <c r="E530" s="413"/>
      <c r="F530" s="413"/>
      <c r="G530" s="41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  <c r="AA530" s="413"/>
    </row>
    <row r="531" spans="1:27" ht="13">
      <c r="A531" s="413"/>
      <c r="B531" s="413"/>
      <c r="C531" s="413"/>
      <c r="D531" s="414"/>
      <c r="E531" s="413"/>
      <c r="F531" s="413"/>
      <c r="G531" s="41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  <c r="AA531" s="413"/>
    </row>
    <row r="532" spans="1:27" ht="13">
      <c r="A532" s="413"/>
      <c r="B532" s="413"/>
      <c r="C532" s="413"/>
      <c r="D532" s="414"/>
      <c r="E532" s="413"/>
      <c r="F532" s="413"/>
      <c r="G532" s="41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  <c r="AA532" s="413"/>
    </row>
    <row r="533" spans="1:27" ht="13">
      <c r="A533" s="413"/>
      <c r="B533" s="413"/>
      <c r="C533" s="413"/>
      <c r="D533" s="414"/>
      <c r="E533" s="413"/>
      <c r="F533" s="413"/>
      <c r="G533" s="41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  <c r="AA533" s="413"/>
    </row>
    <row r="534" spans="1:27" ht="13">
      <c r="A534" s="413"/>
      <c r="B534" s="413"/>
      <c r="C534" s="413"/>
      <c r="D534" s="414"/>
      <c r="E534" s="413"/>
      <c r="F534" s="413"/>
      <c r="G534" s="41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  <c r="AA534" s="413"/>
    </row>
    <row r="535" spans="1:27" ht="13">
      <c r="A535" s="413"/>
      <c r="B535" s="413"/>
      <c r="C535" s="413"/>
      <c r="D535" s="414"/>
      <c r="E535" s="413"/>
      <c r="F535" s="413"/>
      <c r="G535" s="41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  <c r="AA535" s="413"/>
    </row>
    <row r="536" spans="1:27" ht="13">
      <c r="A536" s="413"/>
      <c r="B536" s="413"/>
      <c r="C536" s="413"/>
      <c r="D536" s="414"/>
      <c r="E536" s="413"/>
      <c r="F536" s="413"/>
      <c r="G536" s="41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  <c r="AA536" s="413"/>
    </row>
    <row r="537" spans="1:27" ht="13">
      <c r="A537" s="413"/>
      <c r="B537" s="413"/>
      <c r="C537" s="413"/>
      <c r="D537" s="414"/>
      <c r="E537" s="413"/>
      <c r="F537" s="413"/>
      <c r="G537" s="41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  <c r="AA537" s="413"/>
    </row>
    <row r="538" spans="1:27" ht="13">
      <c r="A538" s="413"/>
      <c r="B538" s="413"/>
      <c r="C538" s="413"/>
      <c r="D538" s="414"/>
      <c r="E538" s="413"/>
      <c r="F538" s="413"/>
      <c r="G538" s="41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  <c r="AA538" s="413"/>
    </row>
    <row r="539" spans="1:27" ht="13">
      <c r="A539" s="413"/>
      <c r="B539" s="413"/>
      <c r="C539" s="413"/>
      <c r="D539" s="414"/>
      <c r="E539" s="413"/>
      <c r="F539" s="413"/>
      <c r="G539" s="41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  <c r="AA539" s="413"/>
    </row>
    <row r="540" spans="1:27" ht="13">
      <c r="A540" s="413"/>
      <c r="B540" s="413"/>
      <c r="C540" s="413"/>
      <c r="D540" s="414"/>
      <c r="E540" s="413"/>
      <c r="F540" s="413"/>
      <c r="G540" s="41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  <c r="AA540" s="413"/>
    </row>
    <row r="541" spans="1:27" ht="13">
      <c r="A541" s="413"/>
      <c r="B541" s="413"/>
      <c r="C541" s="413"/>
      <c r="D541" s="414"/>
      <c r="E541" s="413"/>
      <c r="F541" s="413"/>
      <c r="G541" s="41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  <c r="AA541" s="413"/>
    </row>
    <row r="542" spans="1:27" ht="13">
      <c r="A542" s="413"/>
      <c r="B542" s="413"/>
      <c r="C542" s="413"/>
      <c r="D542" s="414"/>
      <c r="E542" s="413"/>
      <c r="F542" s="413"/>
      <c r="G542" s="41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  <c r="AA542" s="413"/>
    </row>
    <row r="543" spans="1:27" ht="13">
      <c r="A543" s="413"/>
      <c r="B543" s="413"/>
      <c r="C543" s="413"/>
      <c r="D543" s="414"/>
      <c r="E543" s="413"/>
      <c r="F543" s="413"/>
      <c r="G543" s="41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  <c r="AA543" s="413"/>
    </row>
    <row r="544" spans="1:27" ht="13">
      <c r="A544" s="413"/>
      <c r="B544" s="413"/>
      <c r="C544" s="413"/>
      <c r="D544" s="414"/>
      <c r="E544" s="413"/>
      <c r="F544" s="413"/>
      <c r="G544" s="41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  <c r="AA544" s="413"/>
    </row>
    <row r="545" spans="1:27" ht="13">
      <c r="A545" s="413"/>
      <c r="B545" s="413"/>
      <c r="C545" s="413"/>
      <c r="D545" s="414"/>
      <c r="E545" s="413"/>
      <c r="F545" s="413"/>
      <c r="G545" s="41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  <c r="AA545" s="413"/>
    </row>
    <row r="546" spans="1:27" ht="13">
      <c r="A546" s="413"/>
      <c r="B546" s="413"/>
      <c r="C546" s="413"/>
      <c r="D546" s="414"/>
      <c r="E546" s="413"/>
      <c r="F546" s="413"/>
      <c r="G546" s="41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  <c r="AA546" s="413"/>
    </row>
    <row r="547" spans="1:27" ht="13">
      <c r="A547" s="413"/>
      <c r="B547" s="413"/>
      <c r="C547" s="413"/>
      <c r="D547" s="414"/>
      <c r="E547" s="413"/>
      <c r="F547" s="413"/>
      <c r="G547" s="41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  <c r="AA547" s="413"/>
    </row>
    <row r="548" spans="1:27" ht="13">
      <c r="A548" s="413"/>
      <c r="B548" s="413"/>
      <c r="C548" s="413"/>
      <c r="D548" s="414"/>
      <c r="E548" s="413"/>
      <c r="F548" s="413"/>
      <c r="G548" s="41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  <c r="AA548" s="413"/>
    </row>
    <row r="549" spans="1:27" ht="13">
      <c r="A549" s="413"/>
      <c r="B549" s="413"/>
      <c r="C549" s="413"/>
      <c r="D549" s="414"/>
      <c r="E549" s="413"/>
      <c r="F549" s="413"/>
      <c r="G549" s="41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  <c r="AA549" s="413"/>
    </row>
    <row r="550" spans="1:27" ht="13">
      <c r="A550" s="413"/>
      <c r="B550" s="413"/>
      <c r="C550" s="413"/>
      <c r="D550" s="414"/>
      <c r="E550" s="413"/>
      <c r="F550" s="413"/>
      <c r="G550" s="41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  <c r="AA550" s="413"/>
    </row>
    <row r="551" spans="1:27" ht="13">
      <c r="A551" s="413"/>
      <c r="B551" s="413"/>
      <c r="C551" s="413"/>
      <c r="D551" s="414"/>
      <c r="E551" s="413"/>
      <c r="F551" s="413"/>
      <c r="G551" s="41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  <c r="AA551" s="413"/>
    </row>
    <row r="552" spans="1:27" ht="13">
      <c r="A552" s="413"/>
      <c r="B552" s="413"/>
      <c r="C552" s="413"/>
      <c r="D552" s="414"/>
      <c r="E552" s="413"/>
      <c r="F552" s="413"/>
      <c r="G552" s="41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  <c r="AA552" s="413"/>
    </row>
    <row r="553" spans="1:27" ht="13">
      <c r="A553" s="413"/>
      <c r="B553" s="413"/>
      <c r="C553" s="413"/>
      <c r="D553" s="414"/>
      <c r="E553" s="413"/>
      <c r="F553" s="413"/>
      <c r="G553" s="41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  <c r="AA553" s="413"/>
    </row>
    <row r="554" spans="1:27" ht="13">
      <c r="A554" s="413"/>
      <c r="B554" s="413"/>
      <c r="C554" s="413"/>
      <c r="D554" s="414"/>
      <c r="E554" s="413"/>
      <c r="F554" s="413"/>
      <c r="G554" s="41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  <c r="AA554" s="413"/>
    </row>
    <row r="555" spans="1:27" ht="13">
      <c r="A555" s="413"/>
      <c r="B555" s="413"/>
      <c r="C555" s="413"/>
      <c r="D555" s="414"/>
      <c r="E555" s="413"/>
      <c r="F555" s="413"/>
      <c r="G555" s="41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  <c r="AA555" s="413"/>
    </row>
    <row r="556" spans="1:27" ht="13">
      <c r="A556" s="413"/>
      <c r="B556" s="413"/>
      <c r="C556" s="413"/>
      <c r="D556" s="414"/>
      <c r="E556" s="413"/>
      <c r="F556" s="413"/>
      <c r="G556" s="41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  <c r="AA556" s="413"/>
    </row>
    <row r="557" spans="1:27" ht="13">
      <c r="A557" s="413"/>
      <c r="B557" s="413"/>
      <c r="C557" s="413"/>
      <c r="D557" s="414"/>
      <c r="E557" s="413"/>
      <c r="F557" s="413"/>
      <c r="G557" s="41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/>
    </row>
    <row r="558" spans="1:27" ht="13">
      <c r="A558" s="413"/>
      <c r="B558" s="413"/>
      <c r="C558" s="413"/>
      <c r="D558" s="414"/>
      <c r="E558" s="413"/>
      <c r="F558" s="413"/>
      <c r="G558" s="41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/>
    </row>
    <row r="559" spans="1:27" ht="13">
      <c r="A559" s="413"/>
      <c r="B559" s="413"/>
      <c r="C559" s="413"/>
      <c r="D559" s="414"/>
      <c r="E559" s="413"/>
      <c r="F559" s="413"/>
      <c r="G559" s="41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/>
    </row>
    <row r="560" spans="1:27" ht="13">
      <c r="A560" s="413"/>
      <c r="B560" s="413"/>
      <c r="C560" s="413"/>
      <c r="D560" s="414"/>
      <c r="E560" s="413"/>
      <c r="F560" s="413"/>
      <c r="G560" s="41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  <c r="AA560" s="413"/>
    </row>
    <row r="561" spans="1:27" ht="13">
      <c r="A561" s="413"/>
      <c r="B561" s="413"/>
      <c r="C561" s="413"/>
      <c r="D561" s="414"/>
      <c r="E561" s="413"/>
      <c r="F561" s="413"/>
      <c r="G561" s="41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  <c r="AA561" s="413"/>
    </row>
    <row r="562" spans="1:27" ht="13">
      <c r="A562" s="413"/>
      <c r="B562" s="413"/>
      <c r="C562" s="413"/>
      <c r="D562" s="414"/>
      <c r="E562" s="413"/>
      <c r="F562" s="413"/>
      <c r="G562" s="41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  <c r="AA562" s="413"/>
    </row>
    <row r="563" spans="1:27" ht="13">
      <c r="A563" s="413"/>
      <c r="B563" s="413"/>
      <c r="C563" s="413"/>
      <c r="D563" s="414"/>
      <c r="E563" s="413"/>
      <c r="F563" s="413"/>
      <c r="G563" s="41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  <c r="AA563" s="413"/>
    </row>
    <row r="564" spans="1:27" ht="13">
      <c r="A564" s="413"/>
      <c r="B564" s="413"/>
      <c r="C564" s="413"/>
      <c r="D564" s="414"/>
      <c r="E564" s="413"/>
      <c r="F564" s="413"/>
      <c r="G564" s="41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  <c r="AA564" s="413"/>
    </row>
    <row r="565" spans="1:27" ht="13">
      <c r="A565" s="413"/>
      <c r="B565" s="413"/>
      <c r="C565" s="413"/>
      <c r="D565" s="414"/>
      <c r="E565" s="413"/>
      <c r="F565" s="413"/>
      <c r="G565" s="41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  <c r="AA565" s="413"/>
    </row>
    <row r="566" spans="1:27" ht="13">
      <c r="A566" s="413"/>
      <c r="B566" s="413"/>
      <c r="C566" s="413"/>
      <c r="D566" s="414"/>
      <c r="E566" s="413"/>
      <c r="F566" s="413"/>
      <c r="G566" s="41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  <c r="AA566" s="413"/>
    </row>
    <row r="567" spans="1:27" ht="13">
      <c r="A567" s="413"/>
      <c r="B567" s="413"/>
      <c r="C567" s="413"/>
      <c r="D567" s="414"/>
      <c r="E567" s="413"/>
      <c r="F567" s="413"/>
      <c r="G567" s="41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  <c r="AA567" s="413"/>
    </row>
    <row r="568" spans="1:27" ht="13">
      <c r="A568" s="413"/>
      <c r="B568" s="413"/>
      <c r="C568" s="413"/>
      <c r="D568" s="414"/>
      <c r="E568" s="413"/>
      <c r="F568" s="413"/>
      <c r="G568" s="41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  <c r="AA568" s="413"/>
    </row>
    <row r="569" spans="1:27" ht="13">
      <c r="A569" s="413"/>
      <c r="B569" s="413"/>
      <c r="C569" s="413"/>
      <c r="D569" s="414"/>
      <c r="E569" s="413"/>
      <c r="F569" s="413"/>
      <c r="G569" s="41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  <c r="AA569" s="413"/>
    </row>
    <row r="570" spans="1:27" ht="13">
      <c r="A570" s="413"/>
      <c r="B570" s="413"/>
      <c r="C570" s="413"/>
      <c r="D570" s="414"/>
      <c r="E570" s="413"/>
      <c r="F570" s="413"/>
      <c r="G570" s="41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  <c r="AA570" s="413"/>
    </row>
    <row r="571" spans="1:27" ht="13">
      <c r="A571" s="413"/>
      <c r="B571" s="413"/>
      <c r="C571" s="413"/>
      <c r="D571" s="414"/>
      <c r="E571" s="413"/>
      <c r="F571" s="413"/>
      <c r="G571" s="41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  <c r="AA571" s="413"/>
    </row>
    <row r="572" spans="1:27" ht="13">
      <c r="A572" s="413"/>
      <c r="B572" s="413"/>
      <c r="C572" s="413"/>
      <c r="D572" s="414"/>
      <c r="E572" s="413"/>
      <c r="F572" s="413"/>
      <c r="G572" s="41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  <c r="AA572" s="413"/>
    </row>
    <row r="573" spans="1:27" ht="13">
      <c r="A573" s="413"/>
      <c r="B573" s="413"/>
      <c r="C573" s="413"/>
      <c r="D573" s="414"/>
      <c r="E573" s="413"/>
      <c r="F573" s="413"/>
      <c r="G573" s="41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  <c r="AA573" s="413"/>
    </row>
    <row r="574" spans="1:27" ht="13">
      <c r="A574" s="413"/>
      <c r="B574" s="413"/>
      <c r="C574" s="413"/>
      <c r="D574" s="414"/>
      <c r="E574" s="413"/>
      <c r="F574" s="413"/>
      <c r="G574" s="41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  <c r="AA574" s="413"/>
    </row>
    <row r="575" spans="1:27" ht="13">
      <c r="A575" s="413"/>
      <c r="B575" s="413"/>
      <c r="C575" s="413"/>
      <c r="D575" s="414"/>
      <c r="E575" s="413"/>
      <c r="F575" s="413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  <c r="AA575" s="413"/>
    </row>
    <row r="576" spans="1:27" ht="13">
      <c r="A576" s="413"/>
      <c r="B576" s="413"/>
      <c r="C576" s="413"/>
      <c r="D576" s="414"/>
      <c r="E576" s="413"/>
      <c r="F576" s="413"/>
      <c r="G576" s="41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  <c r="AA576" s="413"/>
    </row>
    <row r="577" spans="1:27" ht="13">
      <c r="A577" s="413"/>
      <c r="B577" s="413"/>
      <c r="C577" s="413"/>
      <c r="D577" s="414"/>
      <c r="E577" s="413"/>
      <c r="F577" s="413"/>
      <c r="G577" s="41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  <c r="AA577" s="413"/>
    </row>
    <row r="578" spans="1:27" ht="13">
      <c r="A578" s="413"/>
      <c r="B578" s="413"/>
      <c r="C578" s="413"/>
      <c r="D578" s="414"/>
      <c r="E578" s="413"/>
      <c r="F578" s="413"/>
      <c r="G578" s="41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  <c r="AA578" s="413"/>
    </row>
    <row r="579" spans="1:27" ht="13">
      <c r="A579" s="413"/>
      <c r="B579" s="413"/>
      <c r="C579" s="413"/>
      <c r="D579" s="414"/>
      <c r="E579" s="413"/>
      <c r="F579" s="413"/>
      <c r="G579" s="41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  <c r="AA579" s="413"/>
    </row>
    <row r="580" spans="1:27" ht="13">
      <c r="A580" s="413"/>
      <c r="B580" s="413"/>
      <c r="C580" s="413"/>
      <c r="D580" s="414"/>
      <c r="E580" s="413"/>
      <c r="F580" s="413"/>
      <c r="G580" s="41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  <c r="AA580" s="413"/>
    </row>
    <row r="581" spans="1:27" ht="13">
      <c r="A581" s="413"/>
      <c r="B581" s="413"/>
      <c r="C581" s="413"/>
      <c r="D581" s="414"/>
      <c r="E581" s="413"/>
      <c r="F581" s="413"/>
      <c r="G581" s="41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  <c r="AA581" s="413"/>
    </row>
    <row r="582" spans="1:27" ht="13">
      <c r="A582" s="413"/>
      <c r="B582" s="413"/>
      <c r="C582" s="413"/>
      <c r="D582" s="414"/>
      <c r="E582" s="413"/>
      <c r="F582" s="413"/>
      <c r="G582" s="41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  <c r="AA582" s="413"/>
    </row>
    <row r="583" spans="1:27" ht="13">
      <c r="A583" s="413"/>
      <c r="B583" s="413"/>
      <c r="C583" s="413"/>
      <c r="D583" s="414"/>
      <c r="E583" s="413"/>
      <c r="F583" s="413"/>
      <c r="G583" s="41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  <c r="AA583" s="413"/>
    </row>
    <row r="584" spans="1:27" ht="13">
      <c r="A584" s="413"/>
      <c r="B584" s="413"/>
      <c r="C584" s="413"/>
      <c r="D584" s="414"/>
      <c r="E584" s="413"/>
      <c r="F584" s="413"/>
      <c r="G584" s="41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  <c r="AA584" s="413"/>
    </row>
    <row r="585" spans="1:27" ht="13">
      <c r="A585" s="413"/>
      <c r="B585" s="413"/>
      <c r="C585" s="413"/>
      <c r="D585" s="414"/>
      <c r="E585" s="413"/>
      <c r="F585" s="413"/>
      <c r="G585" s="41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  <c r="AA585" s="413"/>
    </row>
    <row r="586" spans="1:27" ht="13">
      <c r="A586" s="413"/>
      <c r="B586" s="413"/>
      <c r="C586" s="413"/>
      <c r="D586" s="414"/>
      <c r="E586" s="413"/>
      <c r="F586" s="413"/>
      <c r="G586" s="41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  <c r="AA586" s="413"/>
    </row>
    <row r="587" spans="1:27" ht="13">
      <c r="A587" s="413"/>
      <c r="B587" s="413"/>
      <c r="C587" s="413"/>
      <c r="D587" s="414"/>
      <c r="E587" s="413"/>
      <c r="F587" s="413"/>
      <c r="G587" s="41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  <c r="AA587" s="413"/>
    </row>
    <row r="588" spans="1:27" ht="13">
      <c r="A588" s="413"/>
      <c r="B588" s="413"/>
      <c r="C588" s="413"/>
      <c r="D588" s="414"/>
      <c r="E588" s="413"/>
      <c r="F588" s="413"/>
      <c r="G588" s="41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  <c r="AA588" s="413"/>
    </row>
    <row r="589" spans="1:27" ht="13">
      <c r="A589" s="413"/>
      <c r="B589" s="413"/>
      <c r="C589" s="413"/>
      <c r="D589" s="414"/>
      <c r="E589" s="413"/>
      <c r="F589" s="413"/>
      <c r="G589" s="41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  <c r="AA589" s="413"/>
    </row>
    <row r="590" spans="1:27" ht="13">
      <c r="A590" s="413"/>
      <c r="B590" s="413"/>
      <c r="C590" s="413"/>
      <c r="D590" s="414"/>
      <c r="E590" s="413"/>
      <c r="F590" s="413"/>
      <c r="G590" s="41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  <c r="AA590" s="413"/>
    </row>
    <row r="591" spans="1:27" ht="13">
      <c r="A591" s="413"/>
      <c r="B591" s="413"/>
      <c r="C591" s="413"/>
      <c r="D591" s="414"/>
      <c r="E591" s="413"/>
      <c r="F591" s="413"/>
      <c r="G591" s="41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  <c r="AA591" s="413"/>
    </row>
    <row r="592" spans="1:27" ht="13">
      <c r="A592" s="413"/>
      <c r="B592" s="413"/>
      <c r="C592" s="413"/>
      <c r="D592" s="414"/>
      <c r="E592" s="413"/>
      <c r="F592" s="413"/>
      <c r="G592" s="41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  <c r="AA592" s="413"/>
    </row>
    <row r="593" spans="1:27" ht="13">
      <c r="A593" s="413"/>
      <c r="B593" s="413"/>
      <c r="C593" s="413"/>
      <c r="D593" s="414"/>
      <c r="E593" s="413"/>
      <c r="F593" s="413"/>
      <c r="G593" s="41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  <c r="AA593" s="413"/>
    </row>
    <row r="594" spans="1:27" ht="13">
      <c r="A594" s="413"/>
      <c r="B594" s="413"/>
      <c r="C594" s="413"/>
      <c r="D594" s="414"/>
      <c r="E594" s="413"/>
      <c r="F594" s="413"/>
      <c r="G594" s="41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  <c r="AA594" s="413"/>
    </row>
    <row r="595" spans="1:27" ht="13">
      <c r="A595" s="413"/>
      <c r="B595" s="413"/>
      <c r="C595" s="413"/>
      <c r="D595" s="414"/>
      <c r="E595" s="413"/>
      <c r="F595" s="413"/>
      <c r="G595" s="41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  <c r="AA595" s="413"/>
    </row>
    <row r="596" spans="1:27" ht="13">
      <c r="A596" s="413"/>
      <c r="B596" s="413"/>
      <c r="C596" s="413"/>
      <c r="D596" s="414"/>
      <c r="E596" s="413"/>
      <c r="F596" s="413"/>
      <c r="G596" s="41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  <c r="AA596" s="413"/>
    </row>
    <row r="597" spans="1:27" ht="13">
      <c r="A597" s="413"/>
      <c r="B597" s="413"/>
      <c r="C597" s="413"/>
      <c r="D597" s="414"/>
      <c r="E597" s="413"/>
      <c r="F597" s="413"/>
      <c r="G597" s="41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  <c r="AA597" s="413"/>
    </row>
    <row r="598" spans="1:27" ht="13">
      <c r="A598" s="413"/>
      <c r="B598" s="413"/>
      <c r="C598" s="413"/>
      <c r="D598" s="414"/>
      <c r="E598" s="413"/>
      <c r="F598" s="413"/>
      <c r="G598" s="41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  <c r="AA598" s="413"/>
    </row>
    <row r="599" spans="1:27" ht="13">
      <c r="A599" s="413"/>
      <c r="B599" s="413"/>
      <c r="C599" s="413"/>
      <c r="D599" s="414"/>
      <c r="E599" s="413"/>
      <c r="F599" s="413"/>
      <c r="G599" s="41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  <c r="AA599" s="413"/>
    </row>
    <row r="600" spans="1:27" ht="13">
      <c r="A600" s="413"/>
      <c r="B600" s="413"/>
      <c r="C600" s="413"/>
      <c r="D600" s="414"/>
      <c r="E600" s="413"/>
      <c r="F600" s="413"/>
      <c r="G600" s="41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  <c r="AA600" s="413"/>
    </row>
    <row r="601" spans="1:27" ht="13">
      <c r="A601" s="413"/>
      <c r="B601" s="413"/>
      <c r="C601" s="413"/>
      <c r="D601" s="414"/>
      <c r="E601" s="413"/>
      <c r="F601" s="413"/>
      <c r="G601" s="41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  <c r="AA601" s="413"/>
    </row>
    <row r="602" spans="1:27" ht="13">
      <c r="A602" s="413"/>
      <c r="B602" s="413"/>
      <c r="C602" s="413"/>
      <c r="D602" s="414"/>
      <c r="E602" s="413"/>
      <c r="F602" s="413"/>
      <c r="G602" s="41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  <c r="AA602" s="413"/>
    </row>
    <row r="603" spans="1:27" ht="13">
      <c r="A603" s="413"/>
      <c r="B603" s="413"/>
      <c r="C603" s="413"/>
      <c r="D603" s="414"/>
      <c r="E603" s="413"/>
      <c r="F603" s="413"/>
      <c r="G603" s="41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  <c r="AA603" s="413"/>
    </row>
    <row r="604" spans="1:27" ht="13">
      <c r="A604" s="413"/>
      <c r="B604" s="413"/>
      <c r="C604" s="413"/>
      <c r="D604" s="414"/>
      <c r="E604" s="413"/>
      <c r="F604" s="413"/>
      <c r="G604" s="41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  <c r="AA604" s="413"/>
    </row>
    <row r="605" spans="1:27" ht="13">
      <c r="A605" s="413"/>
      <c r="B605" s="413"/>
      <c r="C605" s="413"/>
      <c r="D605" s="414"/>
      <c r="E605" s="413"/>
      <c r="F605" s="413"/>
      <c r="G605" s="41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  <c r="AA605" s="413"/>
    </row>
    <row r="606" spans="1:27" ht="13">
      <c r="A606" s="413"/>
      <c r="B606" s="413"/>
      <c r="C606" s="413"/>
      <c r="D606" s="414"/>
      <c r="E606" s="413"/>
      <c r="F606" s="413"/>
      <c r="G606" s="41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  <c r="AA606" s="413"/>
    </row>
    <row r="607" spans="1:27" ht="13">
      <c r="A607" s="413"/>
      <c r="B607" s="413"/>
      <c r="C607" s="413"/>
      <c r="D607" s="414"/>
      <c r="E607" s="413"/>
      <c r="F607" s="413"/>
      <c r="G607" s="41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  <c r="AA607" s="413"/>
    </row>
    <row r="608" spans="1:27" ht="13">
      <c r="A608" s="413"/>
      <c r="B608" s="413"/>
      <c r="C608" s="413"/>
      <c r="D608" s="414"/>
      <c r="E608" s="413"/>
      <c r="F608" s="413"/>
      <c r="G608" s="41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  <c r="AA608" s="413"/>
    </row>
    <row r="609" spans="1:27" ht="13">
      <c r="A609" s="413"/>
      <c r="B609" s="413"/>
      <c r="C609" s="413"/>
      <c r="D609" s="414"/>
      <c r="E609" s="413"/>
      <c r="F609" s="413"/>
      <c r="G609" s="41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  <c r="AA609" s="413"/>
    </row>
    <row r="610" spans="1:27" ht="13">
      <c r="A610" s="413"/>
      <c r="B610" s="413"/>
      <c r="C610" s="413"/>
      <c r="D610" s="414"/>
      <c r="E610" s="413"/>
      <c r="F610" s="413"/>
      <c r="G610" s="41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  <c r="AA610" s="413"/>
    </row>
    <row r="611" spans="1:27" ht="13">
      <c r="A611" s="413"/>
      <c r="B611" s="413"/>
      <c r="C611" s="413"/>
      <c r="D611" s="414"/>
      <c r="E611" s="413"/>
      <c r="F611" s="413"/>
      <c r="G611" s="41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  <c r="AA611" s="413"/>
    </row>
    <row r="612" spans="1:27" ht="13">
      <c r="A612" s="413"/>
      <c r="B612" s="413"/>
      <c r="C612" s="413"/>
      <c r="D612" s="414"/>
      <c r="E612" s="413"/>
      <c r="F612" s="413"/>
      <c r="G612" s="41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/>
    </row>
    <row r="613" spans="1:27" ht="13">
      <c r="A613" s="413"/>
      <c r="B613" s="413"/>
      <c r="C613" s="413"/>
      <c r="D613" s="414"/>
      <c r="E613" s="413"/>
      <c r="F613" s="413"/>
      <c r="G613" s="41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  <c r="AA613" s="413"/>
    </row>
    <row r="614" spans="1:27" ht="13">
      <c r="A614" s="413"/>
      <c r="B614" s="413"/>
      <c r="C614" s="413"/>
      <c r="D614" s="414"/>
      <c r="E614" s="413"/>
      <c r="F614" s="413"/>
      <c r="G614" s="41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  <c r="AA614" s="413"/>
    </row>
    <row r="615" spans="1:27" ht="13">
      <c r="A615" s="413"/>
      <c r="B615" s="413"/>
      <c r="C615" s="413"/>
      <c r="D615" s="414"/>
      <c r="E615" s="413"/>
      <c r="F615" s="413"/>
      <c r="G615" s="41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  <c r="AA615" s="413"/>
    </row>
    <row r="616" spans="1:27" ht="13">
      <c r="A616" s="413"/>
      <c r="B616" s="413"/>
      <c r="C616" s="413"/>
      <c r="D616" s="414"/>
      <c r="E616" s="413"/>
      <c r="F616" s="413"/>
      <c r="G616" s="41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  <c r="AA616" s="413"/>
    </row>
    <row r="617" spans="1:27" ht="13">
      <c r="A617" s="413"/>
      <c r="B617" s="413"/>
      <c r="C617" s="413"/>
      <c r="D617" s="414"/>
      <c r="E617" s="413"/>
      <c r="F617" s="413"/>
      <c r="G617" s="41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  <c r="AA617" s="413"/>
    </row>
    <row r="618" spans="1:27" ht="13">
      <c r="A618" s="413"/>
      <c r="B618" s="413"/>
      <c r="C618" s="413"/>
      <c r="D618" s="414"/>
      <c r="E618" s="413"/>
      <c r="F618" s="413"/>
      <c r="G618" s="41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  <c r="AA618" s="413"/>
    </row>
    <row r="619" spans="1:27" ht="13">
      <c r="A619" s="413"/>
      <c r="B619" s="413"/>
      <c r="C619" s="413"/>
      <c r="D619" s="414"/>
      <c r="E619" s="413"/>
      <c r="F619" s="413"/>
      <c r="G619" s="41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  <c r="AA619" s="413"/>
    </row>
    <row r="620" spans="1:27" ht="13">
      <c r="A620" s="413"/>
      <c r="B620" s="413"/>
      <c r="C620" s="413"/>
      <c r="D620" s="414"/>
      <c r="E620" s="413"/>
      <c r="F620" s="413"/>
      <c r="G620" s="41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  <c r="AA620" s="413"/>
    </row>
    <row r="621" spans="1:27" ht="13">
      <c r="A621" s="413"/>
      <c r="B621" s="413"/>
      <c r="C621" s="413"/>
      <c r="D621" s="414"/>
      <c r="E621" s="413"/>
      <c r="F621" s="413"/>
      <c r="G621" s="41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  <c r="AA621" s="413"/>
    </row>
    <row r="622" spans="1:27" ht="13">
      <c r="A622" s="413"/>
      <c r="B622" s="413"/>
      <c r="C622" s="413"/>
      <c r="D622" s="414"/>
      <c r="E622" s="413"/>
      <c r="F622" s="413"/>
      <c r="G622" s="41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  <c r="AA622" s="413"/>
    </row>
    <row r="623" spans="1:27" ht="13">
      <c r="A623" s="413"/>
      <c r="B623" s="413"/>
      <c r="C623" s="413"/>
      <c r="D623" s="414"/>
      <c r="E623" s="413"/>
      <c r="F623" s="413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  <c r="AA623" s="413"/>
    </row>
    <row r="624" spans="1:27" ht="13">
      <c r="A624" s="413"/>
      <c r="B624" s="413"/>
      <c r="C624" s="413"/>
      <c r="D624" s="414"/>
      <c r="E624" s="413"/>
      <c r="F624" s="413"/>
      <c r="G624" s="41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  <c r="AA624" s="413"/>
    </row>
    <row r="625" spans="1:27" ht="13">
      <c r="A625" s="413"/>
      <c r="B625" s="413"/>
      <c r="C625" s="413"/>
      <c r="D625" s="414"/>
      <c r="E625" s="413"/>
      <c r="F625" s="413"/>
      <c r="G625" s="41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  <c r="AA625" s="413"/>
    </row>
    <row r="626" spans="1:27" ht="13">
      <c r="A626" s="413"/>
      <c r="B626" s="413"/>
      <c r="C626" s="413"/>
      <c r="D626" s="414"/>
      <c r="E626" s="413"/>
      <c r="F626" s="413"/>
      <c r="G626" s="41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  <c r="AA626" s="413"/>
    </row>
    <row r="627" spans="1:27" ht="13">
      <c r="A627" s="413"/>
      <c r="B627" s="413"/>
      <c r="C627" s="413"/>
      <c r="D627" s="414"/>
      <c r="E627" s="413"/>
      <c r="F627" s="413"/>
      <c r="G627" s="41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  <c r="AA627" s="413"/>
    </row>
    <row r="628" spans="1:27" ht="13">
      <c r="A628" s="413"/>
      <c r="B628" s="413"/>
      <c r="C628" s="413"/>
      <c r="D628" s="414"/>
      <c r="E628" s="413"/>
      <c r="F628" s="413"/>
      <c r="G628" s="41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  <c r="AA628" s="413"/>
    </row>
    <row r="629" spans="1:27" ht="13">
      <c r="A629" s="413"/>
      <c r="B629" s="413"/>
      <c r="C629" s="413"/>
      <c r="D629" s="414"/>
      <c r="E629" s="413"/>
      <c r="F629" s="413"/>
      <c r="G629" s="41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  <c r="AA629" s="413"/>
    </row>
    <row r="630" spans="1:27" ht="13">
      <c r="A630" s="413"/>
      <c r="B630" s="413"/>
      <c r="C630" s="413"/>
      <c r="D630" s="414"/>
      <c r="E630" s="413"/>
      <c r="F630" s="413"/>
      <c r="G630" s="41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  <c r="T630" s="413"/>
      <c r="U630" s="413"/>
      <c r="V630" s="413"/>
      <c r="W630" s="413"/>
      <c r="X630" s="413"/>
      <c r="Y630" s="413"/>
      <c r="Z630" s="413"/>
      <c r="AA630" s="413"/>
    </row>
    <row r="631" spans="1:27" ht="13">
      <c r="A631" s="413"/>
      <c r="B631" s="413"/>
      <c r="C631" s="413"/>
      <c r="D631" s="414"/>
      <c r="E631" s="413"/>
      <c r="F631" s="413"/>
      <c r="G631" s="41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  <c r="AA631" s="413"/>
    </row>
    <row r="632" spans="1:27" ht="13">
      <c r="A632" s="413"/>
      <c r="B632" s="413"/>
      <c r="C632" s="413"/>
      <c r="D632" s="414"/>
      <c r="E632" s="413"/>
      <c r="F632" s="413"/>
      <c r="G632" s="41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  <c r="AA632" s="413"/>
    </row>
    <row r="633" spans="1:27" ht="13">
      <c r="A633" s="413"/>
      <c r="B633" s="413"/>
      <c r="C633" s="413"/>
      <c r="D633" s="414"/>
      <c r="E633" s="413"/>
      <c r="F633" s="413"/>
      <c r="G633" s="41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  <c r="AA633" s="413"/>
    </row>
    <row r="634" spans="1:27" ht="13">
      <c r="A634" s="413"/>
      <c r="B634" s="413"/>
      <c r="C634" s="413"/>
      <c r="D634" s="414"/>
      <c r="E634" s="413"/>
      <c r="F634" s="413"/>
      <c r="G634" s="41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  <c r="AA634" s="413"/>
    </row>
    <row r="635" spans="1:27" ht="13">
      <c r="A635" s="413"/>
      <c r="B635" s="413"/>
      <c r="C635" s="413"/>
      <c r="D635" s="414"/>
      <c r="E635" s="413"/>
      <c r="F635" s="413"/>
      <c r="G635" s="41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  <c r="AA635" s="413"/>
    </row>
    <row r="636" spans="1:27" ht="13">
      <c r="A636" s="413"/>
      <c r="B636" s="413"/>
      <c r="C636" s="413"/>
      <c r="D636" s="414"/>
      <c r="E636" s="413"/>
      <c r="F636" s="413"/>
      <c r="G636" s="41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  <c r="AA636" s="413"/>
    </row>
    <row r="637" spans="1:27" ht="13">
      <c r="A637" s="413"/>
      <c r="B637" s="413"/>
      <c r="C637" s="413"/>
      <c r="D637" s="414"/>
      <c r="E637" s="413"/>
      <c r="F637" s="413"/>
      <c r="G637" s="41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  <c r="AA637" s="413"/>
    </row>
    <row r="638" spans="1:27" ht="13">
      <c r="A638" s="413"/>
      <c r="B638" s="413"/>
      <c r="C638" s="413"/>
      <c r="D638" s="414"/>
      <c r="E638" s="413"/>
      <c r="F638" s="413"/>
      <c r="G638" s="41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  <c r="AA638" s="413"/>
    </row>
    <row r="639" spans="1:27" ht="13">
      <c r="A639" s="413"/>
      <c r="B639" s="413"/>
      <c r="C639" s="413"/>
      <c r="D639" s="414"/>
      <c r="E639" s="413"/>
      <c r="F639" s="413"/>
      <c r="G639" s="41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  <c r="T639" s="413"/>
      <c r="U639" s="413"/>
      <c r="V639" s="413"/>
      <c r="W639" s="413"/>
      <c r="X639" s="413"/>
      <c r="Y639" s="413"/>
      <c r="Z639" s="413"/>
      <c r="AA639" s="413"/>
    </row>
    <row r="640" spans="1:27" ht="13">
      <c r="A640" s="413"/>
      <c r="B640" s="413"/>
      <c r="C640" s="413"/>
      <c r="D640" s="414"/>
      <c r="E640" s="413"/>
      <c r="F640" s="413"/>
      <c r="G640" s="41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  <c r="T640" s="413"/>
      <c r="U640" s="413"/>
      <c r="V640" s="413"/>
      <c r="W640" s="413"/>
      <c r="X640" s="413"/>
      <c r="Y640" s="413"/>
      <c r="Z640" s="413"/>
      <c r="AA640" s="413"/>
    </row>
    <row r="641" spans="1:27" ht="13">
      <c r="A641" s="413"/>
      <c r="B641" s="413"/>
      <c r="C641" s="413"/>
      <c r="D641" s="414"/>
      <c r="E641" s="413"/>
      <c r="F641" s="413"/>
      <c r="G641" s="41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  <c r="T641" s="413"/>
      <c r="U641" s="413"/>
      <c r="V641" s="413"/>
      <c r="W641" s="413"/>
      <c r="X641" s="413"/>
      <c r="Y641" s="413"/>
      <c r="Z641" s="413"/>
      <c r="AA641" s="413"/>
    </row>
    <row r="642" spans="1:27" ht="13">
      <c r="A642" s="413"/>
      <c r="B642" s="413"/>
      <c r="C642" s="413"/>
      <c r="D642" s="414"/>
      <c r="E642" s="413"/>
      <c r="F642" s="413"/>
      <c r="G642" s="41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  <c r="Y642" s="413"/>
      <c r="Z642" s="413"/>
      <c r="AA642" s="413"/>
    </row>
    <row r="643" spans="1:27" ht="13">
      <c r="A643" s="413"/>
      <c r="B643" s="413"/>
      <c r="C643" s="413"/>
      <c r="D643" s="414"/>
      <c r="E643" s="413"/>
      <c r="F643" s="413"/>
      <c r="G643" s="41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  <c r="T643" s="413"/>
      <c r="U643" s="413"/>
      <c r="V643" s="413"/>
      <c r="W643" s="413"/>
      <c r="X643" s="413"/>
      <c r="Y643" s="413"/>
      <c r="Z643" s="413"/>
      <c r="AA643" s="413"/>
    </row>
    <row r="644" spans="1:27" ht="13">
      <c r="A644" s="413"/>
      <c r="B644" s="413"/>
      <c r="C644" s="413"/>
      <c r="D644" s="414"/>
      <c r="E644" s="413"/>
      <c r="F644" s="413"/>
      <c r="G644" s="41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  <c r="T644" s="413"/>
      <c r="U644" s="413"/>
      <c r="V644" s="413"/>
      <c r="W644" s="413"/>
      <c r="X644" s="413"/>
      <c r="Y644" s="413"/>
      <c r="Z644" s="413"/>
      <c r="AA644" s="413"/>
    </row>
    <row r="645" spans="1:27" ht="13">
      <c r="A645" s="413"/>
      <c r="B645" s="413"/>
      <c r="C645" s="413"/>
      <c r="D645" s="414"/>
      <c r="E645" s="413"/>
      <c r="F645" s="413"/>
      <c r="G645" s="41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  <c r="T645" s="413"/>
      <c r="U645" s="413"/>
      <c r="V645" s="413"/>
      <c r="W645" s="413"/>
      <c r="X645" s="413"/>
      <c r="Y645" s="413"/>
      <c r="Z645" s="413"/>
      <c r="AA645" s="413"/>
    </row>
    <row r="646" spans="1:27" ht="13">
      <c r="A646" s="413"/>
      <c r="B646" s="413"/>
      <c r="C646" s="413"/>
      <c r="D646" s="414"/>
      <c r="E646" s="413"/>
      <c r="F646" s="413"/>
      <c r="G646" s="41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  <c r="T646" s="413"/>
      <c r="U646" s="413"/>
      <c r="V646" s="413"/>
      <c r="W646" s="413"/>
      <c r="X646" s="413"/>
      <c r="Y646" s="413"/>
      <c r="Z646" s="413"/>
      <c r="AA646" s="413"/>
    </row>
    <row r="647" spans="1:27" ht="13">
      <c r="A647" s="413"/>
      <c r="B647" s="413"/>
      <c r="C647" s="413"/>
      <c r="D647" s="414"/>
      <c r="E647" s="413"/>
      <c r="F647" s="413"/>
      <c r="G647" s="41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  <c r="T647" s="413"/>
      <c r="U647" s="413"/>
      <c r="V647" s="413"/>
      <c r="W647" s="413"/>
      <c r="X647" s="413"/>
      <c r="Y647" s="413"/>
      <c r="Z647" s="413"/>
      <c r="AA647" s="413"/>
    </row>
    <row r="648" spans="1:27" ht="13">
      <c r="A648" s="413"/>
      <c r="B648" s="413"/>
      <c r="C648" s="413"/>
      <c r="D648" s="414"/>
      <c r="E648" s="413"/>
      <c r="F648" s="413"/>
      <c r="G648" s="41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  <c r="T648" s="413"/>
      <c r="U648" s="413"/>
      <c r="V648" s="413"/>
      <c r="W648" s="413"/>
      <c r="X648" s="413"/>
      <c r="Y648" s="413"/>
      <c r="Z648" s="413"/>
      <c r="AA648" s="413"/>
    </row>
    <row r="649" spans="1:27" ht="13">
      <c r="A649" s="413"/>
      <c r="B649" s="413"/>
      <c r="C649" s="413"/>
      <c r="D649" s="414"/>
      <c r="E649" s="413"/>
      <c r="F649" s="413"/>
      <c r="G649" s="41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  <c r="T649" s="413"/>
      <c r="U649" s="413"/>
      <c r="V649" s="413"/>
      <c r="W649" s="413"/>
      <c r="X649" s="413"/>
      <c r="Y649" s="413"/>
      <c r="Z649" s="413"/>
      <c r="AA649" s="413"/>
    </row>
    <row r="650" spans="1:27" ht="13">
      <c r="A650" s="413"/>
      <c r="B650" s="413"/>
      <c r="C650" s="413"/>
      <c r="D650" s="414"/>
      <c r="E650" s="413"/>
      <c r="F650" s="413"/>
      <c r="G650" s="41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  <c r="AA650" s="413"/>
    </row>
    <row r="651" spans="1:27" ht="13">
      <c r="A651" s="413"/>
      <c r="B651" s="413"/>
      <c r="C651" s="413"/>
      <c r="D651" s="414"/>
      <c r="E651" s="413"/>
      <c r="F651" s="413"/>
      <c r="G651" s="41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  <c r="AA651" s="413"/>
    </row>
    <row r="652" spans="1:27" ht="13">
      <c r="A652" s="413"/>
      <c r="B652" s="413"/>
      <c r="C652" s="413"/>
      <c r="D652" s="414"/>
      <c r="E652" s="413"/>
      <c r="F652" s="413"/>
      <c r="G652" s="41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  <c r="AA652" s="413"/>
    </row>
    <row r="653" spans="1:27" ht="13">
      <c r="A653" s="413"/>
      <c r="B653" s="413"/>
      <c r="C653" s="413"/>
      <c r="D653" s="414"/>
      <c r="E653" s="413"/>
      <c r="F653" s="413"/>
      <c r="G653" s="41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  <c r="AA653" s="413"/>
    </row>
    <row r="654" spans="1:27" ht="13">
      <c r="A654" s="413"/>
      <c r="B654" s="413"/>
      <c r="C654" s="413"/>
      <c r="D654" s="414"/>
      <c r="E654" s="413"/>
      <c r="F654" s="413"/>
      <c r="G654" s="41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  <c r="AA654" s="413"/>
    </row>
    <row r="655" spans="1:27" ht="13">
      <c r="A655" s="413"/>
      <c r="B655" s="413"/>
      <c r="C655" s="413"/>
      <c r="D655" s="414"/>
      <c r="E655" s="413"/>
      <c r="F655" s="413"/>
      <c r="G655" s="41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  <c r="AA655" s="413"/>
    </row>
    <row r="656" spans="1:27" ht="13">
      <c r="A656" s="413"/>
      <c r="B656" s="413"/>
      <c r="C656" s="413"/>
      <c r="D656" s="414"/>
      <c r="E656" s="413"/>
      <c r="F656" s="413"/>
      <c r="G656" s="41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  <c r="AA656" s="413"/>
    </row>
    <row r="657" spans="1:27" ht="13">
      <c r="A657" s="413"/>
      <c r="B657" s="413"/>
      <c r="C657" s="413"/>
      <c r="D657" s="414"/>
      <c r="E657" s="413"/>
      <c r="F657" s="413"/>
      <c r="G657" s="41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  <c r="AA657" s="413"/>
    </row>
    <row r="658" spans="1:27" ht="13">
      <c r="A658" s="413"/>
      <c r="B658" s="413"/>
      <c r="C658" s="413"/>
      <c r="D658" s="414"/>
      <c r="E658" s="413"/>
      <c r="F658" s="413"/>
      <c r="G658" s="41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  <c r="AA658" s="413"/>
    </row>
    <row r="659" spans="1:27" ht="13">
      <c r="A659" s="413"/>
      <c r="B659" s="413"/>
      <c r="C659" s="413"/>
      <c r="D659" s="414"/>
      <c r="E659" s="413"/>
      <c r="F659" s="413"/>
      <c r="G659" s="41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  <c r="AA659" s="413"/>
    </row>
    <row r="660" spans="1:27" ht="13">
      <c r="A660" s="413"/>
      <c r="B660" s="413"/>
      <c r="C660" s="413"/>
      <c r="D660" s="414"/>
      <c r="E660" s="413"/>
      <c r="F660" s="413"/>
      <c r="G660" s="41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  <c r="AA660" s="413"/>
    </row>
    <row r="661" spans="1:27" ht="13">
      <c r="A661" s="413"/>
      <c r="B661" s="413"/>
      <c r="C661" s="413"/>
      <c r="D661" s="414"/>
      <c r="E661" s="413"/>
      <c r="F661" s="413"/>
      <c r="G661" s="41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  <c r="AA661" s="413"/>
    </row>
    <row r="662" spans="1:27" ht="13">
      <c r="A662" s="413"/>
      <c r="B662" s="413"/>
      <c r="C662" s="413"/>
      <c r="D662" s="414"/>
      <c r="E662" s="413"/>
      <c r="F662" s="413"/>
      <c r="G662" s="41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  <c r="AA662" s="413"/>
    </row>
    <row r="663" spans="1:27" ht="13">
      <c r="A663" s="413"/>
      <c r="B663" s="413"/>
      <c r="C663" s="413"/>
      <c r="D663" s="414"/>
      <c r="E663" s="413"/>
      <c r="F663" s="413"/>
      <c r="G663" s="41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  <c r="AA663" s="413"/>
    </row>
    <row r="664" spans="1:27" ht="13">
      <c r="A664" s="413"/>
      <c r="B664" s="413"/>
      <c r="C664" s="413"/>
      <c r="D664" s="414"/>
      <c r="E664" s="413"/>
      <c r="F664" s="413"/>
      <c r="G664" s="41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  <c r="AA664" s="413"/>
    </row>
    <row r="665" spans="1:27" ht="13">
      <c r="A665" s="413"/>
      <c r="B665" s="413"/>
      <c r="C665" s="413"/>
      <c r="D665" s="414"/>
      <c r="E665" s="413"/>
      <c r="F665" s="413"/>
      <c r="G665" s="41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  <c r="AA665" s="413"/>
    </row>
    <row r="666" spans="1:27" ht="13">
      <c r="A666" s="413"/>
      <c r="B666" s="413"/>
      <c r="C666" s="413"/>
      <c r="D666" s="414"/>
      <c r="E666" s="413"/>
      <c r="F666" s="413"/>
      <c r="G666" s="41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  <c r="AA666" s="413"/>
    </row>
    <row r="667" spans="1:27" ht="13">
      <c r="A667" s="413"/>
      <c r="B667" s="413"/>
      <c r="C667" s="413"/>
      <c r="D667" s="414"/>
      <c r="E667" s="413"/>
      <c r="F667" s="413"/>
      <c r="G667" s="41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  <c r="AA667" s="413"/>
    </row>
    <row r="668" spans="1:27" ht="13">
      <c r="A668" s="413"/>
      <c r="B668" s="413"/>
      <c r="C668" s="413"/>
      <c r="D668" s="414"/>
      <c r="E668" s="413"/>
      <c r="F668" s="413"/>
      <c r="G668" s="41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  <c r="AA668" s="413"/>
    </row>
    <row r="669" spans="1:27" ht="13">
      <c r="A669" s="413"/>
      <c r="B669" s="413"/>
      <c r="C669" s="413"/>
      <c r="D669" s="414"/>
      <c r="E669" s="413"/>
      <c r="F669" s="413"/>
      <c r="G669" s="41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  <c r="AA669" s="413"/>
    </row>
    <row r="670" spans="1:27" ht="13">
      <c r="A670" s="413"/>
      <c r="B670" s="413"/>
      <c r="C670" s="413"/>
      <c r="D670" s="414"/>
      <c r="E670" s="413"/>
      <c r="F670" s="413"/>
      <c r="G670" s="41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  <c r="AA670" s="413"/>
    </row>
    <row r="671" spans="1:27" ht="13">
      <c r="A671" s="413"/>
      <c r="B671" s="413"/>
      <c r="C671" s="413"/>
      <c r="D671" s="414"/>
      <c r="E671" s="413"/>
      <c r="F671" s="413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  <c r="AA671" s="413"/>
    </row>
    <row r="672" spans="1:27" ht="13">
      <c r="A672" s="413"/>
      <c r="B672" s="413"/>
      <c r="C672" s="413"/>
      <c r="D672" s="414"/>
      <c r="E672" s="413"/>
      <c r="F672" s="413"/>
      <c r="G672" s="41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  <c r="AA672" s="413"/>
    </row>
    <row r="673" spans="1:27" ht="13">
      <c r="A673" s="413"/>
      <c r="B673" s="413"/>
      <c r="C673" s="413"/>
      <c r="D673" s="414"/>
      <c r="E673" s="413"/>
      <c r="F673" s="413"/>
      <c r="G673" s="41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  <c r="AA673" s="413"/>
    </row>
    <row r="674" spans="1:27" ht="13">
      <c r="A674" s="413"/>
      <c r="B674" s="413"/>
      <c r="C674" s="413"/>
      <c r="D674" s="414"/>
      <c r="E674" s="413"/>
      <c r="F674" s="413"/>
      <c r="G674" s="41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  <c r="AA674" s="413"/>
    </row>
    <row r="675" spans="1:27" ht="13">
      <c r="A675" s="413"/>
      <c r="B675" s="413"/>
      <c r="C675" s="413"/>
      <c r="D675" s="414"/>
      <c r="E675" s="413"/>
      <c r="F675" s="413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  <c r="AA675" s="413"/>
    </row>
    <row r="676" spans="1:27" ht="13">
      <c r="A676" s="413"/>
      <c r="B676" s="413"/>
      <c r="C676" s="413"/>
      <c r="D676" s="414"/>
      <c r="E676" s="413"/>
      <c r="F676" s="413"/>
      <c r="G676" s="41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  <c r="AA676" s="413"/>
    </row>
    <row r="677" spans="1:27" ht="13">
      <c r="A677" s="413"/>
      <c r="B677" s="413"/>
      <c r="C677" s="413"/>
      <c r="D677" s="414"/>
      <c r="E677" s="413"/>
      <c r="F677" s="413"/>
      <c r="G677" s="41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  <c r="AA677" s="413"/>
    </row>
    <row r="678" spans="1:27" ht="13">
      <c r="A678" s="413"/>
      <c r="B678" s="413"/>
      <c r="C678" s="413"/>
      <c r="D678" s="414"/>
      <c r="E678" s="413"/>
      <c r="F678" s="413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  <c r="AA678" s="413"/>
    </row>
    <row r="679" spans="1:27" ht="13">
      <c r="A679" s="413"/>
      <c r="B679" s="413"/>
      <c r="C679" s="413"/>
      <c r="D679" s="414"/>
      <c r="E679" s="413"/>
      <c r="F679" s="413"/>
      <c r="G679" s="41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  <c r="AA679" s="413"/>
    </row>
    <row r="680" spans="1:27" ht="13">
      <c r="A680" s="413"/>
      <c r="B680" s="413"/>
      <c r="C680" s="413"/>
      <c r="D680" s="414"/>
      <c r="E680" s="413"/>
      <c r="F680" s="413"/>
      <c r="G680" s="41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  <c r="AA680" s="413"/>
    </row>
    <row r="681" spans="1:27" ht="13">
      <c r="A681" s="413"/>
      <c r="B681" s="413"/>
      <c r="C681" s="413"/>
      <c r="D681" s="414"/>
      <c r="E681" s="413"/>
      <c r="F681" s="413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  <c r="AA681" s="413"/>
    </row>
    <row r="682" spans="1:27" ht="13">
      <c r="A682" s="413"/>
      <c r="B682" s="413"/>
      <c r="C682" s="413"/>
      <c r="D682" s="414"/>
      <c r="E682" s="413"/>
      <c r="F682" s="413"/>
      <c r="G682" s="41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  <c r="AA682" s="413"/>
    </row>
    <row r="683" spans="1:27" ht="13">
      <c r="A683" s="413"/>
      <c r="B683" s="413"/>
      <c r="C683" s="413"/>
      <c r="D683" s="414"/>
      <c r="E683" s="413"/>
      <c r="F683" s="413"/>
      <c r="G683" s="41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  <c r="AA683" s="413"/>
    </row>
    <row r="684" spans="1:27" ht="13">
      <c r="A684" s="413"/>
      <c r="B684" s="413"/>
      <c r="C684" s="413"/>
      <c r="D684" s="414"/>
      <c r="E684" s="413"/>
      <c r="F684" s="413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  <c r="AA684" s="413"/>
    </row>
    <row r="685" spans="1:27" ht="13">
      <c r="A685" s="413"/>
      <c r="B685" s="413"/>
      <c r="C685" s="413"/>
      <c r="D685" s="414"/>
      <c r="E685" s="413"/>
      <c r="F685" s="413"/>
      <c r="G685" s="41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  <c r="AA685" s="413"/>
    </row>
    <row r="686" spans="1:27" ht="13">
      <c r="A686" s="413"/>
      <c r="B686" s="413"/>
      <c r="C686" s="413"/>
      <c r="D686" s="414"/>
      <c r="E686" s="413"/>
      <c r="F686" s="413"/>
      <c r="G686" s="41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  <c r="AA686" s="413"/>
    </row>
    <row r="687" spans="1:27" ht="13">
      <c r="A687" s="413"/>
      <c r="B687" s="413"/>
      <c r="C687" s="413"/>
      <c r="D687" s="414"/>
      <c r="E687" s="413"/>
      <c r="F687" s="413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  <c r="AA687" s="413"/>
    </row>
    <row r="688" spans="1:27" ht="13">
      <c r="A688" s="413"/>
      <c r="B688" s="413"/>
      <c r="C688" s="413"/>
      <c r="D688" s="414"/>
      <c r="E688" s="413"/>
      <c r="F688" s="413"/>
      <c r="G688" s="41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  <c r="AA688" s="413"/>
    </row>
    <row r="689" spans="1:27" ht="13">
      <c r="A689" s="413"/>
      <c r="B689" s="413"/>
      <c r="C689" s="413"/>
      <c r="D689" s="414"/>
      <c r="E689" s="413"/>
      <c r="F689" s="413"/>
      <c r="G689" s="41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  <c r="AA689" s="413"/>
    </row>
    <row r="690" spans="1:27" ht="13">
      <c r="A690" s="413"/>
      <c r="B690" s="413"/>
      <c r="C690" s="413"/>
      <c r="D690" s="414"/>
      <c r="E690" s="413"/>
      <c r="F690" s="413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  <c r="AA690" s="413"/>
    </row>
    <row r="691" spans="1:27" ht="13">
      <c r="A691" s="413"/>
      <c r="B691" s="413"/>
      <c r="C691" s="413"/>
      <c r="D691" s="414"/>
      <c r="E691" s="413"/>
      <c r="F691" s="413"/>
      <c r="G691" s="41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  <c r="AA691" s="413"/>
    </row>
    <row r="692" spans="1:27" ht="13">
      <c r="A692" s="413"/>
      <c r="B692" s="413"/>
      <c r="C692" s="413"/>
      <c r="D692" s="414"/>
      <c r="E692" s="413"/>
      <c r="F692" s="413"/>
      <c r="G692" s="41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  <c r="AA692" s="413"/>
    </row>
    <row r="693" spans="1:27" ht="13">
      <c r="A693" s="413"/>
      <c r="B693" s="413"/>
      <c r="C693" s="413"/>
      <c r="D693" s="414"/>
      <c r="E693" s="413"/>
      <c r="F693" s="413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  <c r="AA693" s="413"/>
    </row>
    <row r="694" spans="1:27" ht="13">
      <c r="A694" s="413"/>
      <c r="B694" s="413"/>
      <c r="C694" s="413"/>
      <c r="D694" s="414"/>
      <c r="E694" s="413"/>
      <c r="F694" s="413"/>
      <c r="G694" s="41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  <c r="AA694" s="413"/>
    </row>
    <row r="695" spans="1:27" ht="13">
      <c r="A695" s="413"/>
      <c r="B695" s="413"/>
      <c r="C695" s="413"/>
      <c r="D695" s="414"/>
      <c r="E695" s="413"/>
      <c r="F695" s="413"/>
      <c r="G695" s="41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  <c r="AA695" s="413"/>
    </row>
    <row r="696" spans="1:27" ht="13">
      <c r="A696" s="413"/>
      <c r="B696" s="413"/>
      <c r="C696" s="413"/>
      <c r="D696" s="414"/>
      <c r="E696" s="413"/>
      <c r="F696" s="413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  <c r="AA696" s="413"/>
    </row>
    <row r="697" spans="1:27" ht="13">
      <c r="A697" s="413"/>
      <c r="B697" s="413"/>
      <c r="C697" s="413"/>
      <c r="D697" s="414"/>
      <c r="E697" s="413"/>
      <c r="F697" s="413"/>
      <c r="G697" s="41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  <c r="AA697" s="413"/>
    </row>
    <row r="698" spans="1:27" ht="13">
      <c r="A698" s="413"/>
      <c r="B698" s="413"/>
      <c r="C698" s="413"/>
      <c r="D698" s="414"/>
      <c r="E698" s="413"/>
      <c r="F698" s="413"/>
      <c r="G698" s="41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  <c r="AA698" s="413"/>
    </row>
    <row r="699" spans="1:27" ht="13">
      <c r="A699" s="413"/>
      <c r="B699" s="413"/>
      <c r="C699" s="413"/>
      <c r="D699" s="414"/>
      <c r="E699" s="413"/>
      <c r="F699" s="413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  <c r="AA699" s="413"/>
    </row>
    <row r="700" spans="1:27" ht="13">
      <c r="A700" s="413"/>
      <c r="B700" s="413"/>
      <c r="C700" s="413"/>
      <c r="D700" s="414"/>
      <c r="E700" s="413"/>
      <c r="F700" s="413"/>
      <c r="G700" s="41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  <c r="AA700" s="413"/>
    </row>
    <row r="701" spans="1:27" ht="13">
      <c r="A701" s="413"/>
      <c r="B701" s="413"/>
      <c r="C701" s="413"/>
      <c r="D701" s="414"/>
      <c r="E701" s="413"/>
      <c r="F701" s="413"/>
      <c r="G701" s="41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  <c r="AA701" s="413"/>
    </row>
    <row r="702" spans="1:27" ht="13">
      <c r="A702" s="413"/>
      <c r="B702" s="413"/>
      <c r="C702" s="413"/>
      <c r="D702" s="414"/>
      <c r="E702" s="413"/>
      <c r="F702" s="413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  <c r="AA702" s="413"/>
    </row>
    <row r="703" spans="1:27" ht="13">
      <c r="A703" s="413"/>
      <c r="B703" s="413"/>
      <c r="C703" s="413"/>
      <c r="D703" s="414"/>
      <c r="E703" s="413"/>
      <c r="F703" s="413"/>
      <c r="G703" s="41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  <c r="AA703" s="413"/>
    </row>
    <row r="704" spans="1:27" ht="13">
      <c r="A704" s="413"/>
      <c r="B704" s="413"/>
      <c r="C704" s="413"/>
      <c r="D704" s="414"/>
      <c r="E704" s="413"/>
      <c r="F704" s="413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  <c r="AA704" s="413"/>
    </row>
    <row r="705" spans="1:27" ht="13">
      <c r="A705" s="413"/>
      <c r="B705" s="413"/>
      <c r="C705" s="413"/>
      <c r="D705" s="414"/>
      <c r="E705" s="413"/>
      <c r="F705" s="413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  <c r="AA705" s="413"/>
    </row>
    <row r="706" spans="1:27" ht="13">
      <c r="A706" s="413"/>
      <c r="B706" s="413"/>
      <c r="C706" s="413"/>
      <c r="D706" s="414"/>
      <c r="E706" s="413"/>
      <c r="F706" s="413"/>
      <c r="G706" s="41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  <c r="AA706" s="413"/>
    </row>
    <row r="707" spans="1:27" ht="13">
      <c r="A707" s="413"/>
      <c r="B707" s="413"/>
      <c r="C707" s="413"/>
      <c r="D707" s="414"/>
      <c r="E707" s="413"/>
      <c r="F707" s="413"/>
      <c r="G707" s="41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  <c r="AA707" s="413"/>
    </row>
    <row r="708" spans="1:27" ht="13">
      <c r="A708" s="413"/>
      <c r="B708" s="413"/>
      <c r="C708" s="413"/>
      <c r="D708" s="414"/>
      <c r="E708" s="413"/>
      <c r="F708" s="413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  <c r="AA708" s="413"/>
    </row>
    <row r="709" spans="1:27" ht="13">
      <c r="A709" s="413"/>
      <c r="B709" s="413"/>
      <c r="C709" s="413"/>
      <c r="D709" s="414"/>
      <c r="E709" s="413"/>
      <c r="F709" s="413"/>
      <c r="G709" s="41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  <c r="AA709" s="413"/>
    </row>
    <row r="710" spans="1:27" ht="13">
      <c r="A710" s="413"/>
      <c r="B710" s="413"/>
      <c r="C710" s="413"/>
      <c r="D710" s="414"/>
      <c r="E710" s="413"/>
      <c r="F710" s="413"/>
      <c r="G710" s="41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  <c r="AA710" s="413"/>
    </row>
    <row r="711" spans="1:27" ht="13">
      <c r="A711" s="413"/>
      <c r="B711" s="413"/>
      <c r="C711" s="413"/>
      <c r="D711" s="414"/>
      <c r="E711" s="413"/>
      <c r="F711" s="413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  <c r="AA711" s="413"/>
    </row>
    <row r="712" spans="1:27" ht="13">
      <c r="A712" s="413"/>
      <c r="B712" s="413"/>
      <c r="C712" s="413"/>
      <c r="D712" s="414"/>
      <c r="E712" s="413"/>
      <c r="F712" s="413"/>
      <c r="G712" s="41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  <c r="AA712" s="413"/>
    </row>
    <row r="713" spans="1:27" ht="13">
      <c r="A713" s="413"/>
      <c r="B713" s="413"/>
      <c r="C713" s="413"/>
      <c r="D713" s="414"/>
      <c r="E713" s="413"/>
      <c r="F713" s="413"/>
      <c r="G713" s="41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  <c r="AA713" s="413"/>
    </row>
    <row r="714" spans="1:27" ht="13">
      <c r="A714" s="413"/>
      <c r="B714" s="413"/>
      <c r="C714" s="413"/>
      <c r="D714" s="414"/>
      <c r="E714" s="413"/>
      <c r="F714" s="413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  <c r="AA714" s="413"/>
    </row>
    <row r="715" spans="1:27" ht="13">
      <c r="A715" s="413"/>
      <c r="B715" s="413"/>
      <c r="C715" s="413"/>
      <c r="D715" s="414"/>
      <c r="E715" s="413"/>
      <c r="F715" s="413"/>
      <c r="G715" s="41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  <c r="AA715" s="413"/>
    </row>
    <row r="716" spans="1:27" ht="13">
      <c r="A716" s="413"/>
      <c r="B716" s="413"/>
      <c r="C716" s="413"/>
      <c r="D716" s="414"/>
      <c r="E716" s="413"/>
      <c r="F716" s="413"/>
      <c r="G716" s="41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  <c r="AA716" s="413"/>
    </row>
    <row r="717" spans="1:27" ht="13">
      <c r="A717" s="413"/>
      <c r="B717" s="413"/>
      <c r="C717" s="413"/>
      <c r="D717" s="414"/>
      <c r="E717" s="413"/>
      <c r="F717" s="413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  <c r="AA717" s="413"/>
    </row>
    <row r="718" spans="1:27" ht="13">
      <c r="A718" s="413"/>
      <c r="B718" s="413"/>
      <c r="C718" s="413"/>
      <c r="D718" s="414"/>
      <c r="E718" s="413"/>
      <c r="F718" s="413"/>
      <c r="G718" s="41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  <c r="AA718" s="413"/>
    </row>
    <row r="719" spans="1:27" ht="13">
      <c r="A719" s="413"/>
      <c r="B719" s="413"/>
      <c r="C719" s="413"/>
      <c r="D719" s="414"/>
      <c r="E719" s="413"/>
      <c r="F719" s="413"/>
      <c r="G719" s="41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  <c r="AA719" s="413"/>
    </row>
    <row r="720" spans="1:27" ht="13">
      <c r="A720" s="413"/>
      <c r="B720" s="413"/>
      <c r="C720" s="413"/>
      <c r="D720" s="414"/>
      <c r="E720" s="413"/>
      <c r="F720" s="413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  <c r="AA720" s="413"/>
    </row>
    <row r="721" spans="1:27" ht="13">
      <c r="A721" s="413"/>
      <c r="B721" s="413"/>
      <c r="C721" s="413"/>
      <c r="D721" s="414"/>
      <c r="E721" s="413"/>
      <c r="F721" s="413"/>
      <c r="G721" s="41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  <c r="AA721" s="413"/>
    </row>
    <row r="722" spans="1:27" ht="13">
      <c r="A722" s="413"/>
      <c r="B722" s="413"/>
      <c r="C722" s="413"/>
      <c r="D722" s="414"/>
      <c r="E722" s="413"/>
      <c r="F722" s="413"/>
      <c r="G722" s="41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  <c r="AA722" s="413"/>
    </row>
    <row r="723" spans="1:27" ht="13">
      <c r="A723" s="413"/>
      <c r="B723" s="413"/>
      <c r="C723" s="413"/>
      <c r="D723" s="414"/>
      <c r="E723" s="413"/>
      <c r="F723" s="413"/>
      <c r="G723" s="41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  <c r="AA723" s="413"/>
    </row>
    <row r="724" spans="1:27" ht="13">
      <c r="A724" s="413"/>
      <c r="B724" s="413"/>
      <c r="C724" s="413"/>
      <c r="D724" s="414"/>
      <c r="E724" s="413"/>
      <c r="F724" s="413"/>
      <c r="G724" s="41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  <c r="AA724" s="413"/>
    </row>
    <row r="725" spans="1:27" ht="13">
      <c r="A725" s="413"/>
      <c r="B725" s="413"/>
      <c r="C725" s="413"/>
      <c r="D725" s="414"/>
      <c r="E725" s="413"/>
      <c r="F725" s="413"/>
      <c r="G725" s="41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  <c r="AA725" s="413"/>
    </row>
    <row r="726" spans="1:27" ht="13">
      <c r="A726" s="413"/>
      <c r="B726" s="413"/>
      <c r="C726" s="413"/>
      <c r="D726" s="414"/>
      <c r="E726" s="413"/>
      <c r="F726" s="413"/>
      <c r="G726" s="41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  <c r="AA726" s="413"/>
    </row>
    <row r="727" spans="1:27" ht="13">
      <c r="A727" s="413"/>
      <c r="B727" s="413"/>
      <c r="C727" s="413"/>
      <c r="D727" s="414"/>
      <c r="E727" s="413"/>
      <c r="F727" s="413"/>
      <c r="G727" s="41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  <c r="AA727" s="413"/>
    </row>
    <row r="728" spans="1:27" ht="13">
      <c r="A728" s="413"/>
      <c r="B728" s="413"/>
      <c r="C728" s="413"/>
      <c r="D728" s="414"/>
      <c r="E728" s="413"/>
      <c r="F728" s="413"/>
      <c r="G728" s="41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  <c r="AA728" s="413"/>
    </row>
    <row r="729" spans="1:27" ht="13">
      <c r="A729" s="413"/>
      <c r="B729" s="413"/>
      <c r="C729" s="413"/>
      <c r="D729" s="414"/>
      <c r="E729" s="413"/>
      <c r="F729" s="413"/>
      <c r="G729" s="41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  <c r="AA729" s="413"/>
    </row>
    <row r="730" spans="1:27" ht="13">
      <c r="A730" s="413"/>
      <c r="B730" s="413"/>
      <c r="C730" s="413"/>
      <c r="D730" s="414"/>
      <c r="E730" s="413"/>
      <c r="F730" s="413"/>
      <c r="G730" s="41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  <c r="AA730" s="413"/>
    </row>
    <row r="731" spans="1:27" ht="13">
      <c r="A731" s="413"/>
      <c r="B731" s="413"/>
      <c r="C731" s="413"/>
      <c r="D731" s="414"/>
      <c r="E731" s="413"/>
      <c r="F731" s="413"/>
      <c r="G731" s="41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  <c r="AA731" s="413"/>
    </row>
    <row r="732" spans="1:27" ht="13">
      <c r="A732" s="413"/>
      <c r="B732" s="413"/>
      <c r="C732" s="413"/>
      <c r="D732" s="414"/>
      <c r="E732" s="413"/>
      <c r="F732" s="413"/>
      <c r="G732" s="41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  <c r="AA732" s="413"/>
    </row>
    <row r="733" spans="1:27" ht="13">
      <c r="A733" s="413"/>
      <c r="B733" s="413"/>
      <c r="C733" s="413"/>
      <c r="D733" s="414"/>
      <c r="E733" s="413"/>
      <c r="F733" s="413"/>
      <c r="G733" s="41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  <c r="AA733" s="413"/>
    </row>
    <row r="734" spans="1:27" ht="13">
      <c r="A734" s="413"/>
      <c r="B734" s="413"/>
      <c r="C734" s="413"/>
      <c r="D734" s="414"/>
      <c r="E734" s="413"/>
      <c r="F734" s="413"/>
      <c r="G734" s="41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  <c r="AA734" s="413"/>
    </row>
    <row r="735" spans="1:27" ht="13">
      <c r="A735" s="413"/>
      <c r="B735" s="413"/>
      <c r="C735" s="413"/>
      <c r="D735" s="414"/>
      <c r="E735" s="413"/>
      <c r="F735" s="413"/>
      <c r="G735" s="41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  <c r="AA735" s="413"/>
    </row>
    <row r="736" spans="1:27" ht="13">
      <c r="A736" s="413"/>
      <c r="B736" s="413"/>
      <c r="C736" s="413"/>
      <c r="D736" s="414"/>
      <c r="E736" s="413"/>
      <c r="F736" s="413"/>
      <c r="G736" s="41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  <c r="AA736" s="413"/>
    </row>
    <row r="737" spans="1:27" ht="13">
      <c r="A737" s="413"/>
      <c r="B737" s="413"/>
      <c r="C737" s="413"/>
      <c r="D737" s="414"/>
      <c r="E737" s="413"/>
      <c r="F737" s="413"/>
      <c r="G737" s="41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  <c r="AA737" s="413"/>
    </row>
    <row r="738" spans="1:27" ht="13">
      <c r="A738" s="413"/>
      <c r="B738" s="413"/>
      <c r="C738" s="413"/>
      <c r="D738" s="414"/>
      <c r="E738" s="413"/>
      <c r="F738" s="413"/>
      <c r="G738" s="41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  <c r="AA738" s="413"/>
    </row>
    <row r="739" spans="1:27" ht="13">
      <c r="A739" s="413"/>
      <c r="B739" s="413"/>
      <c r="C739" s="413"/>
      <c r="D739" s="414"/>
      <c r="E739" s="413"/>
      <c r="F739" s="413"/>
      <c r="G739" s="41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  <c r="AA739" s="413"/>
    </row>
    <row r="740" spans="1:27" ht="13">
      <c r="A740" s="413"/>
      <c r="B740" s="413"/>
      <c r="C740" s="413"/>
      <c r="D740" s="414"/>
      <c r="E740" s="413"/>
      <c r="F740" s="413"/>
      <c r="G740" s="41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  <c r="AA740" s="413"/>
    </row>
    <row r="741" spans="1:27" ht="13">
      <c r="A741" s="413"/>
      <c r="B741" s="413"/>
      <c r="C741" s="413"/>
      <c r="D741" s="414"/>
      <c r="E741" s="413"/>
      <c r="F741" s="413"/>
      <c r="G741" s="41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  <c r="AA741" s="413"/>
    </row>
    <row r="742" spans="1:27" ht="13">
      <c r="A742" s="413"/>
      <c r="B742" s="413"/>
      <c r="C742" s="413"/>
      <c r="D742" s="414"/>
      <c r="E742" s="413"/>
      <c r="F742" s="413"/>
      <c r="G742" s="41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  <c r="AA742" s="413"/>
    </row>
    <row r="743" spans="1:27" ht="13">
      <c r="A743" s="413"/>
      <c r="B743" s="413"/>
      <c r="C743" s="413"/>
      <c r="D743" s="414"/>
      <c r="E743" s="413"/>
      <c r="F743" s="413"/>
      <c r="G743" s="41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  <c r="AA743" s="413"/>
    </row>
    <row r="744" spans="1:27" ht="13">
      <c r="A744" s="413"/>
      <c r="B744" s="413"/>
      <c r="C744" s="413"/>
      <c r="D744" s="414"/>
      <c r="E744" s="413"/>
      <c r="F744" s="413"/>
      <c r="G744" s="41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  <c r="AA744" s="413"/>
    </row>
    <row r="745" spans="1:27" ht="13">
      <c r="A745" s="413"/>
      <c r="B745" s="413"/>
      <c r="C745" s="413"/>
      <c r="D745" s="414"/>
      <c r="E745" s="413"/>
      <c r="F745" s="413"/>
      <c r="G745" s="41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  <c r="AA745" s="413"/>
    </row>
    <row r="746" spans="1:27" ht="13">
      <c r="A746" s="413"/>
      <c r="B746" s="413"/>
      <c r="C746" s="413"/>
      <c r="D746" s="414"/>
      <c r="E746" s="413"/>
      <c r="F746" s="413"/>
      <c r="G746" s="41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  <c r="AA746" s="413"/>
    </row>
    <row r="747" spans="1:27" ht="13">
      <c r="A747" s="413"/>
      <c r="B747" s="413"/>
      <c r="C747" s="413"/>
      <c r="D747" s="414"/>
      <c r="E747" s="413"/>
      <c r="F747" s="413"/>
      <c r="G747" s="41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  <c r="AA747" s="413"/>
    </row>
    <row r="748" spans="1:27" ht="13">
      <c r="A748" s="413"/>
      <c r="B748" s="413"/>
      <c r="C748" s="413"/>
      <c r="D748" s="414"/>
      <c r="E748" s="413"/>
      <c r="F748" s="413"/>
      <c r="G748" s="41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  <c r="AA748" s="413"/>
    </row>
    <row r="749" spans="1:27" ht="13">
      <c r="A749" s="413"/>
      <c r="B749" s="413"/>
      <c r="C749" s="413"/>
      <c r="D749" s="414"/>
      <c r="E749" s="413"/>
      <c r="F749" s="413"/>
      <c r="G749" s="41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  <c r="AA749" s="413"/>
    </row>
    <row r="750" spans="1:27" ht="13">
      <c r="A750" s="413"/>
      <c r="B750" s="413"/>
      <c r="C750" s="413"/>
      <c r="D750" s="414"/>
      <c r="E750" s="413"/>
      <c r="F750" s="413"/>
      <c r="G750" s="41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  <c r="AA750" s="413"/>
    </row>
    <row r="751" spans="1:27" ht="13">
      <c r="A751" s="413"/>
      <c r="B751" s="413"/>
      <c r="C751" s="413"/>
      <c r="D751" s="414"/>
      <c r="E751" s="413"/>
      <c r="F751" s="413"/>
      <c r="G751" s="41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  <c r="AA751" s="413"/>
    </row>
    <row r="752" spans="1:27" ht="13">
      <c r="A752" s="413"/>
      <c r="B752" s="413"/>
      <c r="C752" s="413"/>
      <c r="D752" s="414"/>
      <c r="E752" s="413"/>
      <c r="F752" s="413"/>
      <c r="G752" s="41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  <c r="AA752" s="413"/>
    </row>
    <row r="753" spans="1:27" ht="13">
      <c r="A753" s="413"/>
      <c r="B753" s="413"/>
      <c r="C753" s="413"/>
      <c r="D753" s="414"/>
      <c r="E753" s="413"/>
      <c r="F753" s="413"/>
      <c r="G753" s="41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  <c r="AA753" s="413"/>
    </row>
    <row r="754" spans="1:27" ht="13">
      <c r="A754" s="413"/>
      <c r="B754" s="413"/>
      <c r="C754" s="413"/>
      <c r="D754" s="414"/>
      <c r="E754" s="413"/>
      <c r="F754" s="413"/>
      <c r="G754" s="41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  <c r="AA754" s="413"/>
    </row>
    <row r="755" spans="1:27" ht="13">
      <c r="A755" s="413"/>
      <c r="B755" s="413"/>
      <c r="C755" s="413"/>
      <c r="D755" s="414"/>
      <c r="E755" s="413"/>
      <c r="F755" s="413"/>
      <c r="G755" s="41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  <c r="AA755" s="413"/>
    </row>
    <row r="756" spans="1:27" ht="13">
      <c r="A756" s="413"/>
      <c r="B756" s="413"/>
      <c r="C756" s="413"/>
      <c r="D756" s="414"/>
      <c r="E756" s="413"/>
      <c r="F756" s="413"/>
      <c r="G756" s="41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  <c r="AA756" s="413"/>
    </row>
    <row r="757" spans="1:27" ht="13">
      <c r="A757" s="413"/>
      <c r="B757" s="413"/>
      <c r="C757" s="413"/>
      <c r="D757" s="414"/>
      <c r="E757" s="413"/>
      <c r="F757" s="413"/>
      <c r="G757" s="41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  <c r="AA757" s="413"/>
    </row>
    <row r="758" spans="1:27" ht="13">
      <c r="A758" s="413"/>
      <c r="B758" s="413"/>
      <c r="C758" s="413"/>
      <c r="D758" s="414"/>
      <c r="E758" s="413"/>
      <c r="F758" s="413"/>
      <c r="G758" s="41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  <c r="AA758" s="413"/>
    </row>
    <row r="759" spans="1:27" ht="13">
      <c r="A759" s="413"/>
      <c r="B759" s="413"/>
      <c r="C759" s="413"/>
      <c r="D759" s="414"/>
      <c r="E759" s="413"/>
      <c r="F759" s="413"/>
      <c r="G759" s="41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  <c r="AA759" s="413"/>
    </row>
    <row r="760" spans="1:27" ht="13">
      <c r="A760" s="413"/>
      <c r="B760" s="413"/>
      <c r="C760" s="413"/>
      <c r="D760" s="414"/>
      <c r="E760" s="413"/>
      <c r="F760" s="413"/>
      <c r="G760" s="41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  <c r="AA760" s="413"/>
    </row>
    <row r="761" spans="1:27" ht="13">
      <c r="A761" s="413"/>
      <c r="B761" s="413"/>
      <c r="C761" s="413"/>
      <c r="D761" s="414"/>
      <c r="E761" s="413"/>
      <c r="F761" s="413"/>
      <c r="G761" s="41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  <c r="AA761" s="413"/>
    </row>
    <row r="762" spans="1:27" ht="13">
      <c r="A762" s="413"/>
      <c r="B762" s="413"/>
      <c r="C762" s="413"/>
      <c r="D762" s="414"/>
      <c r="E762" s="413"/>
      <c r="F762" s="413"/>
      <c r="G762" s="41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  <c r="AA762" s="413"/>
    </row>
    <row r="763" spans="1:27" ht="13">
      <c r="A763" s="413"/>
      <c r="B763" s="413"/>
      <c r="C763" s="413"/>
      <c r="D763" s="414"/>
      <c r="E763" s="413"/>
      <c r="F763" s="413"/>
      <c r="G763" s="41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  <c r="AA763" s="413"/>
    </row>
    <row r="764" spans="1:27" ht="13">
      <c r="A764" s="413"/>
      <c r="B764" s="413"/>
      <c r="C764" s="413"/>
      <c r="D764" s="414"/>
      <c r="E764" s="413"/>
      <c r="F764" s="413"/>
      <c r="G764" s="41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  <c r="AA764" s="413"/>
    </row>
    <row r="765" spans="1:27" ht="13">
      <c r="A765" s="413"/>
      <c r="B765" s="413"/>
      <c r="C765" s="413"/>
      <c r="D765" s="414"/>
      <c r="E765" s="413"/>
      <c r="F765" s="413"/>
      <c r="G765" s="41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  <c r="AA765" s="413"/>
    </row>
    <row r="766" spans="1:27" ht="13">
      <c r="A766" s="413"/>
      <c r="B766" s="413"/>
      <c r="C766" s="413"/>
      <c r="D766" s="414"/>
      <c r="E766" s="413"/>
      <c r="F766" s="413"/>
      <c r="G766" s="41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  <c r="AA766" s="413"/>
    </row>
    <row r="767" spans="1:27" ht="13">
      <c r="A767" s="413"/>
      <c r="B767" s="413"/>
      <c r="C767" s="413"/>
      <c r="D767" s="414"/>
      <c r="E767" s="413"/>
      <c r="F767" s="413"/>
      <c r="G767" s="41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  <c r="AA767" s="413"/>
    </row>
    <row r="768" spans="1:27" ht="13">
      <c r="A768" s="413"/>
      <c r="B768" s="413"/>
      <c r="C768" s="413"/>
      <c r="D768" s="414"/>
      <c r="E768" s="413"/>
      <c r="F768" s="413"/>
      <c r="G768" s="41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  <c r="AA768" s="413"/>
    </row>
    <row r="769" spans="1:27" ht="13">
      <c r="A769" s="413"/>
      <c r="B769" s="413"/>
      <c r="C769" s="413"/>
      <c r="D769" s="414"/>
      <c r="E769" s="413"/>
      <c r="F769" s="413"/>
      <c r="G769" s="41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  <c r="AA769" s="413"/>
    </row>
    <row r="770" spans="1:27" ht="13">
      <c r="A770" s="413"/>
      <c r="B770" s="413"/>
      <c r="C770" s="413"/>
      <c r="D770" s="414"/>
      <c r="E770" s="413"/>
      <c r="F770" s="413"/>
      <c r="G770" s="41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  <c r="T770" s="413"/>
      <c r="U770" s="413"/>
      <c r="V770" s="413"/>
      <c r="W770" s="413"/>
      <c r="X770" s="413"/>
      <c r="Y770" s="413"/>
      <c r="Z770" s="413"/>
      <c r="AA770" s="413"/>
    </row>
    <row r="771" spans="1:27" ht="13">
      <c r="A771" s="413"/>
      <c r="B771" s="413"/>
      <c r="C771" s="413"/>
      <c r="D771" s="414"/>
      <c r="E771" s="413"/>
      <c r="F771" s="413"/>
      <c r="G771" s="41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  <c r="T771" s="413"/>
      <c r="U771" s="413"/>
      <c r="V771" s="413"/>
      <c r="W771" s="413"/>
      <c r="X771" s="413"/>
      <c r="Y771" s="413"/>
      <c r="Z771" s="413"/>
      <c r="AA771" s="413"/>
    </row>
    <row r="772" spans="1:27" ht="13">
      <c r="A772" s="413"/>
      <c r="B772" s="413"/>
      <c r="C772" s="413"/>
      <c r="D772" s="414"/>
      <c r="E772" s="413"/>
      <c r="F772" s="413"/>
      <c r="G772" s="41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  <c r="T772" s="413"/>
      <c r="U772" s="413"/>
      <c r="V772" s="413"/>
      <c r="W772" s="413"/>
      <c r="X772" s="413"/>
      <c r="Y772" s="413"/>
      <c r="Z772" s="413"/>
      <c r="AA772" s="413"/>
    </row>
    <row r="773" spans="1:27" ht="13">
      <c r="A773" s="413"/>
      <c r="B773" s="413"/>
      <c r="C773" s="413"/>
      <c r="D773" s="414"/>
      <c r="E773" s="413"/>
      <c r="F773" s="413"/>
      <c r="G773" s="41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  <c r="T773" s="413"/>
      <c r="U773" s="413"/>
      <c r="V773" s="413"/>
      <c r="W773" s="413"/>
      <c r="X773" s="413"/>
      <c r="Y773" s="413"/>
      <c r="Z773" s="413"/>
      <c r="AA773" s="413"/>
    </row>
    <row r="774" spans="1:27" ht="13">
      <c r="A774" s="413"/>
      <c r="B774" s="413"/>
      <c r="C774" s="413"/>
      <c r="D774" s="414"/>
      <c r="E774" s="413"/>
      <c r="F774" s="413"/>
      <c r="G774" s="41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  <c r="T774" s="413"/>
      <c r="U774" s="413"/>
      <c r="V774" s="413"/>
      <c r="W774" s="413"/>
      <c r="X774" s="413"/>
      <c r="Y774" s="413"/>
      <c r="Z774" s="413"/>
      <c r="AA774" s="413"/>
    </row>
    <row r="775" spans="1:27" ht="13">
      <c r="A775" s="413"/>
      <c r="B775" s="413"/>
      <c r="C775" s="413"/>
      <c r="D775" s="414"/>
      <c r="E775" s="413"/>
      <c r="F775" s="413"/>
      <c r="G775" s="41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  <c r="T775" s="413"/>
      <c r="U775" s="413"/>
      <c r="V775" s="413"/>
      <c r="W775" s="413"/>
      <c r="X775" s="413"/>
      <c r="Y775" s="413"/>
      <c r="Z775" s="413"/>
      <c r="AA775" s="413"/>
    </row>
    <row r="776" spans="1:27" ht="13">
      <c r="A776" s="413"/>
      <c r="B776" s="413"/>
      <c r="C776" s="413"/>
      <c r="D776" s="414"/>
      <c r="E776" s="413"/>
      <c r="F776" s="413"/>
      <c r="G776" s="41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  <c r="T776" s="413"/>
      <c r="U776" s="413"/>
      <c r="V776" s="413"/>
      <c r="W776" s="413"/>
      <c r="X776" s="413"/>
      <c r="Y776" s="413"/>
      <c r="Z776" s="413"/>
      <c r="AA776" s="413"/>
    </row>
    <row r="777" spans="1:27" ht="13">
      <c r="A777" s="413"/>
      <c r="B777" s="413"/>
      <c r="C777" s="413"/>
      <c r="D777" s="414"/>
      <c r="E777" s="413"/>
      <c r="F777" s="413"/>
      <c r="G777" s="41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  <c r="T777" s="413"/>
      <c r="U777" s="413"/>
      <c r="V777" s="413"/>
      <c r="W777" s="413"/>
      <c r="X777" s="413"/>
      <c r="Y777" s="413"/>
      <c r="Z777" s="413"/>
      <c r="AA777" s="413"/>
    </row>
    <row r="778" spans="1:27" ht="13">
      <c r="A778" s="413"/>
      <c r="B778" s="413"/>
      <c r="C778" s="413"/>
      <c r="D778" s="414"/>
      <c r="E778" s="413"/>
      <c r="F778" s="413"/>
      <c r="G778" s="41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  <c r="T778" s="413"/>
      <c r="U778" s="413"/>
      <c r="V778" s="413"/>
      <c r="W778" s="413"/>
      <c r="X778" s="413"/>
      <c r="Y778" s="413"/>
      <c r="Z778" s="413"/>
      <c r="AA778" s="413"/>
    </row>
    <row r="779" spans="1:27" ht="13">
      <c r="A779" s="413"/>
      <c r="B779" s="413"/>
      <c r="C779" s="413"/>
      <c r="D779" s="414"/>
      <c r="E779" s="413"/>
      <c r="F779" s="413"/>
      <c r="G779" s="41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  <c r="T779" s="413"/>
      <c r="U779" s="413"/>
      <c r="V779" s="413"/>
      <c r="W779" s="413"/>
      <c r="X779" s="413"/>
      <c r="Y779" s="413"/>
      <c r="Z779" s="413"/>
      <c r="AA779" s="413"/>
    </row>
    <row r="780" spans="1:27" ht="13">
      <c r="A780" s="413"/>
      <c r="B780" s="413"/>
      <c r="C780" s="413"/>
      <c r="D780" s="414"/>
      <c r="E780" s="413"/>
      <c r="F780" s="413"/>
      <c r="G780" s="41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  <c r="T780" s="413"/>
      <c r="U780" s="413"/>
      <c r="V780" s="413"/>
      <c r="W780" s="413"/>
      <c r="X780" s="413"/>
      <c r="Y780" s="413"/>
      <c r="Z780" s="413"/>
      <c r="AA780" s="413"/>
    </row>
    <row r="781" spans="1:27" ht="13">
      <c r="A781" s="413"/>
      <c r="B781" s="413"/>
      <c r="C781" s="413"/>
      <c r="D781" s="414"/>
      <c r="E781" s="413"/>
      <c r="F781" s="413"/>
      <c r="G781" s="41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  <c r="T781" s="413"/>
      <c r="U781" s="413"/>
      <c r="V781" s="413"/>
      <c r="W781" s="413"/>
      <c r="X781" s="413"/>
      <c r="Y781" s="413"/>
      <c r="Z781" s="413"/>
      <c r="AA781" s="413"/>
    </row>
    <row r="782" spans="1:27" ht="13">
      <c r="A782" s="413"/>
      <c r="B782" s="413"/>
      <c r="C782" s="413"/>
      <c r="D782" s="414"/>
      <c r="E782" s="413"/>
      <c r="F782" s="413"/>
      <c r="G782" s="41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  <c r="T782" s="413"/>
      <c r="U782" s="413"/>
      <c r="V782" s="413"/>
      <c r="W782" s="413"/>
      <c r="X782" s="413"/>
      <c r="Y782" s="413"/>
      <c r="Z782" s="413"/>
      <c r="AA782" s="413"/>
    </row>
    <row r="783" spans="1:27" ht="13">
      <c r="A783" s="413"/>
      <c r="B783" s="413"/>
      <c r="C783" s="413"/>
      <c r="D783" s="414"/>
      <c r="E783" s="413"/>
      <c r="F783" s="413"/>
      <c r="G783" s="41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  <c r="AA783" s="413"/>
    </row>
    <row r="784" spans="1:27" ht="13">
      <c r="A784" s="413"/>
      <c r="B784" s="413"/>
      <c r="C784" s="413"/>
      <c r="D784" s="414"/>
      <c r="E784" s="413"/>
      <c r="F784" s="413"/>
      <c r="G784" s="41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  <c r="AA784" s="413"/>
    </row>
    <row r="785" spans="1:27" ht="13">
      <c r="A785" s="413"/>
      <c r="B785" s="413"/>
      <c r="C785" s="413"/>
      <c r="D785" s="414"/>
      <c r="E785" s="413"/>
      <c r="F785" s="413"/>
      <c r="G785" s="41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  <c r="AA785" s="413"/>
    </row>
    <row r="786" spans="1:27" ht="13">
      <c r="A786" s="413"/>
      <c r="B786" s="413"/>
      <c r="C786" s="413"/>
      <c r="D786" s="414"/>
      <c r="E786" s="413"/>
      <c r="F786" s="413"/>
      <c r="G786" s="41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  <c r="AA786" s="413"/>
    </row>
    <row r="787" spans="1:27" ht="13">
      <c r="A787" s="413"/>
      <c r="B787" s="413"/>
      <c r="C787" s="413"/>
      <c r="D787" s="414"/>
      <c r="E787" s="413"/>
      <c r="F787" s="413"/>
      <c r="G787" s="41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  <c r="AA787" s="413"/>
    </row>
    <row r="788" spans="1:27" ht="13">
      <c r="A788" s="413"/>
      <c r="B788" s="413"/>
      <c r="C788" s="413"/>
      <c r="D788" s="414"/>
      <c r="E788" s="413"/>
      <c r="F788" s="413"/>
      <c r="G788" s="41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  <c r="AA788" s="413"/>
    </row>
    <row r="789" spans="1:27" ht="13">
      <c r="A789" s="413"/>
      <c r="B789" s="413"/>
      <c r="C789" s="413"/>
      <c r="D789" s="414"/>
      <c r="E789" s="413"/>
      <c r="F789" s="413"/>
      <c r="G789" s="41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  <c r="AA789" s="413"/>
    </row>
    <row r="790" spans="1:27" ht="13">
      <c r="A790" s="413"/>
      <c r="B790" s="413"/>
      <c r="C790" s="413"/>
      <c r="D790" s="414"/>
      <c r="E790" s="413"/>
      <c r="F790" s="413"/>
      <c r="G790" s="41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  <c r="AA790" s="413"/>
    </row>
    <row r="791" spans="1:27" ht="13">
      <c r="A791" s="413"/>
      <c r="B791" s="413"/>
      <c r="C791" s="413"/>
      <c r="D791" s="414"/>
      <c r="E791" s="413"/>
      <c r="F791" s="413"/>
      <c r="G791" s="41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/>
    </row>
    <row r="792" spans="1:27" ht="13">
      <c r="A792" s="413"/>
      <c r="B792" s="413"/>
      <c r="C792" s="413"/>
      <c r="D792" s="414"/>
      <c r="E792" s="413"/>
      <c r="F792" s="413"/>
      <c r="G792" s="41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  <c r="AA792" s="413"/>
    </row>
    <row r="793" spans="1:27" ht="13">
      <c r="A793" s="413"/>
      <c r="B793" s="413"/>
      <c r="C793" s="413"/>
      <c r="D793" s="414"/>
      <c r="E793" s="413"/>
      <c r="F793" s="413"/>
      <c r="G793" s="41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  <c r="AA793" s="413"/>
    </row>
    <row r="794" spans="1:27" ht="13">
      <c r="A794" s="413"/>
      <c r="B794" s="413"/>
      <c r="C794" s="413"/>
      <c r="D794" s="414"/>
      <c r="E794" s="413"/>
      <c r="F794" s="413"/>
      <c r="G794" s="41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  <c r="AA794" s="413"/>
    </row>
    <row r="795" spans="1:27" ht="13">
      <c r="A795" s="413"/>
      <c r="B795" s="413"/>
      <c r="C795" s="413"/>
      <c r="D795" s="414"/>
      <c r="E795" s="413"/>
      <c r="F795" s="413"/>
      <c r="G795" s="41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  <c r="AA795" s="413"/>
    </row>
    <row r="796" spans="1:27" ht="13">
      <c r="A796" s="413"/>
      <c r="B796" s="413"/>
      <c r="C796" s="413"/>
      <c r="D796" s="414"/>
      <c r="E796" s="413"/>
      <c r="F796" s="413"/>
      <c r="G796" s="41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  <c r="AA796" s="413"/>
    </row>
    <row r="797" spans="1:27" ht="13">
      <c r="A797" s="413"/>
      <c r="B797" s="413"/>
      <c r="C797" s="413"/>
      <c r="D797" s="414"/>
      <c r="E797" s="413"/>
      <c r="F797" s="413"/>
      <c r="G797" s="41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  <c r="AA797" s="413"/>
    </row>
    <row r="798" spans="1:27" ht="13">
      <c r="A798" s="413"/>
      <c r="B798" s="413"/>
      <c r="C798" s="413"/>
      <c r="D798" s="414"/>
      <c r="E798" s="413"/>
      <c r="F798" s="413"/>
      <c r="G798" s="41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  <c r="AA798" s="413"/>
    </row>
    <row r="799" spans="1:27" ht="13">
      <c r="A799" s="413"/>
      <c r="B799" s="413"/>
      <c r="C799" s="413"/>
      <c r="D799" s="414"/>
      <c r="E799" s="413"/>
      <c r="F799" s="413"/>
      <c r="G799" s="41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  <c r="AA799" s="413"/>
    </row>
    <row r="800" spans="1:27" ht="13">
      <c r="A800" s="413"/>
      <c r="B800" s="413"/>
      <c r="C800" s="413"/>
      <c r="D800" s="414"/>
      <c r="E800" s="413"/>
      <c r="F800" s="413"/>
      <c r="G800" s="41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  <c r="AA800" s="413"/>
    </row>
    <row r="801" spans="1:27" ht="13">
      <c r="A801" s="413"/>
      <c r="B801" s="413"/>
      <c r="C801" s="413"/>
      <c r="D801" s="414"/>
      <c r="E801" s="413"/>
      <c r="F801" s="413"/>
      <c r="G801" s="41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  <c r="AA801" s="413"/>
    </row>
    <row r="802" spans="1:27" ht="13">
      <c r="A802" s="413"/>
      <c r="B802" s="413"/>
      <c r="C802" s="413"/>
      <c r="D802" s="414"/>
      <c r="E802" s="413"/>
      <c r="F802" s="413"/>
      <c r="G802" s="41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  <c r="AA802" s="413"/>
    </row>
    <row r="803" spans="1:27" ht="13">
      <c r="A803" s="413"/>
      <c r="B803" s="413"/>
      <c r="C803" s="413"/>
      <c r="D803" s="414"/>
      <c r="E803" s="413"/>
      <c r="F803" s="413"/>
      <c r="G803" s="41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  <c r="AA803" s="413"/>
    </row>
    <row r="804" spans="1:27" ht="13">
      <c r="A804" s="413"/>
      <c r="B804" s="413"/>
      <c r="C804" s="413"/>
      <c r="D804" s="414"/>
      <c r="E804" s="413"/>
      <c r="F804" s="413"/>
      <c r="G804" s="41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  <c r="AA804" s="413"/>
    </row>
    <row r="805" spans="1:27" ht="13">
      <c r="A805" s="413"/>
      <c r="B805" s="413"/>
      <c r="C805" s="413"/>
      <c r="D805" s="414"/>
      <c r="E805" s="413"/>
      <c r="F805" s="413"/>
      <c r="G805" s="41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  <c r="AA805" s="413"/>
    </row>
    <row r="806" spans="1:27" ht="13">
      <c r="A806" s="413"/>
      <c r="B806" s="413"/>
      <c r="C806" s="413"/>
      <c r="D806" s="414"/>
      <c r="E806" s="413"/>
      <c r="F806" s="413"/>
      <c r="G806" s="41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  <c r="AA806" s="413"/>
    </row>
    <row r="807" spans="1:27" ht="13">
      <c r="A807" s="413"/>
      <c r="B807" s="413"/>
      <c r="C807" s="413"/>
      <c r="D807" s="414"/>
      <c r="E807" s="413"/>
      <c r="F807" s="413"/>
      <c r="G807" s="41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  <c r="AA807" s="413"/>
    </row>
    <row r="808" spans="1:27" ht="13">
      <c r="A808" s="413"/>
      <c r="B808" s="413"/>
      <c r="C808" s="413"/>
      <c r="D808" s="414"/>
      <c r="E808" s="413"/>
      <c r="F808" s="413"/>
      <c r="G808" s="41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  <c r="AA808" s="413"/>
    </row>
    <row r="809" spans="1:27" ht="13">
      <c r="A809" s="413"/>
      <c r="B809" s="413"/>
      <c r="C809" s="413"/>
      <c r="D809" s="414"/>
      <c r="E809" s="413"/>
      <c r="F809" s="413"/>
      <c r="G809" s="41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  <c r="AA809" s="413"/>
    </row>
    <row r="810" spans="1:27" ht="13">
      <c r="A810" s="413"/>
      <c r="B810" s="413"/>
      <c r="C810" s="413"/>
      <c r="D810" s="414"/>
      <c r="E810" s="413"/>
      <c r="F810" s="413"/>
      <c r="G810" s="41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  <c r="AA810" s="413"/>
    </row>
    <row r="811" spans="1:27" ht="13">
      <c r="A811" s="413"/>
      <c r="B811" s="413"/>
      <c r="C811" s="413"/>
      <c r="D811" s="414"/>
      <c r="E811" s="413"/>
      <c r="F811" s="413"/>
      <c r="G811" s="41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  <c r="AA811" s="413"/>
    </row>
    <row r="812" spans="1:27" ht="13">
      <c r="A812" s="413"/>
      <c r="B812" s="413"/>
      <c r="C812" s="413"/>
      <c r="D812" s="414"/>
      <c r="E812" s="413"/>
      <c r="F812" s="413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  <c r="AA812" s="413"/>
    </row>
    <row r="813" spans="1:27" ht="13">
      <c r="A813" s="413"/>
      <c r="B813" s="413"/>
      <c r="C813" s="413"/>
      <c r="D813" s="414"/>
      <c r="E813" s="413"/>
      <c r="F813" s="413"/>
      <c r="G813" s="41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  <c r="AA813" s="413"/>
    </row>
    <row r="814" spans="1:27" ht="13">
      <c r="A814" s="413"/>
      <c r="B814" s="413"/>
      <c r="C814" s="413"/>
      <c r="D814" s="414"/>
      <c r="E814" s="413"/>
      <c r="F814" s="413"/>
      <c r="G814" s="41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  <c r="AA814" s="413"/>
    </row>
    <row r="815" spans="1:27" ht="13">
      <c r="A815" s="413"/>
      <c r="B815" s="413"/>
      <c r="C815" s="413"/>
      <c r="D815" s="414"/>
      <c r="E815" s="413"/>
      <c r="F815" s="413"/>
      <c r="G815" s="41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  <c r="AA815" s="413"/>
    </row>
    <row r="816" spans="1:27" ht="13">
      <c r="A816" s="413"/>
      <c r="B816" s="413"/>
      <c r="C816" s="413"/>
      <c r="D816" s="414"/>
      <c r="E816" s="413"/>
      <c r="F816" s="413"/>
      <c r="G816" s="41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  <c r="AA816" s="413"/>
    </row>
    <row r="817" spans="1:27" ht="13">
      <c r="A817" s="413"/>
      <c r="B817" s="413"/>
      <c r="C817" s="413"/>
      <c r="D817" s="414"/>
      <c r="E817" s="413"/>
      <c r="F817" s="413"/>
      <c r="G817" s="41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  <c r="AA817" s="413"/>
    </row>
    <row r="818" spans="1:27" ht="13">
      <c r="A818" s="413"/>
      <c r="B818" s="413"/>
      <c r="C818" s="413"/>
      <c r="D818" s="414"/>
      <c r="E818" s="413"/>
      <c r="F818" s="413"/>
      <c r="G818" s="41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  <c r="AA818" s="413"/>
    </row>
    <row r="819" spans="1:27" ht="13">
      <c r="A819" s="413"/>
      <c r="B819" s="413"/>
      <c r="C819" s="413"/>
      <c r="D819" s="414"/>
      <c r="E819" s="413"/>
      <c r="F819" s="413"/>
      <c r="G819" s="41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  <c r="AA819" s="413"/>
    </row>
    <row r="820" spans="1:27" ht="13">
      <c r="A820" s="413"/>
      <c r="B820" s="413"/>
      <c r="C820" s="413"/>
      <c r="D820" s="414"/>
      <c r="E820" s="413"/>
      <c r="F820" s="413"/>
      <c r="G820" s="41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  <c r="AA820" s="413"/>
    </row>
    <row r="821" spans="1:27" ht="13">
      <c r="A821" s="413"/>
      <c r="B821" s="413"/>
      <c r="C821" s="413"/>
      <c r="D821" s="414"/>
      <c r="E821" s="413"/>
      <c r="F821" s="413"/>
      <c r="G821" s="41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  <c r="AA821" s="413"/>
    </row>
    <row r="822" spans="1:27" ht="13">
      <c r="A822" s="413"/>
      <c r="B822" s="413"/>
      <c r="C822" s="413"/>
      <c r="D822" s="414"/>
      <c r="E822" s="413"/>
      <c r="F822" s="413"/>
      <c r="G822" s="41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  <c r="AA822" s="413"/>
    </row>
    <row r="823" spans="1:27" ht="13">
      <c r="A823" s="413"/>
      <c r="B823" s="413"/>
      <c r="C823" s="413"/>
      <c r="D823" s="414"/>
      <c r="E823" s="413"/>
      <c r="F823" s="413"/>
      <c r="G823" s="41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  <c r="AA823" s="413"/>
    </row>
    <row r="824" spans="1:27" ht="13">
      <c r="A824" s="413"/>
      <c r="B824" s="413"/>
      <c r="C824" s="413"/>
      <c r="D824" s="414"/>
      <c r="E824" s="413"/>
      <c r="F824" s="413"/>
      <c r="G824" s="41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  <c r="AA824" s="413"/>
    </row>
    <row r="825" spans="1:27" ht="13">
      <c r="A825" s="413"/>
      <c r="B825" s="413"/>
      <c r="C825" s="413"/>
      <c r="D825" s="414"/>
      <c r="E825" s="413"/>
      <c r="F825" s="413"/>
      <c r="G825" s="41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  <c r="AA825" s="413"/>
    </row>
    <row r="826" spans="1:27" ht="13">
      <c r="A826" s="413"/>
      <c r="B826" s="413"/>
      <c r="C826" s="413"/>
      <c r="D826" s="414"/>
      <c r="E826" s="413"/>
      <c r="F826" s="413"/>
      <c r="G826" s="41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  <c r="AA826" s="413"/>
    </row>
    <row r="827" spans="1:27" ht="13">
      <c r="A827" s="413"/>
      <c r="B827" s="413"/>
      <c r="C827" s="413"/>
      <c r="D827" s="414"/>
      <c r="E827" s="413"/>
      <c r="F827" s="413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  <c r="AA827" s="413"/>
    </row>
    <row r="828" spans="1:27" ht="13">
      <c r="A828" s="413"/>
      <c r="B828" s="413"/>
      <c r="C828" s="413"/>
      <c r="D828" s="414"/>
      <c r="E828" s="413"/>
      <c r="F828" s="413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  <c r="AA828" s="413"/>
    </row>
    <row r="829" spans="1:27" ht="13">
      <c r="A829" s="413"/>
      <c r="B829" s="413"/>
      <c r="C829" s="413"/>
      <c r="D829" s="414"/>
      <c r="E829" s="413"/>
      <c r="F829" s="413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  <c r="AA829" s="413"/>
    </row>
    <row r="830" spans="1:27" ht="13">
      <c r="A830" s="413"/>
      <c r="B830" s="413"/>
      <c r="C830" s="413"/>
      <c r="D830" s="414"/>
      <c r="E830" s="413"/>
      <c r="F830" s="413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  <c r="AA830" s="413"/>
    </row>
    <row r="831" spans="1:27" ht="13">
      <c r="A831" s="413"/>
      <c r="B831" s="413"/>
      <c r="C831" s="413"/>
      <c r="D831" s="414"/>
      <c r="E831" s="413"/>
      <c r="F831" s="413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  <c r="AA831" s="413"/>
    </row>
    <row r="832" spans="1:27" ht="13">
      <c r="A832" s="413"/>
      <c r="B832" s="413"/>
      <c r="C832" s="413"/>
      <c r="D832" s="414"/>
      <c r="E832" s="413"/>
      <c r="F832" s="413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  <c r="AA832" s="413"/>
    </row>
    <row r="833" spans="1:27" ht="13">
      <c r="A833" s="413"/>
      <c r="B833" s="413"/>
      <c r="C833" s="413"/>
      <c r="D833" s="414"/>
      <c r="E833" s="413"/>
      <c r="F833" s="413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  <c r="AA833" s="413"/>
    </row>
    <row r="834" spans="1:27" ht="13">
      <c r="A834" s="413"/>
      <c r="B834" s="413"/>
      <c r="C834" s="413"/>
      <c r="D834" s="414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  <c r="AA834" s="413"/>
    </row>
    <row r="835" spans="1:27" ht="13">
      <c r="A835" s="413"/>
      <c r="B835" s="413"/>
      <c r="C835" s="413"/>
      <c r="D835" s="414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  <c r="AA835" s="413"/>
    </row>
    <row r="836" spans="1:27" ht="13">
      <c r="A836" s="413"/>
      <c r="B836" s="413"/>
      <c r="C836" s="413"/>
      <c r="D836" s="414"/>
      <c r="E836" s="413"/>
      <c r="F836" s="413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  <c r="AA836" s="413"/>
    </row>
    <row r="837" spans="1:27" ht="13">
      <c r="A837" s="413"/>
      <c r="B837" s="413"/>
      <c r="C837" s="413"/>
      <c r="D837" s="414"/>
      <c r="E837" s="413"/>
      <c r="F837" s="413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  <c r="AA837" s="413"/>
    </row>
    <row r="838" spans="1:27" ht="13">
      <c r="A838" s="413"/>
      <c r="B838" s="413"/>
      <c r="C838" s="413"/>
      <c r="D838" s="414"/>
      <c r="E838" s="413"/>
      <c r="F838" s="413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  <c r="AA838" s="413"/>
    </row>
    <row r="839" spans="1:27" ht="13">
      <c r="A839" s="413"/>
      <c r="B839" s="413"/>
      <c r="C839" s="413"/>
      <c r="D839" s="414"/>
      <c r="E839" s="413"/>
      <c r="F839" s="413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  <c r="AA839" s="413"/>
    </row>
    <row r="840" spans="1:27" ht="13">
      <c r="A840" s="413"/>
      <c r="B840" s="413"/>
      <c r="C840" s="413"/>
      <c r="D840" s="414"/>
      <c r="E840" s="413"/>
      <c r="F840" s="413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  <c r="AA840" s="413"/>
    </row>
    <row r="841" spans="1:27" ht="13">
      <c r="A841" s="413"/>
      <c r="B841" s="413"/>
      <c r="C841" s="413"/>
      <c r="D841" s="414"/>
      <c r="E841" s="413"/>
      <c r="F841" s="413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  <c r="AA841" s="413"/>
    </row>
    <row r="842" spans="1:27" ht="13">
      <c r="A842" s="413"/>
      <c r="B842" s="413"/>
      <c r="C842" s="413"/>
      <c r="D842" s="414"/>
      <c r="E842" s="413"/>
      <c r="F842" s="413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  <c r="AA842" s="413"/>
    </row>
    <row r="843" spans="1:27" ht="13">
      <c r="A843" s="413"/>
      <c r="B843" s="413"/>
      <c r="C843" s="413"/>
      <c r="D843" s="414"/>
      <c r="E843" s="413"/>
      <c r="F843" s="413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  <c r="AA843" s="413"/>
    </row>
    <row r="844" spans="1:27" ht="13">
      <c r="A844" s="413"/>
      <c r="B844" s="413"/>
      <c r="C844" s="413"/>
      <c r="D844" s="414"/>
      <c r="E844" s="413"/>
      <c r="F844" s="413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  <c r="AA844" s="413"/>
    </row>
    <row r="845" spans="1:27" ht="13">
      <c r="A845" s="413"/>
      <c r="B845" s="413"/>
      <c r="C845" s="413"/>
      <c r="D845" s="414"/>
      <c r="E845" s="413"/>
      <c r="F845" s="413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  <c r="AA845" s="413"/>
    </row>
    <row r="846" spans="1:27" ht="13">
      <c r="A846" s="413"/>
      <c r="B846" s="413"/>
      <c r="C846" s="413"/>
      <c r="D846" s="414"/>
      <c r="E846" s="413"/>
      <c r="F846" s="413"/>
      <c r="G846" s="41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  <c r="AA846" s="413"/>
    </row>
    <row r="847" spans="1:27" ht="13">
      <c r="A847" s="413"/>
      <c r="B847" s="413"/>
      <c r="C847" s="413"/>
      <c r="D847" s="414"/>
      <c r="E847" s="413"/>
      <c r="F847" s="413"/>
      <c r="G847" s="41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  <c r="AA847" s="413"/>
    </row>
    <row r="848" spans="1:27" ht="13">
      <c r="A848" s="413"/>
      <c r="B848" s="413"/>
      <c r="C848" s="413"/>
      <c r="D848" s="414"/>
      <c r="E848" s="413"/>
      <c r="F848" s="413"/>
      <c r="G848" s="41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  <c r="T848" s="413"/>
      <c r="U848" s="413"/>
      <c r="V848" s="413"/>
      <c r="W848" s="413"/>
      <c r="X848" s="413"/>
      <c r="Y848" s="413"/>
      <c r="Z848" s="413"/>
      <c r="AA848" s="413"/>
    </row>
    <row r="849" spans="1:27" ht="13">
      <c r="A849" s="413"/>
      <c r="B849" s="413"/>
      <c r="C849" s="413"/>
      <c r="D849" s="414"/>
      <c r="E849" s="413"/>
      <c r="F849" s="413"/>
      <c r="G849" s="41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  <c r="T849" s="413"/>
      <c r="U849" s="413"/>
      <c r="V849" s="413"/>
      <c r="W849" s="413"/>
      <c r="X849" s="413"/>
      <c r="Y849" s="413"/>
      <c r="Z849" s="413"/>
      <c r="AA849" s="413"/>
    </row>
    <row r="850" spans="1:27" ht="13">
      <c r="A850" s="413"/>
      <c r="B850" s="413"/>
      <c r="C850" s="413"/>
      <c r="D850" s="414"/>
      <c r="E850" s="413"/>
      <c r="F850" s="413"/>
      <c r="G850" s="41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  <c r="T850" s="413"/>
      <c r="U850" s="413"/>
      <c r="V850" s="413"/>
      <c r="W850" s="413"/>
      <c r="X850" s="413"/>
      <c r="Y850" s="413"/>
      <c r="Z850" s="413"/>
      <c r="AA850" s="413"/>
    </row>
    <row r="851" spans="1:27" ht="13">
      <c r="A851" s="413"/>
      <c r="B851" s="413"/>
      <c r="C851" s="413"/>
      <c r="D851" s="414"/>
      <c r="E851" s="413"/>
      <c r="F851" s="413"/>
      <c r="G851" s="41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  <c r="T851" s="413"/>
      <c r="U851" s="413"/>
      <c r="V851" s="413"/>
      <c r="W851" s="413"/>
      <c r="X851" s="413"/>
      <c r="Y851" s="413"/>
      <c r="Z851" s="413"/>
      <c r="AA851" s="413"/>
    </row>
    <row r="852" spans="1:27" ht="13">
      <c r="A852" s="413"/>
      <c r="B852" s="413"/>
      <c r="C852" s="413"/>
      <c r="D852" s="414"/>
      <c r="E852" s="413"/>
      <c r="F852" s="413"/>
      <c r="G852" s="41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  <c r="T852" s="413"/>
      <c r="U852" s="413"/>
      <c r="V852" s="413"/>
      <c r="W852" s="413"/>
      <c r="X852" s="413"/>
      <c r="Y852" s="413"/>
      <c r="Z852" s="413"/>
      <c r="AA852" s="413"/>
    </row>
    <row r="853" spans="1:27" ht="13">
      <c r="A853" s="413"/>
      <c r="B853" s="413"/>
      <c r="C853" s="413"/>
      <c r="D853" s="414"/>
      <c r="E853" s="413"/>
      <c r="F853" s="413"/>
      <c r="G853" s="41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  <c r="T853" s="413"/>
      <c r="U853" s="413"/>
      <c r="V853" s="413"/>
      <c r="W853" s="413"/>
      <c r="X853" s="413"/>
      <c r="Y853" s="413"/>
      <c r="Z853" s="413"/>
      <c r="AA853" s="413"/>
    </row>
    <row r="854" spans="1:27" ht="13">
      <c r="A854" s="413"/>
      <c r="B854" s="413"/>
      <c r="C854" s="413"/>
      <c r="D854" s="414"/>
      <c r="E854" s="413"/>
      <c r="F854" s="413"/>
      <c r="G854" s="41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  <c r="T854" s="413"/>
      <c r="U854" s="413"/>
      <c r="V854" s="413"/>
      <c r="W854" s="413"/>
      <c r="X854" s="413"/>
      <c r="Y854" s="413"/>
      <c r="Z854" s="413"/>
      <c r="AA854" s="413"/>
    </row>
    <row r="855" spans="1:27" ht="13">
      <c r="A855" s="413"/>
      <c r="B855" s="413"/>
      <c r="C855" s="413"/>
      <c r="D855" s="414"/>
      <c r="E855" s="413"/>
      <c r="F855" s="413"/>
      <c r="G855" s="41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  <c r="T855" s="413"/>
      <c r="U855" s="413"/>
      <c r="V855" s="413"/>
      <c r="W855" s="413"/>
      <c r="X855" s="413"/>
      <c r="Y855" s="413"/>
      <c r="Z855" s="413"/>
      <c r="AA855" s="413"/>
    </row>
    <row r="856" spans="1:27" ht="13">
      <c r="A856" s="413"/>
      <c r="B856" s="413"/>
      <c r="C856" s="413"/>
      <c r="D856" s="414"/>
      <c r="E856" s="413"/>
      <c r="F856" s="413"/>
      <c r="G856" s="41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  <c r="T856" s="413"/>
      <c r="U856" s="413"/>
      <c r="V856" s="413"/>
      <c r="W856" s="413"/>
      <c r="X856" s="413"/>
      <c r="Y856" s="413"/>
      <c r="Z856" s="413"/>
      <c r="AA856" s="413"/>
    </row>
    <row r="857" spans="1:27" ht="13">
      <c r="A857" s="413"/>
      <c r="B857" s="413"/>
      <c r="C857" s="413"/>
      <c r="D857" s="414"/>
      <c r="E857" s="413"/>
      <c r="F857" s="413"/>
      <c r="G857" s="41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  <c r="T857" s="413"/>
      <c r="U857" s="413"/>
      <c r="V857" s="413"/>
      <c r="W857" s="413"/>
      <c r="X857" s="413"/>
      <c r="Y857" s="413"/>
      <c r="Z857" s="413"/>
      <c r="AA857" s="413"/>
    </row>
    <row r="858" spans="1:27" ht="13">
      <c r="A858" s="413"/>
      <c r="B858" s="413"/>
      <c r="C858" s="413"/>
      <c r="D858" s="414"/>
      <c r="E858" s="413"/>
      <c r="F858" s="413"/>
      <c r="G858" s="41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  <c r="T858" s="413"/>
      <c r="U858" s="413"/>
      <c r="V858" s="413"/>
      <c r="W858" s="413"/>
      <c r="X858" s="413"/>
      <c r="Y858" s="413"/>
      <c r="Z858" s="413"/>
      <c r="AA858" s="413"/>
    </row>
    <row r="859" spans="1:27" ht="13">
      <c r="A859" s="413"/>
      <c r="B859" s="413"/>
      <c r="C859" s="413"/>
      <c r="D859" s="414"/>
      <c r="E859" s="413"/>
      <c r="F859" s="413"/>
      <c r="G859" s="41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  <c r="T859" s="413"/>
      <c r="U859" s="413"/>
      <c r="V859" s="413"/>
      <c r="W859" s="413"/>
      <c r="X859" s="413"/>
      <c r="Y859" s="413"/>
      <c r="Z859" s="413"/>
      <c r="AA859" s="413"/>
    </row>
    <row r="860" spans="1:27" ht="13">
      <c r="A860" s="413"/>
      <c r="B860" s="413"/>
      <c r="C860" s="413"/>
      <c r="D860" s="414"/>
      <c r="E860" s="413"/>
      <c r="F860" s="413"/>
      <c r="G860" s="41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  <c r="T860" s="413"/>
      <c r="U860" s="413"/>
      <c r="V860" s="413"/>
      <c r="W860" s="413"/>
      <c r="X860" s="413"/>
      <c r="Y860" s="413"/>
      <c r="Z860" s="413"/>
      <c r="AA860" s="413"/>
    </row>
    <row r="861" spans="1:27" ht="13">
      <c r="A861" s="413"/>
      <c r="B861" s="413"/>
      <c r="C861" s="413"/>
      <c r="D861" s="414"/>
      <c r="E861" s="413"/>
      <c r="F861" s="413"/>
      <c r="G861" s="41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  <c r="T861" s="413"/>
      <c r="U861" s="413"/>
      <c r="V861" s="413"/>
      <c r="W861" s="413"/>
      <c r="X861" s="413"/>
      <c r="Y861" s="413"/>
      <c r="Z861" s="413"/>
      <c r="AA861" s="413"/>
    </row>
    <row r="862" spans="1:27" ht="13">
      <c r="A862" s="413"/>
      <c r="B862" s="413"/>
      <c r="C862" s="413"/>
      <c r="D862" s="414"/>
      <c r="E862" s="413"/>
      <c r="F862" s="413"/>
      <c r="G862" s="41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  <c r="T862" s="413"/>
      <c r="U862" s="413"/>
      <c r="V862" s="413"/>
      <c r="W862" s="413"/>
      <c r="X862" s="413"/>
      <c r="Y862" s="413"/>
      <c r="Z862" s="413"/>
      <c r="AA862" s="413"/>
    </row>
    <row r="863" spans="1:27" ht="13">
      <c r="A863" s="413"/>
      <c r="B863" s="413"/>
      <c r="C863" s="413"/>
      <c r="D863" s="414"/>
      <c r="E863" s="413"/>
      <c r="F863" s="413"/>
      <c r="G863" s="41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  <c r="T863" s="413"/>
      <c r="U863" s="413"/>
      <c r="V863" s="413"/>
      <c r="W863" s="413"/>
      <c r="X863" s="413"/>
      <c r="Y863" s="413"/>
      <c r="Z863" s="413"/>
      <c r="AA863" s="413"/>
    </row>
    <row r="864" spans="1:27" ht="13">
      <c r="A864" s="413"/>
      <c r="B864" s="413"/>
      <c r="C864" s="413"/>
      <c r="D864" s="414"/>
      <c r="E864" s="413"/>
      <c r="F864" s="413"/>
      <c r="G864" s="41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  <c r="T864" s="413"/>
      <c r="U864" s="413"/>
      <c r="V864" s="413"/>
      <c r="W864" s="413"/>
      <c r="X864" s="413"/>
      <c r="Y864" s="413"/>
      <c r="Z864" s="413"/>
      <c r="AA864" s="413"/>
    </row>
    <row r="865" spans="1:27" ht="13">
      <c r="A865" s="413"/>
      <c r="B865" s="413"/>
      <c r="C865" s="413"/>
      <c r="D865" s="414"/>
      <c r="E865" s="413"/>
      <c r="F865" s="413"/>
      <c r="G865" s="41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  <c r="T865" s="413"/>
      <c r="U865" s="413"/>
      <c r="V865" s="413"/>
      <c r="W865" s="413"/>
      <c r="X865" s="413"/>
      <c r="Y865" s="413"/>
      <c r="Z865" s="413"/>
      <c r="AA865" s="413"/>
    </row>
    <row r="866" spans="1:27" ht="13">
      <c r="A866" s="413"/>
      <c r="B866" s="413"/>
      <c r="C866" s="413"/>
      <c r="D866" s="414"/>
      <c r="E866" s="413"/>
      <c r="F866" s="413"/>
      <c r="G866" s="41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  <c r="T866" s="413"/>
      <c r="U866" s="413"/>
      <c r="V866" s="413"/>
      <c r="W866" s="413"/>
      <c r="X866" s="413"/>
      <c r="Y866" s="413"/>
      <c r="Z866" s="413"/>
      <c r="AA866" s="413"/>
    </row>
    <row r="867" spans="1:27" ht="13">
      <c r="A867" s="413"/>
      <c r="B867" s="413"/>
      <c r="C867" s="413"/>
      <c r="D867" s="414"/>
      <c r="E867" s="413"/>
      <c r="F867" s="413"/>
      <c r="G867" s="41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  <c r="T867" s="413"/>
      <c r="U867" s="413"/>
      <c r="V867" s="413"/>
      <c r="W867" s="413"/>
      <c r="X867" s="413"/>
      <c r="Y867" s="413"/>
      <c r="Z867" s="413"/>
      <c r="AA867" s="413"/>
    </row>
    <row r="868" spans="1:27" ht="13">
      <c r="A868" s="413"/>
      <c r="B868" s="413"/>
      <c r="C868" s="413"/>
      <c r="D868" s="414"/>
      <c r="E868" s="413"/>
      <c r="F868" s="413"/>
      <c r="G868" s="41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  <c r="T868" s="413"/>
      <c r="U868" s="413"/>
      <c r="V868" s="413"/>
      <c r="W868" s="413"/>
      <c r="X868" s="413"/>
      <c r="Y868" s="413"/>
      <c r="Z868" s="413"/>
      <c r="AA868" s="413"/>
    </row>
    <row r="869" spans="1:27" ht="13">
      <c r="A869" s="413"/>
      <c r="B869" s="413"/>
      <c r="C869" s="413"/>
      <c r="D869" s="414"/>
      <c r="E869" s="413"/>
      <c r="F869" s="413"/>
      <c r="G869" s="41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  <c r="T869" s="413"/>
      <c r="U869" s="413"/>
      <c r="V869" s="413"/>
      <c r="W869" s="413"/>
      <c r="X869" s="413"/>
      <c r="Y869" s="413"/>
      <c r="Z869" s="413"/>
      <c r="AA869" s="413"/>
    </row>
    <row r="870" spans="1:27" ht="13">
      <c r="A870" s="413"/>
      <c r="B870" s="413"/>
      <c r="C870" s="413"/>
      <c r="D870" s="414"/>
      <c r="E870" s="413"/>
      <c r="F870" s="413"/>
      <c r="G870" s="41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  <c r="T870" s="413"/>
      <c r="U870" s="413"/>
      <c r="V870" s="413"/>
      <c r="W870" s="413"/>
      <c r="X870" s="413"/>
      <c r="Y870" s="413"/>
      <c r="Z870" s="413"/>
      <c r="AA870" s="413"/>
    </row>
    <row r="871" spans="1:27" ht="13">
      <c r="A871" s="413"/>
      <c r="B871" s="413"/>
      <c r="C871" s="413"/>
      <c r="D871" s="414"/>
      <c r="E871" s="413"/>
      <c r="F871" s="413"/>
      <c r="G871" s="41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  <c r="T871" s="413"/>
      <c r="U871" s="413"/>
      <c r="V871" s="413"/>
      <c r="W871" s="413"/>
      <c r="X871" s="413"/>
      <c r="Y871" s="413"/>
      <c r="Z871" s="413"/>
      <c r="AA871" s="413"/>
    </row>
    <row r="872" spans="1:27" ht="13">
      <c r="A872" s="413"/>
      <c r="B872" s="413"/>
      <c r="C872" s="413"/>
      <c r="D872" s="414"/>
      <c r="E872" s="413"/>
      <c r="F872" s="413"/>
      <c r="G872" s="41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  <c r="T872" s="413"/>
      <c r="U872" s="413"/>
      <c r="V872" s="413"/>
      <c r="W872" s="413"/>
      <c r="X872" s="413"/>
      <c r="Y872" s="413"/>
      <c r="Z872" s="413"/>
      <c r="AA872" s="413"/>
    </row>
    <row r="873" spans="1:27" ht="13">
      <c r="A873" s="413"/>
      <c r="B873" s="413"/>
      <c r="C873" s="413"/>
      <c r="D873" s="414"/>
      <c r="E873" s="413"/>
      <c r="F873" s="413"/>
      <c r="G873" s="41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  <c r="T873" s="413"/>
      <c r="U873" s="413"/>
      <c r="V873" s="413"/>
      <c r="W873" s="413"/>
      <c r="X873" s="413"/>
      <c r="Y873" s="413"/>
      <c r="Z873" s="413"/>
      <c r="AA873" s="413"/>
    </row>
    <row r="874" spans="1:27" ht="13">
      <c r="A874" s="413"/>
      <c r="B874" s="413"/>
      <c r="C874" s="413"/>
      <c r="D874" s="414"/>
      <c r="E874" s="413"/>
      <c r="F874" s="413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  <c r="T874" s="413"/>
      <c r="U874" s="413"/>
      <c r="V874" s="413"/>
      <c r="W874" s="413"/>
      <c r="X874" s="413"/>
      <c r="Y874" s="413"/>
      <c r="Z874" s="413"/>
      <c r="AA874" s="413"/>
    </row>
    <row r="875" spans="1:27" ht="13">
      <c r="A875" s="413"/>
      <c r="B875" s="413"/>
      <c r="C875" s="413"/>
      <c r="D875" s="414"/>
      <c r="E875" s="413"/>
      <c r="F875" s="413"/>
      <c r="G875" s="41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  <c r="T875" s="413"/>
      <c r="U875" s="413"/>
      <c r="V875" s="413"/>
      <c r="W875" s="413"/>
      <c r="X875" s="413"/>
      <c r="Y875" s="413"/>
      <c r="Z875" s="413"/>
      <c r="AA875" s="413"/>
    </row>
    <row r="876" spans="1:27" ht="13">
      <c r="A876" s="413"/>
      <c r="B876" s="413"/>
      <c r="C876" s="413"/>
      <c r="D876" s="414"/>
      <c r="E876" s="413"/>
      <c r="F876" s="413"/>
      <c r="G876" s="41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  <c r="T876" s="413"/>
      <c r="U876" s="413"/>
      <c r="V876" s="413"/>
      <c r="W876" s="413"/>
      <c r="X876" s="413"/>
      <c r="Y876" s="413"/>
      <c r="Z876" s="413"/>
      <c r="AA876" s="413"/>
    </row>
    <row r="877" spans="1:27" ht="13">
      <c r="A877" s="413"/>
      <c r="B877" s="413"/>
      <c r="C877" s="413"/>
      <c r="D877" s="414"/>
      <c r="E877" s="413"/>
      <c r="F877" s="413"/>
      <c r="G877" s="41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  <c r="T877" s="413"/>
      <c r="U877" s="413"/>
      <c r="V877" s="413"/>
      <c r="W877" s="413"/>
      <c r="X877" s="413"/>
      <c r="Y877" s="413"/>
      <c r="Z877" s="413"/>
      <c r="AA877" s="413"/>
    </row>
    <row r="878" spans="1:27" ht="13">
      <c r="A878" s="413"/>
      <c r="B878" s="413"/>
      <c r="C878" s="413"/>
      <c r="D878" s="414"/>
      <c r="E878" s="413"/>
      <c r="F878" s="413"/>
      <c r="G878" s="41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  <c r="T878" s="413"/>
      <c r="U878" s="413"/>
      <c r="V878" s="413"/>
      <c r="W878" s="413"/>
      <c r="X878" s="413"/>
      <c r="Y878" s="413"/>
      <c r="Z878" s="413"/>
      <c r="AA878" s="413"/>
    </row>
    <row r="879" spans="1:27" ht="13">
      <c r="A879" s="413"/>
      <c r="B879" s="413"/>
      <c r="C879" s="413"/>
      <c r="D879" s="414"/>
      <c r="E879" s="413"/>
      <c r="F879" s="413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  <c r="AA879" s="413"/>
    </row>
    <row r="880" spans="1:27" ht="13">
      <c r="A880" s="413"/>
      <c r="B880" s="413"/>
      <c r="C880" s="413"/>
      <c r="D880" s="414"/>
      <c r="E880" s="413"/>
      <c r="F880" s="413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  <c r="AA880" s="413"/>
    </row>
    <row r="881" spans="1:27" ht="13">
      <c r="A881" s="413"/>
      <c r="B881" s="413"/>
      <c r="C881" s="413"/>
      <c r="D881" s="414"/>
      <c r="E881" s="413"/>
      <c r="F881" s="413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  <c r="AA881" s="413"/>
    </row>
    <row r="882" spans="1:27" ht="13">
      <c r="A882" s="413"/>
      <c r="B882" s="413"/>
      <c r="C882" s="413"/>
      <c r="D882" s="414"/>
      <c r="E882" s="413"/>
      <c r="F882" s="413"/>
      <c r="G882" s="41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  <c r="T882" s="413"/>
      <c r="U882" s="413"/>
      <c r="V882" s="413"/>
      <c r="W882" s="413"/>
      <c r="X882" s="413"/>
      <c r="Y882" s="413"/>
      <c r="Z882" s="413"/>
      <c r="AA882" s="413"/>
    </row>
    <row r="883" spans="1:27" ht="13">
      <c r="A883" s="413"/>
      <c r="B883" s="413"/>
      <c r="C883" s="413"/>
      <c r="D883" s="414"/>
      <c r="E883" s="413"/>
      <c r="F883" s="413"/>
      <c r="G883" s="41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  <c r="T883" s="413"/>
      <c r="U883" s="413"/>
      <c r="V883" s="413"/>
      <c r="W883" s="413"/>
      <c r="X883" s="413"/>
      <c r="Y883" s="413"/>
      <c r="Z883" s="413"/>
      <c r="AA883" s="413"/>
    </row>
    <row r="884" spans="1:27" ht="13">
      <c r="A884" s="413"/>
      <c r="B884" s="413"/>
      <c r="C884" s="413"/>
      <c r="D884" s="414"/>
      <c r="E884" s="413"/>
      <c r="F884" s="413"/>
      <c r="G884" s="41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  <c r="T884" s="413"/>
      <c r="U884" s="413"/>
      <c r="V884" s="413"/>
      <c r="W884" s="413"/>
      <c r="X884" s="413"/>
      <c r="Y884" s="413"/>
      <c r="Z884" s="413"/>
      <c r="AA884" s="413"/>
    </row>
    <row r="885" spans="1:27" ht="13">
      <c r="A885" s="413"/>
      <c r="B885" s="413"/>
      <c r="C885" s="413"/>
      <c r="D885" s="414"/>
      <c r="E885" s="413"/>
      <c r="F885" s="413"/>
      <c r="G885" s="41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  <c r="T885" s="413"/>
      <c r="U885" s="413"/>
      <c r="V885" s="413"/>
      <c r="W885" s="413"/>
      <c r="X885" s="413"/>
      <c r="Y885" s="413"/>
      <c r="Z885" s="413"/>
      <c r="AA885" s="413"/>
    </row>
    <row r="886" spans="1:27" ht="13">
      <c r="A886" s="413"/>
      <c r="B886" s="413"/>
      <c r="C886" s="413"/>
      <c r="D886" s="414"/>
      <c r="E886" s="413"/>
      <c r="F886" s="413"/>
      <c r="G886" s="41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  <c r="T886" s="413"/>
      <c r="U886" s="413"/>
      <c r="V886" s="413"/>
      <c r="W886" s="413"/>
      <c r="X886" s="413"/>
      <c r="Y886" s="413"/>
      <c r="Z886" s="413"/>
      <c r="AA886" s="413"/>
    </row>
    <row r="887" spans="1:27" ht="13">
      <c r="A887" s="413"/>
      <c r="B887" s="413"/>
      <c r="C887" s="413"/>
      <c r="D887" s="414"/>
      <c r="E887" s="413"/>
      <c r="F887" s="413"/>
      <c r="G887" s="41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  <c r="T887" s="413"/>
      <c r="U887" s="413"/>
      <c r="V887" s="413"/>
      <c r="W887" s="413"/>
      <c r="X887" s="413"/>
      <c r="Y887" s="413"/>
      <c r="Z887" s="413"/>
      <c r="AA887" s="413"/>
    </row>
    <row r="888" spans="1:27" ht="13">
      <c r="A888" s="413"/>
      <c r="B888" s="413"/>
      <c r="C888" s="413"/>
      <c r="D888" s="414"/>
      <c r="E888" s="413"/>
      <c r="F888" s="413"/>
      <c r="G888" s="41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  <c r="T888" s="413"/>
      <c r="U888" s="413"/>
      <c r="V888" s="413"/>
      <c r="W888" s="413"/>
      <c r="X888" s="413"/>
      <c r="Y888" s="413"/>
      <c r="Z888" s="413"/>
      <c r="AA888" s="413"/>
    </row>
    <row r="889" spans="1:27" ht="13">
      <c r="A889" s="413"/>
      <c r="B889" s="413"/>
      <c r="C889" s="413"/>
      <c r="D889" s="414"/>
      <c r="E889" s="413"/>
      <c r="F889" s="413"/>
      <c r="G889" s="41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  <c r="T889" s="413"/>
      <c r="U889" s="413"/>
      <c r="V889" s="413"/>
      <c r="W889" s="413"/>
      <c r="X889" s="413"/>
      <c r="Y889" s="413"/>
      <c r="Z889" s="413"/>
      <c r="AA889" s="413"/>
    </row>
    <row r="890" spans="1:27" ht="13">
      <c r="A890" s="413"/>
      <c r="B890" s="413"/>
      <c r="C890" s="413"/>
      <c r="D890" s="414"/>
      <c r="E890" s="413"/>
      <c r="F890" s="413"/>
      <c r="G890" s="41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  <c r="T890" s="413"/>
      <c r="U890" s="413"/>
      <c r="V890" s="413"/>
      <c r="W890" s="413"/>
      <c r="X890" s="413"/>
      <c r="Y890" s="413"/>
      <c r="Z890" s="413"/>
      <c r="AA890" s="413"/>
    </row>
    <row r="891" spans="1:27" ht="13">
      <c r="A891" s="413"/>
      <c r="B891" s="413"/>
      <c r="C891" s="413"/>
      <c r="D891" s="414"/>
      <c r="E891" s="413"/>
      <c r="F891" s="413"/>
      <c r="G891" s="41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  <c r="T891" s="413"/>
      <c r="U891" s="413"/>
      <c r="V891" s="413"/>
      <c r="W891" s="413"/>
      <c r="X891" s="413"/>
      <c r="Y891" s="413"/>
      <c r="Z891" s="413"/>
      <c r="AA891" s="413"/>
    </row>
    <row r="892" spans="1:27" ht="13">
      <c r="A892" s="413"/>
      <c r="B892" s="413"/>
      <c r="C892" s="413"/>
      <c r="D892" s="414"/>
      <c r="E892" s="413"/>
      <c r="F892" s="413"/>
      <c r="G892" s="41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  <c r="T892" s="413"/>
      <c r="U892" s="413"/>
      <c r="V892" s="413"/>
      <c r="W892" s="413"/>
      <c r="X892" s="413"/>
      <c r="Y892" s="413"/>
      <c r="Z892" s="413"/>
      <c r="AA892" s="413"/>
    </row>
    <row r="893" spans="1:27" ht="13">
      <c r="A893" s="413"/>
      <c r="B893" s="413"/>
      <c r="C893" s="413"/>
      <c r="D893" s="414"/>
      <c r="E893" s="413"/>
      <c r="F893" s="413"/>
      <c r="G893" s="41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  <c r="T893" s="413"/>
      <c r="U893" s="413"/>
      <c r="V893" s="413"/>
      <c r="W893" s="413"/>
      <c r="X893" s="413"/>
      <c r="Y893" s="413"/>
      <c r="Z893" s="413"/>
      <c r="AA893" s="413"/>
    </row>
    <row r="894" spans="1:27" ht="13">
      <c r="A894" s="413"/>
      <c r="B894" s="413"/>
      <c r="C894" s="413"/>
      <c r="D894" s="414"/>
      <c r="E894" s="413"/>
      <c r="F894" s="413"/>
      <c r="G894" s="41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  <c r="T894" s="413"/>
      <c r="U894" s="413"/>
      <c r="V894" s="413"/>
      <c r="W894" s="413"/>
      <c r="X894" s="413"/>
      <c r="Y894" s="413"/>
      <c r="Z894" s="413"/>
      <c r="AA894" s="413"/>
    </row>
    <row r="895" spans="1:27" ht="13">
      <c r="A895" s="413"/>
      <c r="B895" s="413"/>
      <c r="C895" s="413"/>
      <c r="D895" s="414"/>
      <c r="E895" s="413"/>
      <c r="F895" s="413"/>
      <c r="G895" s="41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  <c r="T895" s="413"/>
      <c r="U895" s="413"/>
      <c r="V895" s="413"/>
      <c r="W895" s="413"/>
      <c r="X895" s="413"/>
      <c r="Y895" s="413"/>
      <c r="Z895" s="413"/>
      <c r="AA895" s="413"/>
    </row>
    <row r="896" spans="1:27" ht="13">
      <c r="A896" s="413"/>
      <c r="B896" s="413"/>
      <c r="C896" s="413"/>
      <c r="D896" s="414"/>
      <c r="E896" s="413"/>
      <c r="F896" s="413"/>
      <c r="G896" s="41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  <c r="T896" s="413"/>
      <c r="U896" s="413"/>
      <c r="V896" s="413"/>
      <c r="W896" s="413"/>
      <c r="X896" s="413"/>
      <c r="Y896" s="413"/>
      <c r="Z896" s="413"/>
      <c r="AA896" s="413"/>
    </row>
    <row r="897" spans="1:27" ht="13">
      <c r="A897" s="413"/>
      <c r="B897" s="413"/>
      <c r="C897" s="413"/>
      <c r="D897" s="414"/>
      <c r="E897" s="413"/>
      <c r="F897" s="413"/>
      <c r="G897" s="41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  <c r="T897" s="413"/>
      <c r="U897" s="413"/>
      <c r="V897" s="413"/>
      <c r="W897" s="413"/>
      <c r="X897" s="413"/>
      <c r="Y897" s="413"/>
      <c r="Z897" s="413"/>
      <c r="AA897" s="413"/>
    </row>
    <row r="898" spans="1:27" ht="13">
      <c r="A898" s="413"/>
      <c r="B898" s="413"/>
      <c r="C898" s="413"/>
      <c r="D898" s="414"/>
      <c r="E898" s="413"/>
      <c r="F898" s="413"/>
      <c r="G898" s="41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  <c r="T898" s="413"/>
      <c r="U898" s="413"/>
      <c r="V898" s="413"/>
      <c r="W898" s="413"/>
      <c r="X898" s="413"/>
      <c r="Y898" s="413"/>
      <c r="Z898" s="413"/>
      <c r="AA898" s="413"/>
    </row>
    <row r="899" spans="1:27" ht="13">
      <c r="A899" s="413"/>
      <c r="B899" s="413"/>
      <c r="C899" s="413"/>
      <c r="D899" s="414"/>
      <c r="E899" s="413"/>
      <c r="F899" s="413"/>
      <c r="G899" s="41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  <c r="T899" s="413"/>
      <c r="U899" s="413"/>
      <c r="V899" s="413"/>
      <c r="W899" s="413"/>
      <c r="X899" s="413"/>
      <c r="Y899" s="413"/>
      <c r="Z899" s="413"/>
      <c r="AA899" s="413"/>
    </row>
    <row r="900" spans="1:27" ht="13">
      <c r="A900" s="413"/>
      <c r="B900" s="413"/>
      <c r="C900" s="413"/>
      <c r="D900" s="414"/>
      <c r="E900" s="413"/>
      <c r="F900" s="413"/>
      <c r="G900" s="41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  <c r="T900" s="413"/>
      <c r="U900" s="413"/>
      <c r="V900" s="413"/>
      <c r="W900" s="413"/>
      <c r="X900" s="413"/>
      <c r="Y900" s="413"/>
      <c r="Z900" s="413"/>
      <c r="AA900" s="413"/>
    </row>
    <row r="901" spans="1:27" ht="13">
      <c r="A901" s="413"/>
      <c r="B901" s="413"/>
      <c r="C901" s="413"/>
      <c r="D901" s="414"/>
      <c r="E901" s="413"/>
      <c r="F901" s="413"/>
      <c r="G901" s="41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  <c r="T901" s="413"/>
      <c r="U901" s="413"/>
      <c r="V901" s="413"/>
      <c r="W901" s="413"/>
      <c r="X901" s="413"/>
      <c r="Y901" s="413"/>
      <c r="Z901" s="413"/>
      <c r="AA901" s="413"/>
    </row>
    <row r="902" spans="1:27" ht="13">
      <c r="A902" s="413"/>
      <c r="B902" s="413"/>
      <c r="C902" s="413"/>
      <c r="D902" s="414"/>
      <c r="E902" s="413"/>
      <c r="F902" s="413"/>
      <c r="G902" s="41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  <c r="T902" s="413"/>
      <c r="U902" s="413"/>
      <c r="V902" s="413"/>
      <c r="W902" s="413"/>
      <c r="X902" s="413"/>
      <c r="Y902" s="413"/>
      <c r="Z902" s="413"/>
      <c r="AA902" s="413"/>
    </row>
    <row r="903" spans="1:27" ht="13">
      <c r="A903" s="413"/>
      <c r="B903" s="413"/>
      <c r="C903" s="413"/>
      <c r="D903" s="414"/>
      <c r="E903" s="413"/>
      <c r="F903" s="413"/>
      <c r="G903" s="41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  <c r="AA903" s="413"/>
    </row>
    <row r="904" spans="1:27" ht="13">
      <c r="A904" s="413"/>
      <c r="B904" s="413"/>
      <c r="C904" s="413"/>
      <c r="D904" s="414"/>
      <c r="E904" s="413"/>
      <c r="F904" s="413"/>
      <c r="G904" s="41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  <c r="T904" s="413"/>
      <c r="U904" s="413"/>
      <c r="V904" s="413"/>
      <c r="W904" s="413"/>
      <c r="X904" s="413"/>
      <c r="Y904" s="413"/>
      <c r="Z904" s="413"/>
      <c r="AA904" s="413"/>
    </row>
    <row r="905" spans="1:27" ht="13">
      <c r="A905" s="413"/>
      <c r="B905" s="413"/>
      <c r="C905" s="413"/>
      <c r="D905" s="414"/>
      <c r="E905" s="413"/>
      <c r="F905" s="413"/>
      <c r="G905" s="41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  <c r="T905" s="413"/>
      <c r="U905" s="413"/>
      <c r="V905" s="413"/>
      <c r="W905" s="413"/>
      <c r="X905" s="413"/>
      <c r="Y905" s="413"/>
      <c r="Z905" s="413"/>
      <c r="AA905" s="413"/>
    </row>
    <row r="906" spans="1:27" ht="13">
      <c r="A906" s="413"/>
      <c r="B906" s="413"/>
      <c r="C906" s="413"/>
      <c r="D906" s="414"/>
      <c r="E906" s="413"/>
      <c r="F906" s="413"/>
      <c r="G906" s="41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  <c r="T906" s="413"/>
      <c r="U906" s="413"/>
      <c r="V906" s="413"/>
      <c r="W906" s="413"/>
      <c r="X906" s="413"/>
      <c r="Y906" s="413"/>
      <c r="Z906" s="413"/>
      <c r="AA906" s="413"/>
    </row>
    <row r="907" spans="1:27" ht="13">
      <c r="A907" s="413"/>
      <c r="B907" s="413"/>
      <c r="C907" s="413"/>
      <c r="D907" s="414"/>
      <c r="E907" s="413"/>
      <c r="F907" s="413"/>
      <c r="G907" s="41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  <c r="T907" s="413"/>
      <c r="U907" s="413"/>
      <c r="V907" s="413"/>
      <c r="W907" s="413"/>
      <c r="X907" s="413"/>
      <c r="Y907" s="413"/>
      <c r="Z907" s="413"/>
      <c r="AA907" s="413"/>
    </row>
    <row r="908" spans="1:27" ht="13">
      <c r="A908" s="413"/>
      <c r="B908" s="413"/>
      <c r="C908" s="413"/>
      <c r="D908" s="414"/>
      <c r="E908" s="413"/>
      <c r="F908" s="413"/>
      <c r="G908" s="41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  <c r="T908" s="413"/>
      <c r="U908" s="413"/>
      <c r="V908" s="413"/>
      <c r="W908" s="413"/>
      <c r="X908" s="413"/>
      <c r="Y908" s="413"/>
      <c r="Z908" s="413"/>
      <c r="AA908" s="413"/>
    </row>
    <row r="909" spans="1:27" ht="13">
      <c r="A909" s="413"/>
      <c r="B909" s="413"/>
      <c r="C909" s="413"/>
      <c r="D909" s="414"/>
      <c r="E909" s="413"/>
      <c r="F909" s="413"/>
      <c r="G909" s="41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  <c r="T909" s="413"/>
      <c r="U909" s="413"/>
      <c r="V909" s="413"/>
      <c r="W909" s="413"/>
      <c r="X909" s="413"/>
      <c r="Y909" s="413"/>
      <c r="Z909" s="413"/>
      <c r="AA909" s="413"/>
    </row>
    <row r="910" spans="1:27" ht="13">
      <c r="A910" s="413"/>
      <c r="B910" s="413"/>
      <c r="C910" s="413"/>
      <c r="D910" s="414"/>
      <c r="E910" s="413"/>
      <c r="F910" s="413"/>
      <c r="G910" s="41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  <c r="T910" s="413"/>
      <c r="U910" s="413"/>
      <c r="V910" s="413"/>
      <c r="W910" s="413"/>
      <c r="X910" s="413"/>
      <c r="Y910" s="413"/>
      <c r="Z910" s="413"/>
      <c r="AA910" s="413"/>
    </row>
    <row r="911" spans="1:27" ht="13">
      <c r="A911" s="413"/>
      <c r="B911" s="413"/>
      <c r="C911" s="413"/>
      <c r="D911" s="414"/>
      <c r="E911" s="413"/>
      <c r="F911" s="413"/>
      <c r="G911" s="41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  <c r="T911" s="413"/>
      <c r="U911" s="413"/>
      <c r="V911" s="413"/>
      <c r="W911" s="413"/>
      <c r="X911" s="413"/>
      <c r="Y911" s="413"/>
      <c r="Z911" s="413"/>
      <c r="AA911" s="413"/>
    </row>
    <row r="912" spans="1:27" ht="13">
      <c r="A912" s="413"/>
      <c r="B912" s="413"/>
      <c r="C912" s="413"/>
      <c r="D912" s="414"/>
      <c r="E912" s="413"/>
      <c r="F912" s="413"/>
      <c r="G912" s="41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  <c r="T912" s="413"/>
      <c r="U912" s="413"/>
      <c r="V912" s="413"/>
      <c r="W912" s="413"/>
      <c r="X912" s="413"/>
      <c r="Y912" s="413"/>
      <c r="Z912" s="413"/>
      <c r="AA912" s="413"/>
    </row>
    <row r="913" spans="1:27" ht="13">
      <c r="A913" s="413"/>
      <c r="B913" s="413"/>
      <c r="C913" s="413"/>
      <c r="D913" s="414"/>
      <c r="E913" s="413"/>
      <c r="F913" s="413"/>
      <c r="G913" s="41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  <c r="AA913" s="413"/>
    </row>
    <row r="914" spans="1:27" ht="13">
      <c r="A914" s="413"/>
      <c r="B914" s="413"/>
      <c r="C914" s="413"/>
      <c r="D914" s="414"/>
      <c r="E914" s="413"/>
      <c r="F914" s="413"/>
      <c r="G914" s="41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  <c r="T914" s="413"/>
      <c r="U914" s="413"/>
      <c r="V914" s="413"/>
      <c r="W914" s="413"/>
      <c r="X914" s="413"/>
      <c r="Y914" s="413"/>
      <c r="Z914" s="413"/>
      <c r="AA914" s="413"/>
    </row>
    <row r="915" spans="1:27" ht="13">
      <c r="A915" s="413"/>
      <c r="B915" s="413"/>
      <c r="C915" s="413"/>
      <c r="D915" s="414"/>
      <c r="E915" s="413"/>
      <c r="F915" s="413"/>
      <c r="G915" s="41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  <c r="T915" s="413"/>
      <c r="U915" s="413"/>
      <c r="V915" s="413"/>
      <c r="W915" s="413"/>
      <c r="X915" s="413"/>
      <c r="Y915" s="413"/>
      <c r="Z915" s="413"/>
      <c r="AA915" s="413"/>
    </row>
    <row r="916" spans="1:27" ht="13">
      <c r="A916" s="413"/>
      <c r="B916" s="413"/>
      <c r="C916" s="413"/>
      <c r="D916" s="414"/>
      <c r="E916" s="413"/>
      <c r="F916" s="413"/>
      <c r="G916" s="41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  <c r="T916" s="413"/>
      <c r="U916" s="413"/>
      <c r="V916" s="413"/>
      <c r="W916" s="413"/>
      <c r="X916" s="413"/>
      <c r="Y916" s="413"/>
      <c r="Z916" s="413"/>
      <c r="AA916" s="413"/>
    </row>
    <row r="917" spans="1:27" ht="13">
      <c r="A917" s="413"/>
      <c r="B917" s="413"/>
      <c r="C917" s="413"/>
      <c r="D917" s="414"/>
      <c r="E917" s="413"/>
      <c r="F917" s="413"/>
      <c r="G917" s="41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  <c r="T917" s="413"/>
      <c r="U917" s="413"/>
      <c r="V917" s="413"/>
      <c r="W917" s="413"/>
      <c r="X917" s="413"/>
      <c r="Y917" s="413"/>
      <c r="Z917" s="413"/>
      <c r="AA917" s="413"/>
    </row>
    <row r="918" spans="1:27" ht="13">
      <c r="A918" s="413"/>
      <c r="B918" s="413"/>
      <c r="C918" s="413"/>
      <c r="D918" s="414"/>
      <c r="E918" s="413"/>
      <c r="F918" s="413"/>
      <c r="G918" s="41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  <c r="T918" s="413"/>
      <c r="U918" s="413"/>
      <c r="V918" s="413"/>
      <c r="W918" s="413"/>
      <c r="X918" s="413"/>
      <c r="Y918" s="413"/>
      <c r="Z918" s="413"/>
      <c r="AA918" s="413"/>
    </row>
    <row r="919" spans="1:27" ht="13">
      <c r="A919" s="413"/>
      <c r="B919" s="413"/>
      <c r="C919" s="413"/>
      <c r="D919" s="414"/>
      <c r="E919" s="413"/>
      <c r="F919" s="413"/>
      <c r="G919" s="41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  <c r="T919" s="413"/>
      <c r="U919" s="413"/>
      <c r="V919" s="413"/>
      <c r="W919" s="413"/>
      <c r="X919" s="413"/>
      <c r="Y919" s="413"/>
      <c r="Z919" s="413"/>
      <c r="AA919" s="413"/>
    </row>
    <row r="920" spans="1:27" ht="13">
      <c r="A920" s="413"/>
      <c r="B920" s="413"/>
      <c r="C920" s="413"/>
      <c r="D920" s="414"/>
      <c r="E920" s="413"/>
      <c r="F920" s="413"/>
      <c r="G920" s="41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  <c r="T920" s="413"/>
      <c r="U920" s="413"/>
      <c r="V920" s="413"/>
      <c r="W920" s="413"/>
      <c r="X920" s="413"/>
      <c r="Y920" s="413"/>
      <c r="Z920" s="413"/>
      <c r="AA920" s="413"/>
    </row>
    <row r="921" spans="1:27" ht="13">
      <c r="A921" s="413"/>
      <c r="B921" s="413"/>
      <c r="C921" s="413"/>
      <c r="D921" s="414"/>
      <c r="E921" s="413"/>
      <c r="F921" s="413"/>
      <c r="G921" s="41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  <c r="T921" s="413"/>
      <c r="U921" s="413"/>
      <c r="V921" s="413"/>
      <c r="W921" s="413"/>
      <c r="X921" s="413"/>
      <c r="Y921" s="413"/>
      <c r="Z921" s="413"/>
      <c r="AA921" s="413"/>
    </row>
    <row r="922" spans="1:27" ht="13">
      <c r="A922" s="413"/>
      <c r="B922" s="413"/>
      <c r="C922" s="413"/>
      <c r="D922" s="414"/>
      <c r="E922" s="413"/>
      <c r="F922" s="413"/>
      <c r="G922" s="41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  <c r="T922" s="413"/>
      <c r="U922" s="413"/>
      <c r="V922" s="413"/>
      <c r="W922" s="413"/>
      <c r="X922" s="413"/>
      <c r="Y922" s="413"/>
      <c r="Z922" s="413"/>
      <c r="AA922" s="413"/>
    </row>
    <row r="923" spans="1:27" ht="13">
      <c r="A923" s="413"/>
      <c r="B923" s="413"/>
      <c r="C923" s="413"/>
      <c r="D923" s="414"/>
      <c r="E923" s="413"/>
      <c r="F923" s="413"/>
      <c r="G923" s="41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  <c r="T923" s="413"/>
      <c r="U923" s="413"/>
      <c r="V923" s="413"/>
      <c r="W923" s="413"/>
      <c r="X923" s="413"/>
      <c r="Y923" s="413"/>
      <c r="Z923" s="413"/>
      <c r="AA923" s="413"/>
    </row>
    <row r="924" spans="1:27" ht="13">
      <c r="A924" s="413"/>
      <c r="B924" s="413"/>
      <c r="C924" s="413"/>
      <c r="D924" s="414"/>
      <c r="E924" s="413"/>
      <c r="F924" s="413"/>
      <c r="G924" s="41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  <c r="T924" s="413"/>
      <c r="U924" s="413"/>
      <c r="V924" s="413"/>
      <c r="W924" s="413"/>
      <c r="X924" s="413"/>
      <c r="Y924" s="413"/>
      <c r="Z924" s="413"/>
      <c r="AA924" s="413"/>
    </row>
    <row r="925" spans="1:27" ht="13">
      <c r="A925" s="413"/>
      <c r="B925" s="413"/>
      <c r="C925" s="413"/>
      <c r="D925" s="414"/>
      <c r="E925" s="413"/>
      <c r="F925" s="413"/>
      <c r="G925" s="41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  <c r="T925" s="413"/>
      <c r="U925" s="413"/>
      <c r="V925" s="413"/>
      <c r="W925" s="413"/>
      <c r="X925" s="413"/>
      <c r="Y925" s="413"/>
      <c r="Z925" s="413"/>
      <c r="AA925" s="413"/>
    </row>
    <row r="926" spans="1:27" ht="13">
      <c r="A926" s="413"/>
      <c r="B926" s="413"/>
      <c r="C926" s="413"/>
      <c r="D926" s="414"/>
      <c r="E926" s="413"/>
      <c r="F926" s="413"/>
      <c r="G926" s="41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  <c r="T926" s="413"/>
      <c r="U926" s="413"/>
      <c r="V926" s="413"/>
      <c r="W926" s="413"/>
      <c r="X926" s="413"/>
      <c r="Y926" s="413"/>
      <c r="Z926" s="413"/>
      <c r="AA926" s="413"/>
    </row>
    <row r="927" spans="1:27" ht="13">
      <c r="A927" s="413"/>
      <c r="B927" s="413"/>
      <c r="C927" s="413"/>
      <c r="D927" s="414"/>
      <c r="E927" s="413"/>
      <c r="F927" s="413"/>
      <c r="G927" s="41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  <c r="T927" s="413"/>
      <c r="U927" s="413"/>
      <c r="V927" s="413"/>
      <c r="W927" s="413"/>
      <c r="X927" s="413"/>
      <c r="Y927" s="413"/>
      <c r="Z927" s="413"/>
      <c r="AA927" s="413"/>
    </row>
    <row r="928" spans="1:27" ht="13">
      <c r="A928" s="413"/>
      <c r="B928" s="413"/>
      <c r="C928" s="413"/>
      <c r="D928" s="414"/>
      <c r="E928" s="413"/>
      <c r="F928" s="413"/>
      <c r="G928" s="41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  <c r="T928" s="413"/>
      <c r="U928" s="413"/>
      <c r="V928" s="413"/>
      <c r="W928" s="413"/>
      <c r="X928" s="413"/>
      <c r="Y928" s="413"/>
      <c r="Z928" s="413"/>
      <c r="AA928" s="413"/>
    </row>
    <row r="929" spans="1:27" ht="13">
      <c r="A929" s="413"/>
      <c r="B929" s="413"/>
      <c r="C929" s="413"/>
      <c r="D929" s="414"/>
      <c r="E929" s="413"/>
      <c r="F929" s="413"/>
      <c r="G929" s="41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  <c r="T929" s="413"/>
      <c r="U929" s="413"/>
      <c r="V929" s="413"/>
      <c r="W929" s="413"/>
      <c r="X929" s="413"/>
      <c r="Y929" s="413"/>
      <c r="Z929" s="413"/>
      <c r="AA929" s="413"/>
    </row>
    <row r="930" spans="1:27" ht="13">
      <c r="A930" s="413"/>
      <c r="B930" s="413"/>
      <c r="C930" s="413"/>
      <c r="D930" s="414"/>
      <c r="E930" s="413"/>
      <c r="F930" s="413"/>
      <c r="G930" s="41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  <c r="T930" s="413"/>
      <c r="U930" s="413"/>
      <c r="V930" s="413"/>
      <c r="W930" s="413"/>
      <c r="X930" s="413"/>
      <c r="Y930" s="413"/>
      <c r="Z930" s="413"/>
      <c r="AA930" s="413"/>
    </row>
    <row r="931" spans="1:27" ht="13">
      <c r="A931" s="413"/>
      <c r="B931" s="413"/>
      <c r="C931" s="413"/>
      <c r="D931" s="414"/>
      <c r="E931" s="413"/>
      <c r="F931" s="413"/>
      <c r="G931" s="41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  <c r="T931" s="413"/>
      <c r="U931" s="413"/>
      <c r="V931" s="413"/>
      <c r="W931" s="413"/>
      <c r="X931" s="413"/>
      <c r="Y931" s="413"/>
      <c r="Z931" s="413"/>
      <c r="AA931" s="413"/>
    </row>
    <row r="932" spans="1:27" ht="13">
      <c r="A932" s="413"/>
      <c r="B932" s="413"/>
      <c r="C932" s="413"/>
      <c r="D932" s="414"/>
      <c r="E932" s="413"/>
      <c r="F932" s="413"/>
      <c r="G932" s="41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  <c r="T932" s="413"/>
      <c r="U932" s="413"/>
      <c r="V932" s="413"/>
      <c r="W932" s="413"/>
      <c r="X932" s="413"/>
      <c r="Y932" s="413"/>
      <c r="Z932" s="413"/>
      <c r="AA932" s="413"/>
    </row>
    <row r="933" spans="1:27" ht="13">
      <c r="A933" s="413"/>
      <c r="B933" s="413"/>
      <c r="C933" s="413"/>
      <c r="D933" s="414"/>
      <c r="E933" s="413"/>
      <c r="F933" s="413"/>
      <c r="G933" s="41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  <c r="T933" s="413"/>
      <c r="U933" s="413"/>
      <c r="V933" s="413"/>
      <c r="W933" s="413"/>
      <c r="X933" s="413"/>
      <c r="Y933" s="413"/>
      <c r="Z933" s="413"/>
      <c r="AA933" s="413"/>
    </row>
    <row r="934" spans="1:27" ht="13">
      <c r="A934" s="413"/>
      <c r="B934" s="413"/>
      <c r="C934" s="413"/>
      <c r="D934" s="414"/>
      <c r="E934" s="413"/>
      <c r="F934" s="413"/>
      <c r="G934" s="41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  <c r="T934" s="413"/>
      <c r="U934" s="413"/>
      <c r="V934" s="413"/>
      <c r="W934" s="413"/>
      <c r="X934" s="413"/>
      <c r="Y934" s="413"/>
      <c r="Z934" s="413"/>
      <c r="AA934" s="413"/>
    </row>
    <row r="935" spans="1:27" ht="13">
      <c r="A935" s="413"/>
      <c r="B935" s="413"/>
      <c r="C935" s="413"/>
      <c r="D935" s="414"/>
      <c r="E935" s="413"/>
      <c r="F935" s="413"/>
      <c r="G935" s="41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  <c r="T935" s="413"/>
      <c r="U935" s="413"/>
      <c r="V935" s="413"/>
      <c r="W935" s="413"/>
      <c r="X935" s="413"/>
      <c r="Y935" s="413"/>
      <c r="Z935" s="413"/>
      <c r="AA935" s="413"/>
    </row>
    <row r="936" spans="1:27" ht="13">
      <c r="A936" s="413"/>
      <c r="B936" s="413"/>
      <c r="C936" s="413"/>
      <c r="D936" s="414"/>
      <c r="E936" s="413"/>
      <c r="F936" s="413"/>
      <c r="G936" s="41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  <c r="T936" s="413"/>
      <c r="U936" s="413"/>
      <c r="V936" s="413"/>
      <c r="W936" s="413"/>
      <c r="X936" s="413"/>
      <c r="Y936" s="413"/>
      <c r="Z936" s="413"/>
      <c r="AA936" s="413"/>
    </row>
    <row r="937" spans="1:27" ht="13">
      <c r="A937" s="413"/>
      <c r="B937" s="413"/>
      <c r="C937" s="413"/>
      <c r="D937" s="414"/>
      <c r="E937" s="413"/>
      <c r="F937" s="413"/>
      <c r="G937" s="41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  <c r="T937" s="413"/>
      <c r="U937" s="413"/>
      <c r="V937" s="413"/>
      <c r="W937" s="413"/>
      <c r="X937" s="413"/>
      <c r="Y937" s="413"/>
      <c r="Z937" s="413"/>
      <c r="AA937" s="413"/>
    </row>
    <row r="938" spans="1:27" ht="13">
      <c r="A938" s="413"/>
      <c r="B938" s="413"/>
      <c r="C938" s="413"/>
      <c r="D938" s="414"/>
      <c r="E938" s="413"/>
      <c r="F938" s="413"/>
      <c r="G938" s="41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  <c r="T938" s="413"/>
      <c r="U938" s="413"/>
      <c r="V938" s="413"/>
      <c r="W938" s="413"/>
      <c r="X938" s="413"/>
      <c r="Y938" s="413"/>
      <c r="Z938" s="413"/>
      <c r="AA938" s="413"/>
    </row>
    <row r="939" spans="1:27" ht="13">
      <c r="A939" s="413"/>
      <c r="B939" s="413"/>
      <c r="C939" s="413"/>
      <c r="D939" s="414"/>
      <c r="E939" s="413"/>
      <c r="F939" s="413"/>
      <c r="G939" s="41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  <c r="T939" s="413"/>
      <c r="U939" s="413"/>
      <c r="V939" s="413"/>
      <c r="W939" s="413"/>
      <c r="X939" s="413"/>
      <c r="Y939" s="413"/>
      <c r="Z939" s="413"/>
      <c r="AA939" s="413"/>
    </row>
    <row r="940" spans="1:27" ht="13">
      <c r="A940" s="413"/>
      <c r="B940" s="413"/>
      <c r="C940" s="413"/>
      <c r="D940" s="414"/>
      <c r="E940" s="413"/>
      <c r="F940" s="413"/>
      <c r="G940" s="41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  <c r="T940" s="413"/>
      <c r="U940" s="413"/>
      <c r="V940" s="413"/>
      <c r="W940" s="413"/>
      <c r="X940" s="413"/>
      <c r="Y940" s="413"/>
      <c r="Z940" s="413"/>
      <c r="AA940" s="413"/>
    </row>
    <row r="941" spans="1:27" ht="13">
      <c r="A941" s="413"/>
      <c r="B941" s="413"/>
      <c r="C941" s="413"/>
      <c r="D941" s="414"/>
      <c r="E941" s="413"/>
      <c r="F941" s="413"/>
      <c r="G941" s="41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  <c r="T941" s="413"/>
      <c r="U941" s="413"/>
      <c r="V941" s="413"/>
      <c r="W941" s="413"/>
      <c r="X941" s="413"/>
      <c r="Y941" s="413"/>
      <c r="Z941" s="413"/>
      <c r="AA941" s="413"/>
    </row>
    <row r="942" spans="1:27" ht="13">
      <c r="A942" s="413"/>
      <c r="B942" s="413"/>
      <c r="C942" s="413"/>
      <c r="D942" s="414"/>
      <c r="E942" s="413"/>
      <c r="F942" s="413"/>
      <c r="G942" s="41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  <c r="T942" s="413"/>
      <c r="U942" s="413"/>
      <c r="V942" s="413"/>
      <c r="W942" s="413"/>
      <c r="X942" s="413"/>
      <c r="Y942" s="413"/>
      <c r="Z942" s="413"/>
      <c r="AA942" s="413"/>
    </row>
    <row r="943" spans="1:27" ht="13">
      <c r="A943" s="413"/>
      <c r="B943" s="413"/>
      <c r="C943" s="413"/>
      <c r="D943" s="414"/>
      <c r="E943" s="413"/>
      <c r="F943" s="413"/>
      <c r="G943" s="41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  <c r="T943" s="413"/>
      <c r="U943" s="413"/>
      <c r="V943" s="413"/>
      <c r="W943" s="413"/>
      <c r="X943" s="413"/>
      <c r="Y943" s="413"/>
      <c r="Z943" s="413"/>
      <c r="AA943" s="413"/>
    </row>
    <row r="944" spans="1:27" ht="13">
      <c r="A944" s="413"/>
      <c r="B944" s="413"/>
      <c r="C944" s="413"/>
      <c r="D944" s="414"/>
      <c r="E944" s="413"/>
      <c r="F944" s="413"/>
      <c r="G944" s="41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  <c r="T944" s="413"/>
      <c r="U944" s="413"/>
      <c r="V944" s="413"/>
      <c r="W944" s="413"/>
      <c r="X944" s="413"/>
      <c r="Y944" s="413"/>
      <c r="Z944" s="413"/>
      <c r="AA944" s="413"/>
    </row>
    <row r="945" spans="1:27" ht="13">
      <c r="A945" s="413"/>
      <c r="B945" s="413"/>
      <c r="C945" s="413"/>
      <c r="D945" s="414"/>
      <c r="E945" s="413"/>
      <c r="F945" s="413"/>
      <c r="G945" s="41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  <c r="T945" s="413"/>
      <c r="U945" s="413"/>
      <c r="V945" s="413"/>
      <c r="W945" s="413"/>
      <c r="X945" s="413"/>
      <c r="Y945" s="413"/>
      <c r="Z945" s="413"/>
      <c r="AA945" s="413"/>
    </row>
    <row r="946" spans="1:27" ht="13">
      <c r="A946" s="413"/>
      <c r="B946" s="413"/>
      <c r="C946" s="413"/>
      <c r="D946" s="414"/>
      <c r="E946" s="413"/>
      <c r="F946" s="413"/>
      <c r="G946" s="41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  <c r="T946" s="413"/>
      <c r="U946" s="413"/>
      <c r="V946" s="413"/>
      <c r="W946" s="413"/>
      <c r="X946" s="413"/>
      <c r="Y946" s="413"/>
      <c r="Z946" s="413"/>
      <c r="AA946" s="413"/>
    </row>
    <row r="947" spans="1:27" ht="13">
      <c r="A947" s="413"/>
      <c r="B947" s="413"/>
      <c r="C947" s="413"/>
      <c r="D947" s="414"/>
      <c r="E947" s="413"/>
      <c r="F947" s="413"/>
      <c r="G947" s="41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  <c r="T947" s="413"/>
      <c r="U947" s="413"/>
      <c r="V947" s="413"/>
      <c r="W947" s="413"/>
      <c r="X947" s="413"/>
      <c r="Y947" s="413"/>
      <c r="Z947" s="413"/>
      <c r="AA947" s="413"/>
    </row>
    <row r="948" spans="1:27" ht="13">
      <c r="A948" s="413"/>
      <c r="B948" s="413"/>
      <c r="C948" s="413"/>
      <c r="D948" s="414"/>
      <c r="E948" s="413"/>
      <c r="F948" s="413"/>
      <c r="G948" s="41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  <c r="T948" s="413"/>
      <c r="U948" s="413"/>
      <c r="V948" s="413"/>
      <c r="W948" s="413"/>
      <c r="X948" s="413"/>
      <c r="Y948" s="413"/>
      <c r="Z948" s="413"/>
      <c r="AA948" s="413"/>
    </row>
    <row r="949" spans="1:27" ht="13">
      <c r="A949" s="413"/>
      <c r="B949" s="413"/>
      <c r="C949" s="413"/>
      <c r="D949" s="414"/>
      <c r="E949" s="413"/>
      <c r="F949" s="413"/>
      <c r="G949" s="41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  <c r="T949" s="413"/>
      <c r="U949" s="413"/>
      <c r="V949" s="413"/>
      <c r="W949" s="413"/>
      <c r="X949" s="413"/>
      <c r="Y949" s="413"/>
      <c r="Z949" s="413"/>
      <c r="AA949" s="413"/>
    </row>
    <row r="950" spans="1:27" ht="13">
      <c r="A950" s="413"/>
      <c r="B950" s="413"/>
      <c r="C950" s="413"/>
      <c r="D950" s="414"/>
      <c r="E950" s="413"/>
      <c r="F950" s="413"/>
      <c r="G950" s="41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  <c r="T950" s="413"/>
      <c r="U950" s="413"/>
      <c r="V950" s="413"/>
      <c r="W950" s="413"/>
      <c r="X950" s="413"/>
      <c r="Y950" s="413"/>
      <c r="Z950" s="413"/>
      <c r="AA950" s="413"/>
    </row>
    <row r="951" spans="1:27" ht="13">
      <c r="A951" s="413"/>
      <c r="B951" s="413"/>
      <c r="C951" s="413"/>
      <c r="D951" s="414"/>
      <c r="E951" s="413"/>
      <c r="F951" s="413"/>
      <c r="G951" s="41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  <c r="T951" s="413"/>
      <c r="U951" s="413"/>
      <c r="V951" s="413"/>
      <c r="W951" s="413"/>
      <c r="X951" s="413"/>
      <c r="Y951" s="413"/>
      <c r="Z951" s="413"/>
      <c r="AA951" s="413"/>
    </row>
    <row r="952" spans="1:27" ht="13">
      <c r="A952" s="413"/>
      <c r="B952" s="413"/>
      <c r="C952" s="413"/>
      <c r="D952" s="414"/>
      <c r="E952" s="413"/>
      <c r="F952" s="413"/>
      <c r="G952" s="41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  <c r="T952" s="413"/>
      <c r="U952" s="413"/>
      <c r="V952" s="413"/>
      <c r="W952" s="413"/>
      <c r="X952" s="413"/>
      <c r="Y952" s="413"/>
      <c r="Z952" s="413"/>
      <c r="AA952" s="413"/>
    </row>
    <row r="953" spans="1:27" ht="13">
      <c r="A953" s="413"/>
      <c r="B953" s="413"/>
      <c r="C953" s="413"/>
      <c r="D953" s="414"/>
      <c r="E953" s="413"/>
      <c r="F953" s="413"/>
      <c r="G953" s="41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  <c r="T953" s="413"/>
      <c r="U953" s="413"/>
      <c r="V953" s="413"/>
      <c r="W953" s="413"/>
      <c r="X953" s="413"/>
      <c r="Y953" s="413"/>
      <c r="Z953" s="413"/>
      <c r="AA953" s="413"/>
    </row>
    <row r="954" spans="1:27" ht="13">
      <c r="A954" s="413"/>
      <c r="B954" s="413"/>
      <c r="C954" s="413"/>
      <c r="D954" s="414"/>
      <c r="E954" s="413"/>
      <c r="F954" s="413"/>
      <c r="G954" s="41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  <c r="T954" s="413"/>
      <c r="U954" s="413"/>
      <c r="V954" s="413"/>
      <c r="W954" s="413"/>
      <c r="X954" s="413"/>
      <c r="Y954" s="413"/>
      <c r="Z954" s="413"/>
      <c r="AA954" s="413"/>
    </row>
    <row r="955" spans="1:27" ht="13">
      <c r="A955" s="413"/>
      <c r="B955" s="413"/>
      <c r="C955" s="413"/>
      <c r="D955" s="414"/>
      <c r="E955" s="413"/>
      <c r="F955" s="413"/>
      <c r="G955" s="41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  <c r="T955" s="413"/>
      <c r="U955" s="413"/>
      <c r="V955" s="413"/>
      <c r="W955" s="413"/>
      <c r="X955" s="413"/>
      <c r="Y955" s="413"/>
      <c r="Z955" s="413"/>
      <c r="AA955" s="413"/>
    </row>
    <row r="956" spans="1:27" ht="13">
      <c r="A956" s="413"/>
      <c r="B956" s="413"/>
      <c r="C956" s="413"/>
      <c r="D956" s="414"/>
      <c r="E956" s="413"/>
      <c r="F956" s="413"/>
      <c r="G956" s="41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  <c r="T956" s="413"/>
      <c r="U956" s="413"/>
      <c r="V956" s="413"/>
      <c r="W956" s="413"/>
      <c r="X956" s="413"/>
      <c r="Y956" s="413"/>
      <c r="Z956" s="413"/>
      <c r="AA956" s="413"/>
    </row>
    <row r="957" spans="1:27" ht="13">
      <c r="A957" s="413"/>
      <c r="B957" s="413"/>
      <c r="C957" s="413"/>
      <c r="D957" s="414"/>
      <c r="E957" s="413"/>
      <c r="F957" s="413"/>
      <c r="G957" s="41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  <c r="T957" s="413"/>
      <c r="U957" s="413"/>
      <c r="V957" s="413"/>
      <c r="W957" s="413"/>
      <c r="X957" s="413"/>
      <c r="Y957" s="413"/>
      <c r="Z957" s="413"/>
      <c r="AA957" s="413"/>
    </row>
    <row r="958" spans="1:27" ht="13">
      <c r="A958" s="413"/>
      <c r="B958" s="413"/>
      <c r="C958" s="413"/>
      <c r="D958" s="414"/>
      <c r="E958" s="413"/>
      <c r="F958" s="413"/>
      <c r="G958" s="41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  <c r="T958" s="413"/>
      <c r="U958" s="413"/>
      <c r="V958" s="413"/>
      <c r="W958" s="413"/>
      <c r="X958" s="413"/>
      <c r="Y958" s="413"/>
      <c r="Z958" s="413"/>
      <c r="AA958" s="413"/>
    </row>
    <row r="959" spans="1:27" ht="13">
      <c r="A959" s="413"/>
      <c r="B959" s="413"/>
      <c r="C959" s="413"/>
      <c r="D959" s="414"/>
      <c r="E959" s="413"/>
      <c r="F959" s="413"/>
      <c r="G959" s="41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  <c r="T959" s="413"/>
      <c r="U959" s="413"/>
      <c r="V959" s="413"/>
      <c r="W959" s="413"/>
      <c r="X959" s="413"/>
      <c r="Y959" s="413"/>
      <c r="Z959" s="413"/>
      <c r="AA959" s="413"/>
    </row>
    <row r="960" spans="1:27" ht="13">
      <c r="A960" s="413"/>
      <c r="B960" s="413"/>
      <c r="C960" s="413"/>
      <c r="D960" s="414"/>
      <c r="E960" s="413"/>
      <c r="F960" s="413"/>
      <c r="G960" s="41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  <c r="T960" s="413"/>
      <c r="U960" s="413"/>
      <c r="V960" s="413"/>
      <c r="W960" s="413"/>
      <c r="X960" s="413"/>
      <c r="Y960" s="413"/>
      <c r="Z960" s="413"/>
      <c r="AA960" s="413"/>
    </row>
    <row r="961" spans="1:27" ht="13">
      <c r="A961" s="413"/>
      <c r="B961" s="413"/>
      <c r="C961" s="413"/>
      <c r="D961" s="414"/>
      <c r="E961" s="413"/>
      <c r="F961" s="413"/>
      <c r="G961" s="41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  <c r="T961" s="413"/>
      <c r="U961" s="413"/>
      <c r="V961" s="413"/>
      <c r="W961" s="413"/>
      <c r="X961" s="413"/>
      <c r="Y961" s="413"/>
      <c r="Z961" s="413"/>
      <c r="AA961" s="413"/>
    </row>
    <row r="962" spans="1:27" ht="13">
      <c r="A962" s="413"/>
      <c r="B962" s="413"/>
      <c r="C962" s="413"/>
      <c r="D962" s="414"/>
      <c r="E962" s="413"/>
      <c r="F962" s="413"/>
      <c r="G962" s="41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  <c r="T962" s="413"/>
      <c r="U962" s="413"/>
      <c r="V962" s="413"/>
      <c r="W962" s="413"/>
      <c r="X962" s="413"/>
      <c r="Y962" s="413"/>
      <c r="Z962" s="413"/>
      <c r="AA962" s="413"/>
    </row>
    <row r="963" spans="1:27" ht="13">
      <c r="A963" s="413"/>
      <c r="B963" s="413"/>
      <c r="C963" s="413"/>
      <c r="D963" s="414"/>
      <c r="E963" s="413"/>
      <c r="F963" s="413"/>
      <c r="G963" s="41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  <c r="T963" s="413"/>
      <c r="U963" s="413"/>
      <c r="V963" s="413"/>
      <c r="W963" s="413"/>
      <c r="X963" s="413"/>
      <c r="Y963" s="413"/>
      <c r="Z963" s="413"/>
      <c r="AA963" s="413"/>
    </row>
    <row r="964" spans="1:27" ht="13">
      <c r="A964" s="413"/>
      <c r="B964" s="413"/>
      <c r="C964" s="413"/>
      <c r="D964" s="414"/>
      <c r="E964" s="413"/>
      <c r="F964" s="413"/>
      <c r="G964" s="41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  <c r="T964" s="413"/>
      <c r="U964" s="413"/>
      <c r="V964" s="413"/>
      <c r="W964" s="413"/>
      <c r="X964" s="413"/>
      <c r="Y964" s="413"/>
      <c r="Z964" s="413"/>
      <c r="AA964" s="413"/>
    </row>
    <row r="965" spans="1:27" ht="13">
      <c r="A965" s="413"/>
      <c r="B965" s="413"/>
      <c r="C965" s="413"/>
      <c r="D965" s="414"/>
      <c r="E965" s="413"/>
      <c r="F965" s="413"/>
      <c r="G965" s="41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  <c r="T965" s="413"/>
      <c r="U965" s="413"/>
      <c r="V965" s="413"/>
      <c r="W965" s="413"/>
      <c r="X965" s="413"/>
      <c r="Y965" s="413"/>
      <c r="Z965" s="413"/>
      <c r="AA965" s="413"/>
    </row>
    <row r="966" spans="1:27" ht="13">
      <c r="A966" s="413"/>
      <c r="B966" s="413"/>
      <c r="C966" s="413"/>
      <c r="D966" s="414"/>
      <c r="E966" s="413"/>
      <c r="F966" s="413"/>
      <c r="G966" s="41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  <c r="T966" s="413"/>
      <c r="U966" s="413"/>
      <c r="V966" s="413"/>
      <c r="W966" s="413"/>
      <c r="X966" s="413"/>
      <c r="Y966" s="413"/>
      <c r="Z966" s="413"/>
      <c r="AA966" s="413"/>
    </row>
    <row r="967" spans="1:27" ht="13">
      <c r="A967" s="413"/>
      <c r="B967" s="413"/>
      <c r="C967" s="413"/>
      <c r="D967" s="414"/>
      <c r="E967" s="413"/>
      <c r="F967" s="413"/>
      <c r="G967" s="41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  <c r="T967" s="413"/>
      <c r="U967" s="413"/>
      <c r="V967" s="413"/>
      <c r="W967" s="413"/>
      <c r="X967" s="413"/>
      <c r="Y967" s="413"/>
      <c r="Z967" s="413"/>
      <c r="AA967" s="413"/>
    </row>
    <row r="968" spans="1:27" ht="13">
      <c r="A968" s="413"/>
      <c r="B968" s="413"/>
      <c r="C968" s="413"/>
      <c r="D968" s="414"/>
      <c r="E968" s="413"/>
      <c r="F968" s="413"/>
      <c r="G968" s="41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  <c r="T968" s="413"/>
      <c r="U968" s="413"/>
      <c r="V968" s="413"/>
      <c r="W968" s="413"/>
      <c r="X968" s="413"/>
      <c r="Y968" s="413"/>
      <c r="Z968" s="413"/>
      <c r="AA968" s="413"/>
    </row>
    <row r="969" spans="1:27" ht="13">
      <c r="A969" s="413"/>
      <c r="B969" s="413"/>
      <c r="C969" s="413"/>
      <c r="D969" s="414"/>
      <c r="E969" s="413"/>
      <c r="F969" s="413"/>
      <c r="G969" s="41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  <c r="T969" s="413"/>
      <c r="U969" s="413"/>
      <c r="V969" s="413"/>
      <c r="W969" s="413"/>
      <c r="X969" s="413"/>
      <c r="Y969" s="413"/>
      <c r="Z969" s="413"/>
      <c r="AA969" s="413"/>
    </row>
    <row r="970" spans="1:27" ht="13">
      <c r="A970" s="413"/>
      <c r="B970" s="413"/>
      <c r="C970" s="413"/>
      <c r="D970" s="414"/>
      <c r="E970" s="413"/>
      <c r="F970" s="413"/>
      <c r="G970" s="41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  <c r="T970" s="413"/>
      <c r="U970" s="413"/>
      <c r="V970" s="413"/>
      <c r="W970" s="413"/>
      <c r="X970" s="413"/>
      <c r="Y970" s="413"/>
      <c r="Z970" s="413"/>
      <c r="AA970" s="413"/>
    </row>
    <row r="971" spans="1:27" ht="13">
      <c r="A971" s="413"/>
      <c r="B971" s="413"/>
      <c r="C971" s="413"/>
      <c r="D971" s="414"/>
      <c r="E971" s="413"/>
      <c r="F971" s="413"/>
      <c r="G971" s="41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  <c r="T971" s="413"/>
      <c r="U971" s="413"/>
      <c r="V971" s="413"/>
      <c r="W971" s="413"/>
      <c r="X971" s="413"/>
      <c r="Y971" s="413"/>
      <c r="Z971" s="413"/>
      <c r="AA971" s="413"/>
    </row>
    <row r="972" spans="1:27" ht="13">
      <c r="A972" s="413"/>
      <c r="B972" s="413"/>
      <c r="C972" s="413"/>
      <c r="D972" s="414"/>
      <c r="E972" s="413"/>
      <c r="F972" s="413"/>
      <c r="G972" s="41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  <c r="T972" s="413"/>
      <c r="U972" s="413"/>
      <c r="V972" s="413"/>
      <c r="W972" s="413"/>
      <c r="X972" s="413"/>
      <c r="Y972" s="413"/>
      <c r="Z972" s="413"/>
      <c r="AA972" s="413"/>
    </row>
    <row r="973" spans="1:27" ht="13">
      <c r="A973" s="413"/>
      <c r="B973" s="413"/>
      <c r="C973" s="413"/>
      <c r="D973" s="414"/>
      <c r="E973" s="413"/>
      <c r="F973" s="413"/>
      <c r="G973" s="41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  <c r="T973" s="413"/>
      <c r="U973" s="413"/>
      <c r="V973" s="413"/>
      <c r="W973" s="413"/>
      <c r="X973" s="413"/>
      <c r="Y973" s="413"/>
      <c r="Z973" s="413"/>
      <c r="AA973" s="413"/>
    </row>
    <row r="974" spans="1:27" ht="13">
      <c r="A974" s="413"/>
      <c r="B974" s="413"/>
      <c r="C974" s="413"/>
      <c r="D974" s="414"/>
      <c r="E974" s="413"/>
      <c r="F974" s="413"/>
      <c r="G974" s="41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  <c r="T974" s="413"/>
      <c r="U974" s="413"/>
      <c r="V974" s="413"/>
      <c r="W974" s="413"/>
      <c r="X974" s="413"/>
      <c r="Y974" s="413"/>
      <c r="Z974" s="413"/>
      <c r="AA974" s="413"/>
    </row>
    <row r="975" spans="1:27" ht="13">
      <c r="A975" s="413"/>
      <c r="B975" s="413"/>
      <c r="C975" s="413"/>
      <c r="D975" s="414"/>
      <c r="E975" s="413"/>
      <c r="F975" s="413"/>
      <c r="G975" s="41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  <c r="T975" s="413"/>
      <c r="U975" s="413"/>
      <c r="V975" s="413"/>
      <c r="W975" s="413"/>
      <c r="X975" s="413"/>
      <c r="Y975" s="413"/>
      <c r="Z975" s="413"/>
      <c r="AA975" s="413"/>
    </row>
    <row r="976" spans="1:27" ht="13">
      <c r="A976" s="413"/>
      <c r="B976" s="413"/>
      <c r="C976" s="413"/>
      <c r="D976" s="414"/>
      <c r="E976" s="413"/>
      <c r="F976" s="413"/>
      <c r="G976" s="41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  <c r="T976" s="413"/>
      <c r="U976" s="413"/>
      <c r="V976" s="413"/>
      <c r="W976" s="413"/>
      <c r="X976" s="413"/>
      <c r="Y976" s="413"/>
      <c r="Z976" s="413"/>
      <c r="AA976" s="413"/>
    </row>
    <row r="977" spans="1:27" ht="13">
      <c r="A977" s="413"/>
      <c r="B977" s="413"/>
      <c r="C977" s="413"/>
      <c r="D977" s="414"/>
      <c r="E977" s="413"/>
      <c r="F977" s="413"/>
      <c r="G977" s="41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  <c r="T977" s="413"/>
      <c r="U977" s="413"/>
      <c r="V977" s="413"/>
      <c r="W977" s="413"/>
      <c r="X977" s="413"/>
      <c r="Y977" s="413"/>
      <c r="Z977" s="413"/>
      <c r="AA977" s="413"/>
    </row>
    <row r="978" spans="1:27" ht="13">
      <c r="A978" s="413"/>
      <c r="B978" s="413"/>
      <c r="C978" s="413"/>
      <c r="D978" s="414"/>
      <c r="E978" s="413"/>
      <c r="F978" s="413"/>
      <c r="G978" s="41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  <c r="T978" s="413"/>
      <c r="U978" s="413"/>
      <c r="V978" s="413"/>
      <c r="W978" s="413"/>
      <c r="X978" s="413"/>
      <c r="Y978" s="413"/>
      <c r="Z978" s="413"/>
      <c r="AA978" s="413"/>
    </row>
    <row r="979" spans="1:27" ht="13">
      <c r="A979" s="413"/>
      <c r="B979" s="413"/>
      <c r="C979" s="413"/>
      <c r="D979" s="414"/>
      <c r="E979" s="413"/>
      <c r="F979" s="413"/>
      <c r="G979" s="41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  <c r="T979" s="413"/>
      <c r="U979" s="413"/>
      <c r="V979" s="413"/>
      <c r="W979" s="413"/>
      <c r="X979" s="413"/>
      <c r="Y979" s="413"/>
      <c r="Z979" s="413"/>
      <c r="AA979" s="413"/>
    </row>
    <row r="980" spans="1:27" ht="13">
      <c r="A980" s="413"/>
      <c r="B980" s="413"/>
      <c r="C980" s="413"/>
      <c r="D980" s="414"/>
      <c r="E980" s="413"/>
      <c r="F980" s="413"/>
      <c r="G980" s="41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  <c r="T980" s="413"/>
      <c r="U980" s="413"/>
      <c r="V980" s="413"/>
      <c r="W980" s="413"/>
      <c r="X980" s="413"/>
      <c r="Y980" s="413"/>
      <c r="Z980" s="413"/>
      <c r="AA980" s="413"/>
    </row>
    <row r="981" spans="1:27" ht="13">
      <c r="A981" s="413"/>
      <c r="B981" s="413"/>
      <c r="C981" s="413"/>
      <c r="D981" s="414"/>
      <c r="E981" s="413"/>
      <c r="F981" s="413"/>
      <c r="G981" s="41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  <c r="T981" s="413"/>
      <c r="U981" s="413"/>
      <c r="V981" s="413"/>
      <c r="W981" s="413"/>
      <c r="X981" s="413"/>
      <c r="Y981" s="413"/>
      <c r="Z981" s="413"/>
      <c r="AA981" s="413"/>
    </row>
    <row r="982" spans="1:27" ht="13">
      <c r="A982" s="413"/>
      <c r="B982" s="413"/>
      <c r="C982" s="413"/>
      <c r="D982" s="414"/>
      <c r="E982" s="413"/>
      <c r="F982" s="413"/>
      <c r="G982" s="41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  <c r="T982" s="413"/>
      <c r="U982" s="413"/>
      <c r="V982" s="413"/>
      <c r="W982" s="413"/>
      <c r="X982" s="413"/>
      <c r="Y982" s="413"/>
      <c r="Z982" s="413"/>
      <c r="AA982" s="413"/>
    </row>
    <row r="983" spans="1:27" ht="13">
      <c r="A983" s="413"/>
      <c r="B983" s="413"/>
      <c r="C983" s="413"/>
      <c r="D983" s="414"/>
      <c r="E983" s="413"/>
      <c r="F983" s="413"/>
      <c r="G983" s="41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  <c r="T983" s="413"/>
      <c r="U983" s="413"/>
      <c r="V983" s="413"/>
      <c r="W983" s="413"/>
      <c r="X983" s="413"/>
      <c r="Y983" s="413"/>
      <c r="Z983" s="413"/>
      <c r="AA983" s="413"/>
    </row>
    <row r="984" spans="1:27" ht="13">
      <c r="A984" s="413"/>
      <c r="B984" s="413"/>
      <c r="C984" s="413"/>
      <c r="D984" s="414"/>
      <c r="E984" s="413"/>
      <c r="F984" s="413"/>
      <c r="G984" s="41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  <c r="T984" s="413"/>
      <c r="U984" s="413"/>
      <c r="V984" s="413"/>
      <c r="W984" s="413"/>
      <c r="X984" s="413"/>
      <c r="Y984" s="413"/>
      <c r="Z984" s="413"/>
      <c r="AA984" s="413"/>
    </row>
    <row r="985" spans="1:27" ht="13">
      <c r="A985" s="413"/>
      <c r="B985" s="413"/>
      <c r="C985" s="413"/>
      <c r="D985" s="414"/>
      <c r="E985" s="413"/>
      <c r="F985" s="413"/>
      <c r="G985" s="41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  <c r="T985" s="413"/>
      <c r="U985" s="413"/>
      <c r="V985" s="413"/>
      <c r="W985" s="413"/>
      <c r="X985" s="413"/>
      <c r="Y985" s="413"/>
      <c r="Z985" s="413"/>
      <c r="AA985" s="413"/>
    </row>
    <row r="986" spans="1:27" ht="13">
      <c r="A986" s="413"/>
      <c r="B986" s="413"/>
      <c r="C986" s="413"/>
      <c r="D986" s="414"/>
      <c r="E986" s="413"/>
      <c r="F986" s="413"/>
      <c r="G986" s="41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  <c r="T986" s="413"/>
      <c r="U986" s="413"/>
      <c r="V986" s="413"/>
      <c r="W986" s="413"/>
      <c r="X986" s="413"/>
      <c r="Y986" s="413"/>
      <c r="Z986" s="413"/>
      <c r="AA986" s="413"/>
    </row>
    <row r="987" spans="1:27" ht="13">
      <c r="A987" s="413"/>
      <c r="B987" s="413"/>
      <c r="C987" s="413"/>
      <c r="D987" s="414"/>
      <c r="E987" s="413"/>
      <c r="F987" s="413"/>
      <c r="G987" s="41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  <c r="T987" s="413"/>
      <c r="U987" s="413"/>
      <c r="V987" s="413"/>
      <c r="W987" s="413"/>
      <c r="X987" s="413"/>
      <c r="Y987" s="413"/>
      <c r="Z987" s="413"/>
      <c r="AA987" s="413"/>
    </row>
    <row r="988" spans="1:27" ht="13">
      <c r="A988" s="413"/>
      <c r="B988" s="413"/>
      <c r="C988" s="413"/>
      <c r="D988" s="414"/>
      <c r="E988" s="413"/>
      <c r="F988" s="413"/>
      <c r="G988" s="41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  <c r="T988" s="413"/>
      <c r="U988" s="413"/>
      <c r="V988" s="413"/>
      <c r="W988" s="413"/>
      <c r="X988" s="413"/>
      <c r="Y988" s="413"/>
      <c r="Z988" s="413"/>
      <c r="AA988" s="413"/>
    </row>
    <row r="989" spans="1:27" ht="13">
      <c r="A989" s="413"/>
      <c r="B989" s="413"/>
      <c r="C989" s="413"/>
      <c r="D989" s="414"/>
      <c r="E989" s="413"/>
      <c r="F989" s="413"/>
      <c r="G989" s="41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  <c r="T989" s="413"/>
      <c r="U989" s="413"/>
      <c r="V989" s="413"/>
      <c r="W989" s="413"/>
      <c r="X989" s="413"/>
      <c r="Y989" s="413"/>
      <c r="Z989" s="413"/>
      <c r="AA989" s="413"/>
    </row>
    <row r="990" spans="1:27" ht="13">
      <c r="A990" s="413"/>
      <c r="B990" s="413"/>
      <c r="C990" s="413"/>
      <c r="D990" s="414"/>
      <c r="E990" s="413"/>
      <c r="F990" s="413"/>
      <c r="G990" s="41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  <c r="T990" s="413"/>
      <c r="U990" s="413"/>
      <c r="V990" s="413"/>
      <c r="W990" s="413"/>
      <c r="X990" s="413"/>
      <c r="Y990" s="413"/>
      <c r="Z990" s="413"/>
      <c r="AA990" s="413"/>
    </row>
    <row r="991" spans="1:27" ht="13">
      <c r="A991" s="413"/>
      <c r="B991" s="413"/>
      <c r="C991" s="413"/>
      <c r="D991" s="414"/>
      <c r="E991" s="413"/>
      <c r="F991" s="413"/>
      <c r="G991" s="41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  <c r="T991" s="413"/>
      <c r="U991" s="413"/>
      <c r="V991" s="413"/>
      <c r="W991" s="413"/>
      <c r="X991" s="413"/>
      <c r="Y991" s="413"/>
      <c r="Z991" s="413"/>
      <c r="AA991" s="413"/>
    </row>
    <row r="992" spans="1:27" ht="13">
      <c r="A992" s="413"/>
      <c r="B992" s="413"/>
      <c r="C992" s="413"/>
      <c r="D992" s="414"/>
      <c r="E992" s="413"/>
      <c r="F992" s="413"/>
      <c r="G992" s="413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  <c r="T992" s="413"/>
      <c r="U992" s="413"/>
      <c r="V992" s="413"/>
      <c r="W992" s="413"/>
      <c r="X992" s="413"/>
      <c r="Y992" s="413"/>
      <c r="Z992" s="413"/>
      <c r="AA992" s="413"/>
    </row>
    <row r="993" spans="1:27" ht="13">
      <c r="A993" s="413"/>
      <c r="B993" s="413"/>
      <c r="C993" s="413"/>
      <c r="D993" s="414"/>
      <c r="E993" s="413"/>
      <c r="F993" s="413"/>
      <c r="G993" s="413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  <c r="T993" s="413"/>
      <c r="U993" s="413"/>
      <c r="V993" s="413"/>
      <c r="W993" s="413"/>
      <c r="X993" s="413"/>
      <c r="Y993" s="413"/>
      <c r="Z993" s="413"/>
      <c r="AA993" s="413"/>
    </row>
    <row r="994" spans="1:27" ht="13">
      <c r="A994" s="413"/>
      <c r="B994" s="413"/>
      <c r="C994" s="413"/>
      <c r="D994" s="414"/>
      <c r="E994" s="413"/>
      <c r="F994" s="413"/>
      <c r="G994" s="413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  <c r="T994" s="413"/>
      <c r="U994" s="413"/>
      <c r="V994" s="413"/>
      <c r="W994" s="413"/>
      <c r="X994" s="413"/>
      <c r="Y994" s="413"/>
      <c r="Z994" s="413"/>
      <c r="AA994" s="413"/>
    </row>
    <row r="995" spans="1:27" ht="13">
      <c r="A995" s="413"/>
      <c r="B995" s="413"/>
      <c r="C995" s="413"/>
      <c r="D995" s="414"/>
      <c r="E995" s="413"/>
      <c r="F995" s="413"/>
      <c r="G995" s="413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  <c r="T995" s="413"/>
      <c r="U995" s="413"/>
      <c r="V995" s="413"/>
      <c r="W995" s="413"/>
      <c r="X995" s="413"/>
      <c r="Y995" s="413"/>
      <c r="Z995" s="413"/>
      <c r="AA995" s="413"/>
    </row>
    <row r="996" spans="1:27" ht="13">
      <c r="A996" s="413"/>
      <c r="B996" s="413"/>
      <c r="C996" s="413"/>
      <c r="D996" s="414"/>
      <c r="E996" s="413"/>
      <c r="F996" s="413"/>
      <c r="G996" s="413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  <c r="T996" s="413"/>
      <c r="U996" s="413"/>
      <c r="V996" s="413"/>
      <c r="W996" s="413"/>
      <c r="X996" s="413"/>
      <c r="Y996" s="413"/>
      <c r="Z996" s="413"/>
      <c r="AA996" s="413"/>
    </row>
    <row r="997" spans="1:27" ht="13">
      <c r="A997" s="413"/>
      <c r="B997" s="413"/>
      <c r="C997" s="413"/>
      <c r="D997" s="414"/>
      <c r="E997" s="413"/>
      <c r="F997" s="413"/>
      <c r="G997" s="413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  <c r="T997" s="413"/>
      <c r="U997" s="413"/>
      <c r="V997" s="413"/>
      <c r="W997" s="413"/>
      <c r="X997" s="413"/>
      <c r="Y997" s="413"/>
      <c r="Z997" s="413"/>
      <c r="AA997" s="413"/>
    </row>
  </sheetData>
  <printOptions horizontalCentered="1"/>
  <pageMargins left="0" right="0" top="0.61388888888888904" bottom="0.5" header="0" footer="0"/>
  <pageSetup paperSize="9" scale="57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8" t="s">
        <v>0</v>
      </c>
      <c r="N1" s="468" t="s">
        <v>0</v>
      </c>
      <c r="O1" s="561" t="s">
        <v>1</v>
      </c>
      <c r="P1" s="561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8" t="s">
        <v>2</v>
      </c>
      <c r="N2" s="468" t="s">
        <v>2</v>
      </c>
      <c r="O2" s="562" t="s">
        <v>3</v>
      </c>
      <c r="P2" s="562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8" t="s">
        <v>4</v>
      </c>
      <c r="N3" s="468" t="s">
        <v>4</v>
      </c>
      <c r="O3" s="563" t="s">
        <v>5</v>
      </c>
      <c r="P3" s="561"/>
    </row>
    <row r="4" spans="1:16" s="5" customFormat="1" ht="39.65" customHeight="1" thickBot="1">
      <c r="B4" s="6" t="s">
        <v>133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77" t="s">
        <v>134</v>
      </c>
      <c r="H5" s="578"/>
      <c r="I5" s="578"/>
      <c r="J5" s="578"/>
      <c r="K5" s="578"/>
      <c r="L5" s="579"/>
    </row>
    <row r="6" spans="1:16" s="10" customFormat="1" ht="38.15" customHeight="1">
      <c r="B6" s="11" t="s">
        <v>7</v>
      </c>
      <c r="C6" s="11"/>
      <c r="D6" s="12" t="s">
        <v>135</v>
      </c>
      <c r="E6" s="145"/>
      <c r="F6" s="11"/>
      <c r="G6" s="580"/>
      <c r="H6" s="581"/>
      <c r="I6" s="581"/>
      <c r="J6" s="581"/>
      <c r="K6" s="581"/>
      <c r="L6" s="582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136</v>
      </c>
      <c r="E7" s="12"/>
      <c r="F7" s="11"/>
      <c r="G7" s="580"/>
      <c r="H7" s="581"/>
      <c r="I7" s="581"/>
      <c r="J7" s="581"/>
      <c r="K7" s="581"/>
      <c r="L7" s="582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80" t="s">
        <v>137</v>
      </c>
      <c r="E8" s="153"/>
      <c r="F8" s="153"/>
      <c r="G8" s="583"/>
      <c r="H8" s="584"/>
      <c r="I8" s="584"/>
      <c r="J8" s="584"/>
      <c r="K8" s="584"/>
      <c r="L8" s="585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6" t="s">
        <v>138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11</v>
      </c>
      <c r="C10" s="19"/>
      <c r="D10" s="20" t="s">
        <v>139</v>
      </c>
      <c r="E10" s="20"/>
      <c r="F10" s="20"/>
      <c r="G10" s="21"/>
      <c r="H10" s="20"/>
      <c r="I10" s="22"/>
      <c r="J10" s="22" t="s">
        <v>12</v>
      </c>
      <c r="K10" s="22"/>
      <c r="L10" s="22" t="s">
        <v>140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4"/>
      <c r="E11" s="155"/>
      <c r="F11" s="155"/>
      <c r="G11" s="24"/>
      <c r="H11" s="25"/>
      <c r="I11" s="22"/>
      <c r="J11" s="22" t="s">
        <v>14</v>
      </c>
      <c r="K11" s="22"/>
      <c r="L11" s="586" t="s">
        <v>141</v>
      </c>
      <c r="M11" s="586"/>
      <c r="N11" s="586"/>
      <c r="O11" s="586"/>
      <c r="P11" s="586"/>
    </row>
    <row r="12" spans="1:16" s="14" customFormat="1" ht="32.5">
      <c r="B12" s="22" t="s">
        <v>15</v>
      </c>
      <c r="C12" s="22"/>
      <c r="D12" s="26"/>
      <c r="E12" s="22"/>
      <c r="F12" s="22"/>
      <c r="G12" s="27"/>
      <c r="H12" s="28"/>
      <c r="I12" s="22"/>
      <c r="J12" s="203" t="s">
        <v>16</v>
      </c>
      <c r="L12" s="22" t="s">
        <v>142</v>
      </c>
      <c r="M12" s="22"/>
      <c r="N12" s="28"/>
      <c r="O12" s="28"/>
      <c r="P12" s="23"/>
    </row>
    <row r="13" spans="1:16" s="14" customFormat="1" ht="32.5">
      <c r="B13" s="574"/>
      <c r="C13" s="574"/>
      <c r="D13" s="574"/>
      <c r="E13" s="574"/>
      <c r="F13" s="574"/>
      <c r="G13" s="27"/>
      <c r="H13" s="28"/>
      <c r="I13" s="22"/>
      <c r="J13" s="22" t="s">
        <v>18</v>
      </c>
      <c r="K13" s="22"/>
      <c r="L13" s="22" t="s">
        <v>143</v>
      </c>
      <c r="M13" s="28"/>
      <c r="N13" s="23"/>
      <c r="O13" s="23"/>
      <c r="P13" s="28"/>
    </row>
    <row r="14" spans="1:16" s="14" customFormat="1" ht="32.5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144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24</v>
      </c>
      <c r="D17" s="137" t="s">
        <v>25</v>
      </c>
      <c r="E17" s="35" t="s">
        <v>26</v>
      </c>
      <c r="F17" s="35"/>
      <c r="G17" s="35" t="s">
        <v>110</v>
      </c>
      <c r="H17" s="35" t="s">
        <v>27</v>
      </c>
      <c r="I17" s="35" t="s">
        <v>28</v>
      </c>
      <c r="J17" s="35" t="s">
        <v>29</v>
      </c>
      <c r="K17" s="35" t="s">
        <v>30</v>
      </c>
      <c r="L17" s="35" t="s">
        <v>31</v>
      </c>
      <c r="M17" s="35"/>
      <c r="N17" s="35"/>
      <c r="O17" s="35"/>
      <c r="P17" s="139" t="s">
        <v>33</v>
      </c>
    </row>
    <row r="18" spans="2:22" s="5" customFormat="1" ht="35.5" customHeight="1">
      <c r="B18" s="138" t="s">
        <v>34</v>
      </c>
      <c r="C18" s="36"/>
      <c r="D18" s="37" t="s">
        <v>145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36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37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24</v>
      </c>
      <c r="D22" s="137" t="s">
        <v>25</v>
      </c>
      <c r="E22" s="35" t="s">
        <v>26</v>
      </c>
      <c r="F22" s="35"/>
      <c r="G22" s="35" t="s">
        <v>110</v>
      </c>
      <c r="H22" s="35" t="s">
        <v>27</v>
      </c>
      <c r="I22" s="35" t="s">
        <v>28</v>
      </c>
      <c r="J22" s="35" t="s">
        <v>29</v>
      </c>
      <c r="K22" s="35" t="s">
        <v>30</v>
      </c>
      <c r="L22" s="35" t="s">
        <v>31</v>
      </c>
      <c r="M22" s="35"/>
      <c r="N22" s="35"/>
      <c r="O22" s="35"/>
      <c r="P22" s="139" t="s">
        <v>33</v>
      </c>
    </row>
    <row r="23" spans="2:22" s="5" customFormat="1" ht="35.5" customHeight="1">
      <c r="B23" s="138" t="s">
        <v>34</v>
      </c>
      <c r="C23" s="36"/>
      <c r="D23" s="37" t="s">
        <v>146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36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37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24</v>
      </c>
      <c r="D27" s="137" t="s">
        <v>25</v>
      </c>
      <c r="E27" s="35" t="s">
        <v>26</v>
      </c>
      <c r="F27" s="35"/>
      <c r="G27" s="35" t="s">
        <v>110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/>
      <c r="N27" s="35"/>
      <c r="O27" s="35"/>
      <c r="P27" s="139" t="s">
        <v>33</v>
      </c>
    </row>
    <row r="28" spans="2:22" s="5" customFormat="1" ht="35.5" customHeight="1">
      <c r="B28" s="138" t="s">
        <v>34</v>
      </c>
      <c r="C28" s="36"/>
      <c r="D28" s="37" t="s">
        <v>147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36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37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24</v>
      </c>
      <c r="D32" s="137" t="s">
        <v>25</v>
      </c>
      <c r="E32" s="35" t="s">
        <v>26</v>
      </c>
      <c r="F32" s="35"/>
      <c r="G32" s="35" t="s">
        <v>110</v>
      </c>
      <c r="H32" s="35" t="s">
        <v>27</v>
      </c>
      <c r="I32" s="35" t="s">
        <v>28</v>
      </c>
      <c r="J32" s="35" t="s">
        <v>29</v>
      </c>
      <c r="K32" s="35" t="s">
        <v>30</v>
      </c>
      <c r="L32" s="35" t="s">
        <v>31</v>
      </c>
      <c r="M32" s="35"/>
      <c r="N32" s="35"/>
      <c r="O32" s="35"/>
      <c r="P32" s="139" t="s">
        <v>33</v>
      </c>
    </row>
    <row r="33" spans="1:23" s="5" customFormat="1" ht="35.5" customHeight="1">
      <c r="B33" s="138" t="s">
        <v>34</v>
      </c>
      <c r="C33" s="36"/>
      <c r="D33" s="37" t="s">
        <v>148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36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37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41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42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575" t="s">
        <v>43</v>
      </c>
      <c r="B40" s="576"/>
      <c r="C40" s="576"/>
      <c r="D40" s="123" t="s">
        <v>44</v>
      </c>
      <c r="E40" s="124" t="s">
        <v>45</v>
      </c>
      <c r="F40" s="123" t="s">
        <v>46</v>
      </c>
      <c r="G40" s="125" t="s">
        <v>47</v>
      </c>
      <c r="H40" s="125" t="s">
        <v>48</v>
      </c>
      <c r="I40" s="125" t="s">
        <v>49</v>
      </c>
      <c r="J40" s="125" t="s">
        <v>50</v>
      </c>
      <c r="K40" s="125" t="s">
        <v>149</v>
      </c>
      <c r="L40" s="125" t="s">
        <v>52</v>
      </c>
      <c r="M40" s="567" t="s">
        <v>53</v>
      </c>
      <c r="N40" s="568"/>
      <c r="O40" s="568"/>
      <c r="P40" s="569"/>
    </row>
    <row r="41" spans="1:23" s="14" customFormat="1" ht="46" customHeight="1">
      <c r="A41" s="564" t="str">
        <f>D18</f>
        <v xml:space="preserve">DARKEST BLACK       </v>
      </c>
      <c r="B41" s="565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6"/>
    </row>
    <row r="42" spans="1:23" s="14" customFormat="1" ht="106" customHeight="1">
      <c r="A42" s="191">
        <v>1</v>
      </c>
      <c r="B42" s="513" t="str">
        <f>L11</f>
        <v>FRENCH TERRY 100% ORGANIC COTTON 430GSM</v>
      </c>
      <c r="C42" s="513"/>
      <c r="D42" s="146" t="s">
        <v>150</v>
      </c>
      <c r="E42" s="146" t="str">
        <f>A41</f>
        <v xml:space="preserve">DARKEST BLACK       </v>
      </c>
      <c r="F42" s="160" t="s">
        <v>29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570"/>
      <c r="N42" s="571"/>
      <c r="O42" s="571"/>
      <c r="P42" s="571"/>
    </row>
    <row r="43" spans="1:23" s="14" customFormat="1" ht="106" customHeight="1">
      <c r="A43" s="191">
        <v>2</v>
      </c>
      <c r="B43" s="513" t="s">
        <v>151</v>
      </c>
      <c r="C43" s="513"/>
      <c r="D43" s="146" t="s">
        <v>152</v>
      </c>
      <c r="E43" s="146" t="str">
        <f>E42</f>
        <v xml:space="preserve">DARKEST BLACK       </v>
      </c>
      <c r="F43" s="160" t="s">
        <v>29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570"/>
      <c r="N43" s="571"/>
      <c r="O43" s="571"/>
      <c r="P43" s="571"/>
    </row>
    <row r="44" spans="1:23" s="14" customFormat="1" ht="106" customHeight="1">
      <c r="A44" s="191">
        <v>3</v>
      </c>
      <c r="B44" s="513" t="s">
        <v>153</v>
      </c>
      <c r="C44" s="513"/>
      <c r="D44" s="146" t="s">
        <v>154</v>
      </c>
      <c r="E44" s="146" t="str">
        <f>E43</f>
        <v xml:space="preserve">DARKEST BLACK       </v>
      </c>
      <c r="F44" s="160" t="s">
        <v>29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570"/>
      <c r="N44" s="571"/>
      <c r="O44" s="571"/>
      <c r="P44" s="571"/>
    </row>
    <row r="45" spans="1:23" s="14" customFormat="1" ht="46" customHeight="1">
      <c r="A45" s="571" t="str">
        <f>D23</f>
        <v xml:space="preserve">HYPER LILAC         </v>
      </c>
      <c r="B45" s="571"/>
      <c r="C45" s="571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</row>
    <row r="46" spans="1:23" s="14" customFormat="1" ht="106" customHeight="1">
      <c r="A46" s="191">
        <v>1</v>
      </c>
      <c r="B46" s="513" t="str">
        <f>L11</f>
        <v>FRENCH TERRY 100% ORGANIC COTTON 430GSM</v>
      </c>
      <c r="C46" s="513"/>
      <c r="D46" s="146" t="s">
        <v>150</v>
      </c>
      <c r="E46" s="146" t="str">
        <f>A45</f>
        <v xml:space="preserve">HYPER LILAC         </v>
      </c>
      <c r="F46" s="160" t="s">
        <v>29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570"/>
      <c r="N46" s="571"/>
      <c r="O46" s="571"/>
      <c r="P46" s="571"/>
    </row>
    <row r="47" spans="1:23" s="14" customFormat="1" ht="106" customHeight="1">
      <c r="A47" s="191">
        <v>2</v>
      </c>
      <c r="B47" s="513" t="s">
        <v>151</v>
      </c>
      <c r="C47" s="513"/>
      <c r="D47" s="146" t="s">
        <v>152</v>
      </c>
      <c r="E47" s="146" t="str">
        <f>E46</f>
        <v xml:space="preserve">HYPER LILAC         </v>
      </c>
      <c r="F47" s="160" t="s">
        <v>29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570"/>
      <c r="N47" s="571"/>
      <c r="O47" s="571"/>
      <c r="P47" s="571"/>
    </row>
    <row r="48" spans="1:23" s="14" customFormat="1" ht="106" customHeight="1">
      <c r="A48" s="191">
        <v>3</v>
      </c>
      <c r="B48" s="513" t="s">
        <v>153</v>
      </c>
      <c r="C48" s="513"/>
      <c r="D48" s="146" t="s">
        <v>154</v>
      </c>
      <c r="E48" s="146" t="str">
        <f>E47</f>
        <v xml:space="preserve">HYPER LILAC         </v>
      </c>
      <c r="F48" s="160" t="s">
        <v>29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570"/>
      <c r="N48" s="571"/>
      <c r="O48" s="571"/>
      <c r="P48" s="571"/>
    </row>
    <row r="49" spans="1:16" s="14" customFormat="1" ht="46" customHeight="1">
      <c r="A49" s="571" t="str">
        <f>D28</f>
        <v xml:space="preserve">ATOMIC BLASTER      </v>
      </c>
      <c r="B49" s="571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</row>
    <row r="50" spans="1:16" s="14" customFormat="1" ht="106" customHeight="1">
      <c r="A50" s="191">
        <v>1</v>
      </c>
      <c r="B50" s="513" t="str">
        <f>L11</f>
        <v>FRENCH TERRY 100% ORGANIC COTTON 430GSM</v>
      </c>
      <c r="C50" s="513"/>
      <c r="D50" s="146" t="s">
        <v>150</v>
      </c>
      <c r="E50" s="146" t="str">
        <f>A49</f>
        <v xml:space="preserve">ATOMIC BLASTER      </v>
      </c>
      <c r="F50" s="160" t="s">
        <v>29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570"/>
      <c r="N50" s="571"/>
      <c r="O50" s="571"/>
      <c r="P50" s="571"/>
    </row>
    <row r="51" spans="1:16" s="14" customFormat="1" ht="106" customHeight="1">
      <c r="A51" s="191">
        <v>2</v>
      </c>
      <c r="B51" s="513" t="s">
        <v>151</v>
      </c>
      <c r="C51" s="513"/>
      <c r="D51" s="146" t="s">
        <v>152</v>
      </c>
      <c r="E51" s="146" t="str">
        <f>E50</f>
        <v xml:space="preserve">ATOMIC BLASTER      </v>
      </c>
      <c r="F51" s="160" t="s">
        <v>29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570"/>
      <c r="N51" s="571"/>
      <c r="O51" s="571"/>
      <c r="P51" s="571"/>
    </row>
    <row r="52" spans="1:16" s="14" customFormat="1" ht="106" customHeight="1">
      <c r="A52" s="191">
        <v>3</v>
      </c>
      <c r="B52" s="513" t="s">
        <v>153</v>
      </c>
      <c r="C52" s="513"/>
      <c r="D52" s="146" t="s">
        <v>154</v>
      </c>
      <c r="E52" s="146" t="str">
        <f>E51</f>
        <v xml:space="preserve">ATOMIC BLASTER      </v>
      </c>
      <c r="F52" s="160" t="s">
        <v>29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570"/>
      <c r="N52" s="571"/>
      <c r="O52" s="571"/>
      <c r="P52" s="571"/>
    </row>
    <row r="53" spans="1:16" s="14" customFormat="1" ht="46" customHeight="1">
      <c r="A53" s="571" t="str">
        <f>D33</f>
        <v xml:space="preserve">OPTIC WHITE         </v>
      </c>
      <c r="B53" s="571"/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</row>
    <row r="54" spans="1:16" s="14" customFormat="1" ht="106" customHeight="1">
      <c r="A54" s="191">
        <v>1</v>
      </c>
      <c r="B54" s="513" t="str">
        <f>L11</f>
        <v>FRENCH TERRY 100% ORGANIC COTTON 430GSM</v>
      </c>
      <c r="C54" s="513"/>
      <c r="D54" s="146" t="s">
        <v>150</v>
      </c>
      <c r="E54" s="146" t="str">
        <f>A53</f>
        <v xml:space="preserve">OPTIC WHITE         </v>
      </c>
      <c r="F54" s="160" t="s">
        <v>29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570"/>
      <c r="N54" s="571"/>
      <c r="O54" s="571"/>
      <c r="P54" s="571"/>
    </row>
    <row r="55" spans="1:16" s="14" customFormat="1" ht="106" customHeight="1">
      <c r="A55" s="191">
        <v>2</v>
      </c>
      <c r="B55" s="513" t="s">
        <v>151</v>
      </c>
      <c r="C55" s="513"/>
      <c r="D55" s="146" t="s">
        <v>152</v>
      </c>
      <c r="E55" s="146" t="str">
        <f>E54</f>
        <v xml:space="preserve">OPTIC WHITE         </v>
      </c>
      <c r="F55" s="160" t="s">
        <v>29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570"/>
      <c r="N55" s="571"/>
      <c r="O55" s="571"/>
      <c r="P55" s="571"/>
    </row>
    <row r="56" spans="1:16" s="14" customFormat="1" ht="106" customHeight="1">
      <c r="A56" s="191">
        <v>3</v>
      </c>
      <c r="B56" s="513" t="s">
        <v>153</v>
      </c>
      <c r="C56" s="513"/>
      <c r="D56" s="146" t="s">
        <v>154</v>
      </c>
      <c r="E56" s="146" t="str">
        <f>E55</f>
        <v xml:space="preserve">OPTIC WHITE         </v>
      </c>
      <c r="F56" s="160" t="s">
        <v>29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570"/>
      <c r="N56" s="571"/>
      <c r="O56" s="571"/>
      <c r="P56" s="571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56</v>
      </c>
      <c r="C58" s="65"/>
      <c r="D58" s="65"/>
      <c r="E58" s="65"/>
      <c r="G58" s="66"/>
      <c r="P58" s="67"/>
    </row>
    <row r="59" spans="1:16" s="78" customFormat="1" ht="96">
      <c r="A59" s="541" t="s">
        <v>57</v>
      </c>
      <c r="B59" s="542"/>
      <c r="C59" s="542"/>
      <c r="D59" s="542"/>
      <c r="E59" s="543"/>
      <c r="F59" s="126" t="s">
        <v>58</v>
      </c>
      <c r="G59" s="126" t="s">
        <v>59</v>
      </c>
      <c r="H59" s="572" t="s">
        <v>60</v>
      </c>
      <c r="I59" s="573"/>
      <c r="J59" s="127" t="s">
        <v>46</v>
      </c>
      <c r="K59" s="126" t="s">
        <v>61</v>
      </c>
      <c r="L59" s="126" t="s">
        <v>62</v>
      </c>
      <c r="M59" s="128" t="s">
        <v>63</v>
      </c>
      <c r="N59" s="128" t="s">
        <v>64</v>
      </c>
      <c r="O59" s="128" t="s">
        <v>65</v>
      </c>
      <c r="P59" s="128" t="s">
        <v>66</v>
      </c>
    </row>
    <row r="60" spans="1:16" s="71" customFormat="1" ht="96.65" customHeight="1">
      <c r="A60" s="146">
        <v>1</v>
      </c>
      <c r="B60" s="447" t="s">
        <v>67</v>
      </c>
      <c r="C60" s="448"/>
      <c r="D60" s="448"/>
      <c r="E60" s="449"/>
      <c r="F60" s="170" t="str">
        <f>$A$41</f>
        <v xml:space="preserve">DARKEST BLACK       </v>
      </c>
      <c r="G60" s="204"/>
      <c r="H60" s="445" t="str">
        <f>$A$41</f>
        <v xml:space="preserve">DARKEST BLACK       </v>
      </c>
      <c r="I60" s="446"/>
      <c r="J60" s="160" t="s">
        <v>68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89"/>
    </row>
    <row r="61" spans="1:16" s="71" customFormat="1" ht="96.65" customHeight="1">
      <c r="A61" s="146">
        <v>1</v>
      </c>
      <c r="B61" s="447" t="s">
        <v>67</v>
      </c>
      <c r="C61" s="448"/>
      <c r="D61" s="448"/>
      <c r="E61" s="449"/>
      <c r="F61" s="170" t="str">
        <f>$A$45</f>
        <v xml:space="preserve">HYPER LILAC         </v>
      </c>
      <c r="G61" s="204"/>
      <c r="H61" s="445" t="str">
        <f>$A$45</f>
        <v xml:space="preserve">HYPER LILAC         </v>
      </c>
      <c r="I61" s="446"/>
      <c r="J61" s="160" t="s">
        <v>68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90"/>
    </row>
    <row r="62" spans="1:16" s="71" customFormat="1" ht="96.65" customHeight="1">
      <c r="A62" s="146">
        <v>1</v>
      </c>
      <c r="B62" s="447" t="s">
        <v>67</v>
      </c>
      <c r="C62" s="448"/>
      <c r="D62" s="448"/>
      <c r="E62" s="449"/>
      <c r="F62" s="170" t="str">
        <f>$D$28</f>
        <v xml:space="preserve">ATOMIC BLASTER      </v>
      </c>
      <c r="G62" s="204"/>
      <c r="H62" s="445" t="str">
        <f>$A$49</f>
        <v xml:space="preserve">ATOMIC BLASTER      </v>
      </c>
      <c r="I62" s="446"/>
      <c r="J62" s="160" t="s">
        <v>68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90"/>
    </row>
    <row r="63" spans="1:16" s="71" customFormat="1" ht="96.65" customHeight="1">
      <c r="A63" s="146">
        <v>1</v>
      </c>
      <c r="B63" s="447" t="s">
        <v>67</v>
      </c>
      <c r="C63" s="448"/>
      <c r="D63" s="448"/>
      <c r="E63" s="449"/>
      <c r="F63" s="170" t="str">
        <f>$E$54</f>
        <v xml:space="preserve">OPTIC WHITE         </v>
      </c>
      <c r="G63" s="204"/>
      <c r="H63" s="445" t="str">
        <f>$A$53</f>
        <v xml:space="preserve">OPTIC WHITE         </v>
      </c>
      <c r="I63" s="446"/>
      <c r="J63" s="160" t="s">
        <v>68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91"/>
    </row>
    <row r="64" spans="1:16" s="71" customFormat="1" ht="71.5" customHeight="1">
      <c r="A64" s="146">
        <v>2</v>
      </c>
      <c r="B64" s="447" t="s">
        <v>155</v>
      </c>
      <c r="C64" s="448"/>
      <c r="D64" s="448"/>
      <c r="E64" s="449"/>
      <c r="F64" s="211" t="s">
        <v>156</v>
      </c>
      <c r="G64" s="560" t="s">
        <v>157</v>
      </c>
      <c r="H64" s="555" t="str">
        <f>$A$41</f>
        <v xml:space="preserve">DARKEST BLACK       </v>
      </c>
      <c r="I64" s="555"/>
      <c r="J64" s="160" t="s">
        <v>71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87"/>
    </row>
    <row r="65" spans="1:16" s="71" customFormat="1" ht="71.5" customHeight="1">
      <c r="A65" s="146">
        <v>2</v>
      </c>
      <c r="B65" s="447" t="s">
        <v>155</v>
      </c>
      <c r="C65" s="448"/>
      <c r="D65" s="448"/>
      <c r="E65" s="449"/>
      <c r="F65" s="211" t="s">
        <v>156</v>
      </c>
      <c r="G65" s="560"/>
      <c r="H65" s="555" t="str">
        <f>$A$45</f>
        <v xml:space="preserve">HYPER LILAC         </v>
      </c>
      <c r="I65" s="555"/>
      <c r="J65" s="160" t="s">
        <v>71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87"/>
    </row>
    <row r="66" spans="1:16" s="71" customFormat="1" ht="74.150000000000006" customHeight="1">
      <c r="A66" s="146">
        <v>2</v>
      </c>
      <c r="B66" s="447" t="s">
        <v>155</v>
      </c>
      <c r="C66" s="448"/>
      <c r="D66" s="448"/>
      <c r="E66" s="449"/>
      <c r="F66" s="211" t="s">
        <v>156</v>
      </c>
      <c r="G66" s="560"/>
      <c r="H66" s="555" t="str">
        <f>$A$49</f>
        <v xml:space="preserve">ATOMIC BLASTER      </v>
      </c>
      <c r="I66" s="555"/>
      <c r="J66" s="160" t="s">
        <v>71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87"/>
    </row>
    <row r="67" spans="1:16" s="71" customFormat="1" ht="74.150000000000006" customHeight="1">
      <c r="A67" s="146">
        <v>2</v>
      </c>
      <c r="B67" s="447" t="s">
        <v>155</v>
      </c>
      <c r="C67" s="448"/>
      <c r="D67" s="448"/>
      <c r="E67" s="449"/>
      <c r="F67" s="211" t="s">
        <v>156</v>
      </c>
      <c r="G67" s="560"/>
      <c r="H67" s="555" t="str">
        <f>$A$53</f>
        <v xml:space="preserve">OPTIC WHITE         </v>
      </c>
      <c r="I67" s="555"/>
      <c r="J67" s="160" t="s">
        <v>71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87"/>
    </row>
    <row r="68" spans="1:16" s="71" customFormat="1" ht="70" customHeight="1">
      <c r="A68" s="146">
        <v>3</v>
      </c>
      <c r="B68" s="447" t="s">
        <v>158</v>
      </c>
      <c r="C68" s="448"/>
      <c r="D68" s="448"/>
      <c r="E68" s="449"/>
      <c r="F68" s="211" t="s">
        <v>159</v>
      </c>
      <c r="G68" s="205"/>
      <c r="H68" s="555" t="str">
        <f>$A$41</f>
        <v xml:space="preserve">DARKEST BLACK       </v>
      </c>
      <c r="I68" s="555"/>
      <c r="J68" s="160" t="s">
        <v>71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87" t="s">
        <v>160</v>
      </c>
    </row>
    <row r="69" spans="1:16" s="71" customFormat="1" ht="70" customHeight="1">
      <c r="A69" s="146">
        <v>3</v>
      </c>
      <c r="B69" s="447" t="s">
        <v>158</v>
      </c>
      <c r="C69" s="448"/>
      <c r="D69" s="448"/>
      <c r="E69" s="449"/>
      <c r="F69" s="211" t="s">
        <v>159</v>
      </c>
      <c r="G69" s="205"/>
      <c r="H69" s="555" t="str">
        <f>$A$45</f>
        <v xml:space="preserve">HYPER LILAC         </v>
      </c>
      <c r="I69" s="555"/>
      <c r="J69" s="160" t="s">
        <v>71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87"/>
    </row>
    <row r="70" spans="1:16" s="71" customFormat="1" ht="70" customHeight="1">
      <c r="A70" s="146">
        <v>3</v>
      </c>
      <c r="B70" s="447" t="s">
        <v>158</v>
      </c>
      <c r="C70" s="448"/>
      <c r="D70" s="448"/>
      <c r="E70" s="449"/>
      <c r="F70" s="211" t="s">
        <v>159</v>
      </c>
      <c r="G70" s="204"/>
      <c r="H70" s="555" t="str">
        <f>$A$49</f>
        <v xml:space="preserve">ATOMIC BLASTER      </v>
      </c>
      <c r="I70" s="555"/>
      <c r="J70" s="160" t="s">
        <v>71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87"/>
    </row>
    <row r="71" spans="1:16" s="71" customFormat="1" ht="70" customHeight="1">
      <c r="A71" s="146">
        <v>3</v>
      </c>
      <c r="B71" s="447" t="s">
        <v>158</v>
      </c>
      <c r="C71" s="448"/>
      <c r="D71" s="448"/>
      <c r="E71" s="449"/>
      <c r="F71" s="211" t="s">
        <v>159</v>
      </c>
      <c r="G71" s="205"/>
      <c r="H71" s="555" t="str">
        <f>$A$53</f>
        <v xml:space="preserve">OPTIC WHITE         </v>
      </c>
      <c r="I71" s="555"/>
      <c r="J71" s="160" t="s">
        <v>71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87"/>
    </row>
    <row r="72" spans="1:16" s="174" customFormat="1" ht="68.5" customHeight="1">
      <c r="A72" s="146">
        <v>4</v>
      </c>
      <c r="B72" s="548" t="s">
        <v>161</v>
      </c>
      <c r="C72" s="549"/>
      <c r="D72" s="549"/>
      <c r="E72" s="550"/>
      <c r="F72" s="211" t="s">
        <v>162</v>
      </c>
      <c r="G72" s="560"/>
      <c r="H72" s="555" t="str">
        <f>$A$41</f>
        <v xml:space="preserve">DARKEST BLACK       </v>
      </c>
      <c r="I72" s="555"/>
      <c r="J72" s="171" t="s">
        <v>71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87" t="s">
        <v>160</v>
      </c>
    </row>
    <row r="73" spans="1:16" s="174" customFormat="1" ht="68.5" customHeight="1">
      <c r="A73" s="146">
        <v>4</v>
      </c>
      <c r="B73" s="548" t="s">
        <v>161</v>
      </c>
      <c r="C73" s="549"/>
      <c r="D73" s="549"/>
      <c r="E73" s="550"/>
      <c r="F73" s="211" t="s">
        <v>162</v>
      </c>
      <c r="G73" s="560"/>
      <c r="H73" s="555" t="str">
        <f>$A$45</f>
        <v xml:space="preserve">HYPER LILAC         </v>
      </c>
      <c r="I73" s="555"/>
      <c r="J73" s="171" t="s">
        <v>71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87"/>
    </row>
    <row r="74" spans="1:16" s="174" customFormat="1" ht="72" customHeight="1">
      <c r="A74" s="146">
        <v>4</v>
      </c>
      <c r="B74" s="548" t="s">
        <v>161</v>
      </c>
      <c r="C74" s="549"/>
      <c r="D74" s="549"/>
      <c r="E74" s="550"/>
      <c r="F74" s="211" t="s">
        <v>162</v>
      </c>
      <c r="G74" s="560"/>
      <c r="H74" s="555" t="str">
        <f>$A$49</f>
        <v xml:space="preserve">ATOMIC BLASTER      </v>
      </c>
      <c r="I74" s="555"/>
      <c r="J74" s="171" t="s">
        <v>71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87"/>
    </row>
    <row r="75" spans="1:16" s="174" customFormat="1" ht="72" customHeight="1">
      <c r="A75" s="146">
        <v>4</v>
      </c>
      <c r="B75" s="548" t="s">
        <v>161</v>
      </c>
      <c r="C75" s="549"/>
      <c r="D75" s="549"/>
      <c r="E75" s="550"/>
      <c r="F75" s="211" t="s">
        <v>162</v>
      </c>
      <c r="G75" s="560"/>
      <c r="H75" s="555" t="str">
        <f>$A$53</f>
        <v xml:space="preserve">OPTIC WHITE         </v>
      </c>
      <c r="I75" s="555"/>
      <c r="J75" s="171" t="s">
        <v>71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87"/>
    </row>
    <row r="76" spans="1:16" s="174" customFormat="1" ht="51" customHeight="1">
      <c r="A76" s="146">
        <v>5</v>
      </c>
      <c r="B76" s="548" t="s">
        <v>163</v>
      </c>
      <c r="C76" s="549"/>
      <c r="D76" s="549"/>
      <c r="E76" s="550"/>
      <c r="F76" s="211" t="s">
        <v>164</v>
      </c>
      <c r="G76" s="212" t="s">
        <v>165</v>
      </c>
      <c r="H76" s="555" t="str">
        <f>$A$41</f>
        <v xml:space="preserve">DARKEST BLACK       </v>
      </c>
      <c r="I76" s="555"/>
      <c r="J76" s="171" t="s">
        <v>29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48" t="s">
        <v>163</v>
      </c>
      <c r="C77" s="549"/>
      <c r="D77" s="549"/>
      <c r="E77" s="550"/>
      <c r="F77" s="211" t="s">
        <v>164</v>
      </c>
      <c r="G77" s="212" t="s">
        <v>165</v>
      </c>
      <c r="H77" s="555" t="str">
        <f>$A$45</f>
        <v xml:space="preserve">HYPER LILAC         </v>
      </c>
      <c r="I77" s="555"/>
      <c r="J77" s="171" t="s">
        <v>29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48" t="s">
        <v>163</v>
      </c>
      <c r="C78" s="549"/>
      <c r="D78" s="549"/>
      <c r="E78" s="550"/>
      <c r="F78" s="211" t="s">
        <v>164</v>
      </c>
      <c r="G78" s="212" t="s">
        <v>165</v>
      </c>
      <c r="H78" s="555" t="str">
        <f>$A$49</f>
        <v xml:space="preserve">ATOMIC BLASTER      </v>
      </c>
      <c r="I78" s="555"/>
      <c r="J78" s="171" t="s">
        <v>29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48" t="s">
        <v>163</v>
      </c>
      <c r="C79" s="549"/>
      <c r="D79" s="549"/>
      <c r="E79" s="550"/>
      <c r="F79" s="211" t="s">
        <v>164</v>
      </c>
      <c r="G79" s="212" t="s">
        <v>165</v>
      </c>
      <c r="H79" s="555" t="str">
        <f>$A$53</f>
        <v xml:space="preserve">OPTIC WHITE         </v>
      </c>
      <c r="I79" s="555"/>
      <c r="J79" s="171" t="s">
        <v>29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548" t="s">
        <v>166</v>
      </c>
      <c r="C80" s="549"/>
      <c r="D80" s="549"/>
      <c r="E80" s="550"/>
      <c r="F80" s="211" t="s">
        <v>159</v>
      </c>
      <c r="G80" s="206"/>
      <c r="H80" s="555" t="str">
        <f>$A$41</f>
        <v xml:space="preserve">DARKEST BLACK       </v>
      </c>
      <c r="I80" s="555"/>
      <c r="J80" s="171" t="s">
        <v>71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88"/>
    </row>
    <row r="81" spans="1:16" s="174" customFormat="1" ht="70" customHeight="1">
      <c r="A81" s="146">
        <v>6</v>
      </c>
      <c r="B81" s="548" t="s">
        <v>166</v>
      </c>
      <c r="C81" s="549"/>
      <c r="D81" s="549"/>
      <c r="E81" s="550"/>
      <c r="F81" s="211" t="s">
        <v>159</v>
      </c>
      <c r="G81" s="206"/>
      <c r="H81" s="555" t="str">
        <f>$A$45</f>
        <v xml:space="preserve">HYPER LILAC         </v>
      </c>
      <c r="I81" s="555"/>
      <c r="J81" s="171" t="s">
        <v>71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88"/>
    </row>
    <row r="82" spans="1:16" s="174" customFormat="1" ht="72.650000000000006" customHeight="1">
      <c r="A82" s="146">
        <v>6</v>
      </c>
      <c r="B82" s="548" t="s">
        <v>166</v>
      </c>
      <c r="C82" s="549"/>
      <c r="D82" s="549"/>
      <c r="E82" s="550"/>
      <c r="F82" s="211" t="s">
        <v>159</v>
      </c>
      <c r="G82" s="206"/>
      <c r="H82" s="555" t="str">
        <f>$A$49</f>
        <v xml:space="preserve">ATOMIC BLASTER      </v>
      </c>
      <c r="I82" s="555"/>
      <c r="J82" s="171" t="s">
        <v>71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88"/>
    </row>
    <row r="83" spans="1:16" s="174" customFormat="1" ht="72.650000000000006" customHeight="1">
      <c r="A83" s="146">
        <v>6</v>
      </c>
      <c r="B83" s="548" t="s">
        <v>166</v>
      </c>
      <c r="C83" s="549"/>
      <c r="D83" s="549"/>
      <c r="E83" s="550"/>
      <c r="F83" s="211" t="s">
        <v>159</v>
      </c>
      <c r="G83" s="206"/>
      <c r="H83" s="555" t="str">
        <f>$A$53</f>
        <v xml:space="preserve">OPTIC WHITE         </v>
      </c>
      <c r="I83" s="555"/>
      <c r="J83" s="171" t="s">
        <v>71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88"/>
    </row>
    <row r="84" spans="1:16" s="174" customFormat="1" ht="67.5" customHeight="1">
      <c r="A84" s="146">
        <v>7</v>
      </c>
      <c r="B84" s="544" t="s">
        <v>167</v>
      </c>
      <c r="C84" s="545"/>
      <c r="D84" s="545"/>
      <c r="E84" s="546"/>
      <c r="F84" s="213" t="s">
        <v>159</v>
      </c>
      <c r="G84" s="603"/>
      <c r="H84" s="445" t="str">
        <f>$A$41</f>
        <v xml:space="preserve">DARKEST BLACK       </v>
      </c>
      <c r="I84" s="446"/>
      <c r="J84" s="171" t="s">
        <v>71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168</v>
      </c>
    </row>
    <row r="85" spans="1:16" s="174" customFormat="1" ht="67.5" customHeight="1">
      <c r="A85" s="146">
        <v>7</v>
      </c>
      <c r="B85" s="544" t="s">
        <v>167</v>
      </c>
      <c r="C85" s="545"/>
      <c r="D85" s="545"/>
      <c r="E85" s="546"/>
      <c r="F85" s="213" t="s">
        <v>159</v>
      </c>
      <c r="G85" s="604"/>
      <c r="H85" s="445" t="str">
        <f>$A$45</f>
        <v xml:space="preserve">HYPER LILAC         </v>
      </c>
      <c r="I85" s="446"/>
      <c r="J85" s="171" t="s">
        <v>71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168</v>
      </c>
    </row>
    <row r="86" spans="1:16" s="174" customFormat="1" ht="75" customHeight="1">
      <c r="A86" s="146">
        <v>7</v>
      </c>
      <c r="B86" s="544" t="s">
        <v>167</v>
      </c>
      <c r="C86" s="545"/>
      <c r="D86" s="545"/>
      <c r="E86" s="546"/>
      <c r="F86" s="213" t="s">
        <v>159</v>
      </c>
      <c r="G86" s="604"/>
      <c r="H86" s="445" t="str">
        <f>$A$49</f>
        <v xml:space="preserve">ATOMIC BLASTER      </v>
      </c>
      <c r="I86" s="446"/>
      <c r="J86" s="171" t="s">
        <v>71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168</v>
      </c>
    </row>
    <row r="87" spans="1:16" s="174" customFormat="1" ht="75" customHeight="1">
      <c r="A87" s="146">
        <v>7</v>
      </c>
      <c r="B87" s="547" t="s">
        <v>167</v>
      </c>
      <c r="C87" s="547"/>
      <c r="D87" s="547"/>
      <c r="E87" s="547"/>
      <c r="F87" s="211" t="s">
        <v>159</v>
      </c>
      <c r="G87" s="605"/>
      <c r="H87" s="445" t="str">
        <f>$A$53</f>
        <v xml:space="preserve">OPTIC WHITE         </v>
      </c>
      <c r="I87" s="446"/>
      <c r="J87" s="171" t="s">
        <v>71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168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169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41" t="s">
        <v>57</v>
      </c>
      <c r="B90" s="542"/>
      <c r="C90" s="542"/>
      <c r="D90" s="542"/>
      <c r="E90" s="543"/>
      <c r="F90" s="126" t="s">
        <v>58</v>
      </c>
      <c r="G90" s="126" t="s">
        <v>59</v>
      </c>
      <c r="H90" s="572" t="s">
        <v>60</v>
      </c>
      <c r="I90" s="573"/>
      <c r="J90" s="127" t="s">
        <v>46</v>
      </c>
      <c r="K90" s="126" t="s">
        <v>61</v>
      </c>
      <c r="L90" s="126" t="s">
        <v>62</v>
      </c>
      <c r="M90" s="128" t="s">
        <v>63</v>
      </c>
      <c r="N90" s="128" t="s">
        <v>64</v>
      </c>
      <c r="O90" s="128" t="s">
        <v>65</v>
      </c>
      <c r="P90" s="128" t="s">
        <v>66</v>
      </c>
    </row>
    <row r="91" spans="1:16" s="159" customFormat="1" ht="52.5" customHeight="1">
      <c r="A91" s="146">
        <v>1</v>
      </c>
      <c r="B91" s="447" t="s">
        <v>170</v>
      </c>
      <c r="C91" s="448"/>
      <c r="D91" s="448"/>
      <c r="E91" s="449"/>
      <c r="F91" s="216" t="s">
        <v>35</v>
      </c>
      <c r="G91" s="205" t="s">
        <v>171</v>
      </c>
      <c r="H91" s="555" t="str">
        <f t="shared" ref="H91:H95" si="56">$A$41</f>
        <v xml:space="preserve">DARKEST BLACK       </v>
      </c>
      <c r="I91" s="555"/>
      <c r="J91" s="160" t="s">
        <v>71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570"/>
    </row>
    <row r="92" spans="1:16" s="159" customFormat="1" ht="52.5" customHeight="1">
      <c r="A92" s="146">
        <v>1</v>
      </c>
      <c r="B92" s="447" t="s">
        <v>170</v>
      </c>
      <c r="C92" s="448"/>
      <c r="D92" s="448"/>
      <c r="E92" s="449"/>
      <c r="F92" s="216" t="s">
        <v>35</v>
      </c>
      <c r="G92" s="205" t="s">
        <v>171</v>
      </c>
      <c r="H92" s="555" t="str">
        <f t="shared" ref="H92:H96" si="58">$A$45</f>
        <v xml:space="preserve">HYPER LILAC         </v>
      </c>
      <c r="I92" s="555"/>
      <c r="J92" s="160" t="s">
        <v>71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570"/>
    </row>
    <row r="93" spans="1:16" s="159" customFormat="1" ht="52.5" customHeight="1">
      <c r="A93" s="146">
        <v>1</v>
      </c>
      <c r="B93" s="447" t="s">
        <v>170</v>
      </c>
      <c r="C93" s="448"/>
      <c r="D93" s="448"/>
      <c r="E93" s="449"/>
      <c r="F93" s="216" t="s">
        <v>35</v>
      </c>
      <c r="G93" s="205" t="s">
        <v>171</v>
      </c>
      <c r="H93" s="555" t="str">
        <f>$A$49</f>
        <v xml:space="preserve">ATOMIC BLASTER      </v>
      </c>
      <c r="I93" s="555"/>
      <c r="J93" s="160" t="s">
        <v>71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570"/>
    </row>
    <row r="94" spans="1:16" s="159" customFormat="1" ht="52.5" customHeight="1">
      <c r="A94" s="146">
        <v>1</v>
      </c>
      <c r="B94" s="447" t="s">
        <v>170</v>
      </c>
      <c r="C94" s="448"/>
      <c r="D94" s="448"/>
      <c r="E94" s="449"/>
      <c r="F94" s="216" t="s">
        <v>35</v>
      </c>
      <c r="G94" s="205" t="s">
        <v>171</v>
      </c>
      <c r="H94" s="555" t="str">
        <f>$A$53</f>
        <v xml:space="preserve">OPTIC WHITE         </v>
      </c>
      <c r="I94" s="555"/>
      <c r="J94" s="160" t="s">
        <v>71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570"/>
    </row>
    <row r="95" spans="1:16" s="159" customFormat="1" ht="52.5" customHeight="1">
      <c r="A95" s="146">
        <v>2</v>
      </c>
      <c r="B95" s="447" t="s">
        <v>172</v>
      </c>
      <c r="C95" s="448"/>
      <c r="D95" s="448"/>
      <c r="E95" s="449"/>
      <c r="F95" s="216" t="s">
        <v>35</v>
      </c>
      <c r="G95" s="204"/>
      <c r="H95" s="555" t="str">
        <f t="shared" si="56"/>
        <v xml:space="preserve">DARKEST BLACK       </v>
      </c>
      <c r="I95" s="555"/>
      <c r="J95" s="160" t="s">
        <v>71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570" t="s">
        <v>173</v>
      </c>
    </row>
    <row r="96" spans="1:16" s="159" customFormat="1" ht="52.5" customHeight="1">
      <c r="A96" s="146">
        <v>2</v>
      </c>
      <c r="B96" s="447" t="s">
        <v>172</v>
      </c>
      <c r="C96" s="448"/>
      <c r="D96" s="448"/>
      <c r="E96" s="449"/>
      <c r="F96" s="216" t="s">
        <v>35</v>
      </c>
      <c r="G96" s="204"/>
      <c r="H96" s="555" t="str">
        <f t="shared" si="58"/>
        <v xml:space="preserve">HYPER LILAC         </v>
      </c>
      <c r="I96" s="555"/>
      <c r="J96" s="160" t="s">
        <v>71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570"/>
    </row>
    <row r="97" spans="1:16" s="159" customFormat="1" ht="52.5" customHeight="1">
      <c r="A97" s="146">
        <v>2</v>
      </c>
      <c r="B97" s="447" t="s">
        <v>172</v>
      </c>
      <c r="C97" s="448"/>
      <c r="D97" s="448"/>
      <c r="E97" s="449"/>
      <c r="F97" s="216" t="s">
        <v>35</v>
      </c>
      <c r="G97" s="204"/>
      <c r="H97" s="555" t="str">
        <f>$A$49</f>
        <v xml:space="preserve">ATOMIC BLASTER      </v>
      </c>
      <c r="I97" s="555"/>
      <c r="J97" s="160" t="s">
        <v>71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570"/>
    </row>
    <row r="98" spans="1:16" s="159" customFormat="1" ht="52.5" customHeight="1">
      <c r="A98" s="146">
        <v>2</v>
      </c>
      <c r="B98" s="447" t="s">
        <v>172</v>
      </c>
      <c r="C98" s="448"/>
      <c r="D98" s="448"/>
      <c r="E98" s="449"/>
      <c r="F98" s="216" t="s">
        <v>35</v>
      </c>
      <c r="G98" s="204"/>
      <c r="H98" s="555" t="str">
        <f>$A$53</f>
        <v xml:space="preserve">OPTIC WHITE         </v>
      </c>
      <c r="I98" s="555"/>
      <c r="J98" s="160" t="s">
        <v>71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570"/>
    </row>
    <row r="99" spans="1:16" s="159" customFormat="1" ht="74.150000000000006" customHeight="1">
      <c r="A99" s="146">
        <v>3</v>
      </c>
      <c r="B99" s="447" t="s">
        <v>174</v>
      </c>
      <c r="C99" s="448"/>
      <c r="D99" s="448"/>
      <c r="E99" s="449"/>
      <c r="F99" s="216" t="s">
        <v>35</v>
      </c>
      <c r="G99" s="204"/>
      <c r="H99" s="555" t="str">
        <f t="shared" ref="H99:H103" si="66">$A$41</f>
        <v xml:space="preserve">DARKEST BLACK       </v>
      </c>
      <c r="I99" s="555"/>
      <c r="J99" s="160" t="s">
        <v>71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570" t="s">
        <v>168</v>
      </c>
    </row>
    <row r="100" spans="1:16" s="159" customFormat="1" ht="74.150000000000006" customHeight="1">
      <c r="A100" s="146">
        <v>3</v>
      </c>
      <c r="B100" s="447" t="s">
        <v>174</v>
      </c>
      <c r="C100" s="448"/>
      <c r="D100" s="448"/>
      <c r="E100" s="449"/>
      <c r="F100" s="216" t="s">
        <v>35</v>
      </c>
      <c r="G100" s="204"/>
      <c r="H100" s="555" t="str">
        <f t="shared" ref="H100:H104" si="67">$A$45</f>
        <v xml:space="preserve">HYPER LILAC         </v>
      </c>
      <c r="I100" s="555"/>
      <c r="J100" s="160" t="s">
        <v>71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570"/>
    </row>
    <row r="101" spans="1:16" s="159" customFormat="1" ht="69" customHeight="1">
      <c r="A101" s="146">
        <v>3</v>
      </c>
      <c r="B101" s="447" t="s">
        <v>174</v>
      </c>
      <c r="C101" s="448"/>
      <c r="D101" s="448"/>
      <c r="E101" s="449"/>
      <c r="F101" s="216" t="s">
        <v>35</v>
      </c>
      <c r="G101" s="204"/>
      <c r="H101" s="555" t="str">
        <f>$A$49</f>
        <v xml:space="preserve">ATOMIC BLASTER      </v>
      </c>
      <c r="I101" s="555"/>
      <c r="J101" s="160" t="s">
        <v>71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570"/>
    </row>
    <row r="102" spans="1:16" s="159" customFormat="1" ht="69" customHeight="1">
      <c r="A102" s="146">
        <v>3</v>
      </c>
      <c r="B102" s="447" t="s">
        <v>174</v>
      </c>
      <c r="C102" s="448"/>
      <c r="D102" s="448"/>
      <c r="E102" s="449"/>
      <c r="F102" s="216" t="s">
        <v>35</v>
      </c>
      <c r="G102" s="204"/>
      <c r="H102" s="555" t="str">
        <f>$A$53</f>
        <v xml:space="preserve">OPTIC WHITE         </v>
      </c>
      <c r="I102" s="555"/>
      <c r="J102" s="160" t="s">
        <v>71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570"/>
    </row>
    <row r="103" spans="1:16" s="159" customFormat="1" ht="52.5" customHeight="1">
      <c r="A103" s="146">
        <v>4</v>
      </c>
      <c r="B103" s="447" t="s">
        <v>175</v>
      </c>
      <c r="C103" s="448"/>
      <c r="D103" s="448"/>
      <c r="E103" s="449"/>
      <c r="F103" s="216" t="s">
        <v>35</v>
      </c>
      <c r="G103" s="205">
        <v>102507</v>
      </c>
      <c r="H103" s="555" t="str">
        <f t="shared" si="66"/>
        <v xml:space="preserve">DARKEST BLACK       </v>
      </c>
      <c r="I103" s="555"/>
      <c r="J103" s="160" t="s">
        <v>71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570"/>
    </row>
    <row r="104" spans="1:16" s="159" customFormat="1" ht="52.5" customHeight="1">
      <c r="A104" s="146">
        <v>4</v>
      </c>
      <c r="B104" s="447" t="s">
        <v>175</v>
      </c>
      <c r="C104" s="448"/>
      <c r="D104" s="448"/>
      <c r="E104" s="449"/>
      <c r="F104" s="216" t="s">
        <v>35</v>
      </c>
      <c r="G104" s="205">
        <v>102507</v>
      </c>
      <c r="H104" s="555" t="str">
        <f t="shared" si="67"/>
        <v xml:space="preserve">HYPER LILAC         </v>
      </c>
      <c r="I104" s="555"/>
      <c r="J104" s="160" t="s">
        <v>71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570"/>
    </row>
    <row r="105" spans="1:16" s="159" customFormat="1" ht="52.5" customHeight="1">
      <c r="A105" s="146">
        <v>4</v>
      </c>
      <c r="B105" s="447" t="s">
        <v>175</v>
      </c>
      <c r="C105" s="448"/>
      <c r="D105" s="448"/>
      <c r="E105" s="449"/>
      <c r="F105" s="216" t="s">
        <v>35</v>
      </c>
      <c r="G105" s="205">
        <v>102507</v>
      </c>
      <c r="H105" s="555" t="str">
        <f>$A$49</f>
        <v xml:space="preserve">ATOMIC BLASTER      </v>
      </c>
      <c r="I105" s="555"/>
      <c r="J105" s="160" t="s">
        <v>71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570"/>
    </row>
    <row r="106" spans="1:16" s="159" customFormat="1" ht="52.5" customHeight="1">
      <c r="A106" s="146">
        <v>4</v>
      </c>
      <c r="B106" s="447" t="s">
        <v>175</v>
      </c>
      <c r="C106" s="448"/>
      <c r="D106" s="448"/>
      <c r="E106" s="449"/>
      <c r="F106" s="216" t="s">
        <v>35</v>
      </c>
      <c r="G106" s="205">
        <v>102507</v>
      </c>
      <c r="H106" s="555" t="str">
        <f>$A$53</f>
        <v xml:space="preserve">OPTIC WHITE         </v>
      </c>
      <c r="I106" s="555"/>
      <c r="J106" s="160" t="s">
        <v>71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570"/>
    </row>
    <row r="107" spans="1:16" s="159" customFormat="1" ht="52.5" customHeight="1">
      <c r="A107" s="146">
        <v>5</v>
      </c>
      <c r="B107" s="447" t="s">
        <v>176</v>
      </c>
      <c r="C107" s="448"/>
      <c r="D107" s="448"/>
      <c r="E107" s="449"/>
      <c r="F107" s="216" t="s">
        <v>76</v>
      </c>
      <c r="G107" s="204"/>
      <c r="H107" s="555" t="str">
        <f t="shared" ref="H107:H111" si="72">$A$41</f>
        <v xml:space="preserve">DARKEST BLACK       </v>
      </c>
      <c r="I107" s="555"/>
      <c r="J107" s="160" t="s">
        <v>71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570"/>
    </row>
    <row r="108" spans="1:16" s="159" customFormat="1" ht="52.5" customHeight="1">
      <c r="A108" s="146">
        <v>5</v>
      </c>
      <c r="B108" s="447" t="s">
        <v>176</v>
      </c>
      <c r="C108" s="448"/>
      <c r="D108" s="448"/>
      <c r="E108" s="449"/>
      <c r="F108" s="216" t="s">
        <v>76</v>
      </c>
      <c r="G108" s="204"/>
      <c r="H108" s="555" t="str">
        <f t="shared" ref="H108:H112" si="73">$A$45</f>
        <v xml:space="preserve">HYPER LILAC         </v>
      </c>
      <c r="I108" s="555"/>
      <c r="J108" s="160" t="s">
        <v>71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570"/>
    </row>
    <row r="109" spans="1:16" s="159" customFormat="1" ht="52.5" customHeight="1">
      <c r="A109" s="146">
        <v>5</v>
      </c>
      <c r="B109" s="447" t="s">
        <v>176</v>
      </c>
      <c r="C109" s="448"/>
      <c r="D109" s="448"/>
      <c r="E109" s="449"/>
      <c r="F109" s="216" t="s">
        <v>76</v>
      </c>
      <c r="G109" s="204"/>
      <c r="H109" s="555" t="str">
        <f>$A$49</f>
        <v xml:space="preserve">ATOMIC BLASTER      </v>
      </c>
      <c r="I109" s="555"/>
      <c r="J109" s="160" t="s">
        <v>71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570"/>
    </row>
    <row r="110" spans="1:16" s="159" customFormat="1" ht="52.5" customHeight="1">
      <c r="A110" s="146">
        <v>5</v>
      </c>
      <c r="B110" s="447" t="s">
        <v>176</v>
      </c>
      <c r="C110" s="448"/>
      <c r="D110" s="448"/>
      <c r="E110" s="449"/>
      <c r="F110" s="216" t="s">
        <v>76</v>
      </c>
      <c r="G110" s="204"/>
      <c r="H110" s="555" t="str">
        <f>$A$53</f>
        <v xml:space="preserve">OPTIC WHITE         </v>
      </c>
      <c r="I110" s="555"/>
      <c r="J110" s="160" t="s">
        <v>71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570"/>
    </row>
    <row r="111" spans="1:16" s="159" customFormat="1" ht="52.5" customHeight="1">
      <c r="A111" s="146">
        <v>6</v>
      </c>
      <c r="B111" s="447" t="s">
        <v>177</v>
      </c>
      <c r="C111" s="448"/>
      <c r="D111" s="448"/>
      <c r="E111" s="449"/>
      <c r="F111" s="216" t="s">
        <v>76</v>
      </c>
      <c r="G111" s="204"/>
      <c r="H111" s="555" t="str">
        <f t="shared" si="72"/>
        <v xml:space="preserve">DARKEST BLACK       </v>
      </c>
      <c r="I111" s="555"/>
      <c r="J111" s="160" t="s">
        <v>71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570"/>
    </row>
    <row r="112" spans="1:16" s="159" customFormat="1" ht="52.5" customHeight="1">
      <c r="A112" s="146">
        <v>6</v>
      </c>
      <c r="B112" s="447" t="s">
        <v>177</v>
      </c>
      <c r="C112" s="448"/>
      <c r="D112" s="448"/>
      <c r="E112" s="449"/>
      <c r="F112" s="216" t="s">
        <v>76</v>
      </c>
      <c r="G112" s="204"/>
      <c r="H112" s="555" t="str">
        <f t="shared" si="73"/>
        <v xml:space="preserve">HYPER LILAC         </v>
      </c>
      <c r="I112" s="555"/>
      <c r="J112" s="160" t="s">
        <v>71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570"/>
    </row>
    <row r="113" spans="1:16" s="159" customFormat="1" ht="52.5" customHeight="1">
      <c r="A113" s="146">
        <v>6</v>
      </c>
      <c r="B113" s="447" t="s">
        <v>177</v>
      </c>
      <c r="C113" s="448"/>
      <c r="D113" s="448"/>
      <c r="E113" s="449"/>
      <c r="F113" s="216" t="s">
        <v>76</v>
      </c>
      <c r="G113" s="204"/>
      <c r="H113" s="555" t="str">
        <f>$A$49</f>
        <v xml:space="preserve">ATOMIC BLASTER      </v>
      </c>
      <c r="I113" s="555"/>
      <c r="J113" s="160" t="s">
        <v>71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570"/>
    </row>
    <row r="114" spans="1:16" s="159" customFormat="1" ht="52.5" customHeight="1">
      <c r="A114" s="146">
        <v>6</v>
      </c>
      <c r="B114" s="447" t="s">
        <v>177</v>
      </c>
      <c r="C114" s="448"/>
      <c r="D114" s="448"/>
      <c r="E114" s="449"/>
      <c r="F114" s="216" t="s">
        <v>76</v>
      </c>
      <c r="G114" s="204"/>
      <c r="H114" s="555" t="str">
        <f>$A$53</f>
        <v xml:space="preserve">OPTIC WHITE         </v>
      </c>
      <c r="I114" s="555"/>
      <c r="J114" s="160" t="s">
        <v>71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570"/>
    </row>
    <row r="115" spans="1:16" s="159" customFormat="1" ht="52.5" customHeight="1">
      <c r="A115" s="146">
        <v>7</v>
      </c>
      <c r="B115" s="447" t="s">
        <v>178</v>
      </c>
      <c r="C115" s="448"/>
      <c r="D115" s="448"/>
      <c r="E115" s="449"/>
      <c r="F115" s="216" t="s">
        <v>74</v>
      </c>
      <c r="G115" s="204"/>
      <c r="H115" s="555" t="str">
        <f t="shared" ref="H115:H119" si="80">$A$41</f>
        <v xml:space="preserve">DARKEST BLACK       </v>
      </c>
      <c r="I115" s="555"/>
      <c r="J115" s="160" t="s">
        <v>71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570"/>
    </row>
    <row r="116" spans="1:16" s="159" customFormat="1" ht="52.5" customHeight="1">
      <c r="A116" s="146">
        <v>7</v>
      </c>
      <c r="B116" s="447" t="s">
        <v>178</v>
      </c>
      <c r="C116" s="448"/>
      <c r="D116" s="448"/>
      <c r="E116" s="449"/>
      <c r="F116" s="216" t="s">
        <v>74</v>
      </c>
      <c r="G116" s="204"/>
      <c r="H116" s="555" t="str">
        <f t="shared" ref="H116:H120" si="81">$A$45</f>
        <v xml:space="preserve">HYPER LILAC         </v>
      </c>
      <c r="I116" s="555"/>
      <c r="J116" s="160" t="s">
        <v>71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570"/>
    </row>
    <row r="117" spans="1:16" s="159" customFormat="1" ht="45" customHeight="1">
      <c r="A117" s="146">
        <v>7</v>
      </c>
      <c r="B117" s="447" t="s">
        <v>178</v>
      </c>
      <c r="C117" s="448"/>
      <c r="D117" s="448"/>
      <c r="E117" s="449"/>
      <c r="F117" s="216" t="s">
        <v>74</v>
      </c>
      <c r="G117" s="204"/>
      <c r="H117" s="555" t="str">
        <f>$A$49</f>
        <v xml:space="preserve">ATOMIC BLASTER      </v>
      </c>
      <c r="I117" s="555"/>
      <c r="J117" s="160" t="s">
        <v>71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570"/>
    </row>
    <row r="118" spans="1:16" s="159" customFormat="1" ht="45" customHeight="1">
      <c r="A118" s="146">
        <v>7</v>
      </c>
      <c r="B118" s="447" t="s">
        <v>178</v>
      </c>
      <c r="C118" s="448"/>
      <c r="D118" s="448"/>
      <c r="E118" s="449"/>
      <c r="F118" s="216" t="s">
        <v>74</v>
      </c>
      <c r="G118" s="204"/>
      <c r="H118" s="555" t="str">
        <f>$A$53</f>
        <v xml:space="preserve">OPTIC WHITE         </v>
      </c>
      <c r="I118" s="555"/>
      <c r="J118" s="160" t="s">
        <v>71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570"/>
    </row>
    <row r="119" spans="1:16" s="159" customFormat="1" ht="66.650000000000006" customHeight="1">
      <c r="A119" s="146">
        <v>8</v>
      </c>
      <c r="B119" s="447" t="s">
        <v>179</v>
      </c>
      <c r="C119" s="448"/>
      <c r="D119" s="448"/>
      <c r="E119" s="449"/>
      <c r="F119" s="216" t="s">
        <v>35</v>
      </c>
      <c r="G119" s="205" t="s">
        <v>180</v>
      </c>
      <c r="H119" s="555" t="str">
        <f t="shared" si="80"/>
        <v xml:space="preserve">DARKEST BLACK       </v>
      </c>
      <c r="I119" s="555"/>
      <c r="J119" s="160" t="s">
        <v>71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168</v>
      </c>
    </row>
    <row r="120" spans="1:16" s="159" customFormat="1" ht="66.650000000000006" customHeight="1">
      <c r="A120" s="146">
        <v>8</v>
      </c>
      <c r="B120" s="447" t="s">
        <v>179</v>
      </c>
      <c r="C120" s="448"/>
      <c r="D120" s="448"/>
      <c r="E120" s="449"/>
      <c r="F120" s="216" t="s">
        <v>35</v>
      </c>
      <c r="G120" s="205" t="s">
        <v>180</v>
      </c>
      <c r="H120" s="555" t="str">
        <f t="shared" si="81"/>
        <v xml:space="preserve">HYPER LILAC         </v>
      </c>
      <c r="I120" s="555"/>
      <c r="J120" s="160" t="s">
        <v>71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168</v>
      </c>
    </row>
    <row r="121" spans="1:16" s="159" customFormat="1" ht="71.5" customHeight="1">
      <c r="A121" s="146">
        <v>8</v>
      </c>
      <c r="B121" s="447" t="s">
        <v>179</v>
      </c>
      <c r="C121" s="448"/>
      <c r="D121" s="448"/>
      <c r="E121" s="449"/>
      <c r="F121" s="216" t="s">
        <v>35</v>
      </c>
      <c r="G121" s="205" t="s">
        <v>180</v>
      </c>
      <c r="H121" s="555" t="str">
        <f>$A$49</f>
        <v xml:space="preserve">ATOMIC BLASTER      </v>
      </c>
      <c r="I121" s="555"/>
      <c r="J121" s="160" t="s">
        <v>71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168</v>
      </c>
    </row>
    <row r="122" spans="1:16" s="159" customFormat="1" ht="71.5" customHeight="1">
      <c r="A122" s="146">
        <v>8</v>
      </c>
      <c r="B122" s="447" t="s">
        <v>179</v>
      </c>
      <c r="C122" s="448"/>
      <c r="D122" s="448"/>
      <c r="E122" s="449"/>
      <c r="F122" s="216" t="s">
        <v>35</v>
      </c>
      <c r="G122" s="205" t="s">
        <v>180</v>
      </c>
      <c r="H122" s="555" t="str">
        <f>$A$53</f>
        <v xml:space="preserve">OPTIC WHITE         </v>
      </c>
      <c r="I122" s="555"/>
      <c r="J122" s="160" t="s">
        <v>71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168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181</v>
      </c>
      <c r="C124" s="134"/>
      <c r="D124" s="135"/>
      <c r="E124" s="135"/>
      <c r="F124" s="135"/>
      <c r="G124" s="136"/>
      <c r="H124" s="135"/>
      <c r="I124" s="135"/>
      <c r="J124" s="551" t="s">
        <v>182</v>
      </c>
      <c r="K124" s="551"/>
      <c r="L124" s="551"/>
      <c r="M124" s="551"/>
      <c r="N124" s="69"/>
      <c r="O124" s="69"/>
      <c r="P124" s="70"/>
    </row>
    <row r="125" spans="1:16" s="147" customFormat="1" ht="34.5" customHeight="1">
      <c r="A125" s="147">
        <v>1</v>
      </c>
      <c r="B125" s="148" t="s">
        <v>183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598" t="s">
        <v>85</v>
      </c>
      <c r="C127" s="598"/>
      <c r="D127" s="598"/>
      <c r="E127" s="598"/>
      <c r="F127" s="598"/>
      <c r="G127" s="598"/>
      <c r="H127" s="598"/>
      <c r="I127" s="598"/>
      <c r="J127" s="598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60</v>
      </c>
      <c r="C128" s="599" t="s">
        <v>86</v>
      </c>
      <c r="D128" s="599"/>
      <c r="E128" s="599"/>
      <c r="F128" s="599"/>
      <c r="G128" s="599"/>
      <c r="H128" s="599"/>
      <c r="I128" s="599"/>
      <c r="J128" s="599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59"/>
      <c r="D129" s="559"/>
      <c r="E129" s="559"/>
      <c r="F129" s="559"/>
      <c r="G129" s="559"/>
      <c r="H129" s="559"/>
      <c r="I129" s="559"/>
      <c r="J129" s="559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59"/>
      <c r="D130" s="559"/>
      <c r="E130" s="559"/>
      <c r="F130" s="559"/>
      <c r="G130" s="559"/>
      <c r="H130" s="559"/>
      <c r="I130" s="559"/>
      <c r="J130" s="559"/>
    </row>
    <row r="131" spans="1:16" s="71" customFormat="1" ht="67.5" customHeight="1">
      <c r="A131" s="161"/>
      <c r="B131" s="175" t="str">
        <f>$A$49</f>
        <v xml:space="preserve">ATOMIC BLASTER      </v>
      </c>
      <c r="C131" s="556"/>
      <c r="D131" s="557"/>
      <c r="E131" s="557"/>
      <c r="F131" s="557"/>
      <c r="G131" s="557"/>
      <c r="H131" s="557"/>
      <c r="I131" s="557"/>
      <c r="J131" s="558"/>
    </row>
    <row r="132" spans="1:16" s="71" customFormat="1" ht="67.5" customHeight="1">
      <c r="A132" s="161"/>
      <c r="B132" s="175" t="str">
        <f>$A$53</f>
        <v xml:space="preserve">OPTIC WHITE         </v>
      </c>
      <c r="C132" s="559"/>
      <c r="D132" s="559"/>
      <c r="E132" s="559"/>
      <c r="F132" s="559"/>
      <c r="G132" s="559"/>
      <c r="H132" s="559"/>
      <c r="I132" s="559"/>
      <c r="J132" s="559"/>
    </row>
    <row r="133" spans="1:16" s="71" customFormat="1" ht="32.5">
      <c r="A133" s="161"/>
      <c r="B133" s="600" t="s">
        <v>184</v>
      </c>
      <c r="C133" s="601"/>
      <c r="D133" s="601"/>
      <c r="E133" s="601"/>
      <c r="F133" s="601"/>
      <c r="G133" s="601"/>
      <c r="H133" s="601"/>
      <c r="I133" s="601"/>
      <c r="J133" s="602"/>
    </row>
    <row r="134" spans="1:16" s="71" customFormat="1" ht="32.5">
      <c r="A134" s="161"/>
      <c r="B134" s="597" t="s">
        <v>96</v>
      </c>
      <c r="C134" s="597"/>
      <c r="D134" s="162" t="s">
        <v>110</v>
      </c>
      <c r="E134" s="162" t="s">
        <v>27</v>
      </c>
      <c r="F134" s="162" t="s">
        <v>28</v>
      </c>
      <c r="G134" s="162" t="s">
        <v>29</v>
      </c>
      <c r="H134" s="162" t="s">
        <v>30</v>
      </c>
      <c r="I134" s="606" t="s">
        <v>31</v>
      </c>
      <c r="J134" s="607"/>
    </row>
    <row r="135" spans="1:16" s="71" customFormat="1" ht="93" customHeight="1">
      <c r="A135" s="161"/>
      <c r="B135" s="447" t="s">
        <v>185</v>
      </c>
      <c r="C135" s="449"/>
      <c r="D135" s="594" t="s">
        <v>186</v>
      </c>
      <c r="E135" s="595"/>
      <c r="F135" s="595"/>
      <c r="G135" s="595"/>
      <c r="H135" s="595"/>
      <c r="I135" s="595"/>
      <c r="J135" s="596"/>
    </row>
    <row r="136" spans="1:16" s="71" customFormat="1" ht="100" customHeight="1">
      <c r="A136" s="161"/>
      <c r="B136" s="553" t="s">
        <v>187</v>
      </c>
      <c r="C136" s="554"/>
      <c r="D136" s="207"/>
      <c r="E136" s="207"/>
      <c r="F136" s="207">
        <v>5.7</v>
      </c>
      <c r="G136" s="207"/>
      <c r="H136" s="207"/>
      <c r="I136" s="592"/>
      <c r="J136" s="593"/>
    </row>
    <row r="137" spans="1:16" s="71" customFormat="1" ht="69.650000000000006" customHeight="1">
      <c r="A137" s="161"/>
      <c r="B137" s="553" t="s">
        <v>188</v>
      </c>
      <c r="C137" s="554"/>
      <c r="D137" s="207"/>
      <c r="E137" s="208"/>
      <c r="F137" s="208">
        <v>16.3</v>
      </c>
      <c r="G137" s="208"/>
      <c r="H137" s="208"/>
      <c r="I137" s="592"/>
      <c r="J137" s="593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189</v>
      </c>
      <c r="C139" s="552" t="s">
        <v>88</v>
      </c>
      <c r="D139" s="552"/>
      <c r="E139" s="552"/>
      <c r="F139" s="552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190</v>
      </c>
      <c r="C140" s="17" t="s">
        <v>191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51" t="s">
        <v>92</v>
      </c>
      <c r="C142" s="551"/>
      <c r="D142" s="551"/>
      <c r="E142" s="551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192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94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95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96</v>
      </c>
      <c r="C146" s="73" t="s">
        <v>110</v>
      </c>
      <c r="D146" s="73" t="s">
        <v>27</v>
      </c>
      <c r="E146" s="73" t="s">
        <v>28</v>
      </c>
      <c r="F146" s="73" t="s">
        <v>29</v>
      </c>
      <c r="G146" s="73" t="s">
        <v>30</v>
      </c>
      <c r="H146" s="73" t="s">
        <v>31</v>
      </c>
      <c r="J146" s="74"/>
      <c r="K146" s="75"/>
      <c r="L146" s="75"/>
      <c r="M146" s="74"/>
    </row>
    <row r="147" spans="1:16" s="17" customFormat="1" ht="32.5">
      <c r="A147" s="15"/>
      <c r="B147" s="72" t="s">
        <v>97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193</v>
      </c>
      <c r="C148" s="163" t="s">
        <v>194</v>
      </c>
      <c r="G148" s="165"/>
    </row>
    <row r="149" spans="1:16" s="164" customFormat="1" ht="71">
      <c r="B149" s="163"/>
      <c r="C149" s="163" t="s">
        <v>195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608" t="s">
        <v>196</v>
      </c>
      <c r="B12" s="608"/>
      <c r="C12" s="608"/>
      <c r="D12" s="608"/>
      <c r="E12" s="608"/>
      <c r="F12" s="608"/>
      <c r="G12" s="608"/>
      <c r="H12" s="608"/>
      <c r="I12" s="608"/>
      <c r="J12" s="608"/>
    </row>
    <row r="13" spans="1:10" ht="24" customHeight="1">
      <c r="A13" s="198" t="s">
        <v>96</v>
      </c>
      <c r="B13" s="198" t="s">
        <v>197</v>
      </c>
      <c r="C13" s="198" t="s">
        <v>198</v>
      </c>
      <c r="D13" s="198" t="s">
        <v>27</v>
      </c>
      <c r="E13" s="197" t="s">
        <v>28</v>
      </c>
      <c r="F13" s="198" t="s">
        <v>29</v>
      </c>
      <c r="G13" s="198" t="s">
        <v>30</v>
      </c>
      <c r="H13" s="198" t="s">
        <v>31</v>
      </c>
      <c r="I13" s="198" t="s">
        <v>199</v>
      </c>
      <c r="J13" s="198" t="s">
        <v>200</v>
      </c>
    </row>
    <row r="14" spans="1:10" s="202" customFormat="1" ht="44.5" customHeight="1">
      <c r="A14" s="199" t="s">
        <v>201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202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108</v>
      </c>
      <c r="C1" s="82" t="s">
        <v>203</v>
      </c>
      <c r="D1" s="609" t="s">
        <v>204</v>
      </c>
      <c r="E1" s="609"/>
      <c r="F1" s="609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205</v>
      </c>
      <c r="C2" s="87" t="s">
        <v>206</v>
      </c>
      <c r="D2" s="610" t="s">
        <v>207</v>
      </c>
      <c r="E2" s="610"/>
      <c r="F2" s="610"/>
      <c r="G2" s="610"/>
      <c r="H2" s="610"/>
      <c r="I2" s="61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109</v>
      </c>
      <c r="B3" s="89" t="s">
        <v>208</v>
      </c>
      <c r="C3" s="89" t="s">
        <v>209</v>
      </c>
      <c r="D3" s="90" t="s">
        <v>28</v>
      </c>
      <c r="E3" s="90" t="s">
        <v>29</v>
      </c>
      <c r="F3" s="90" t="s">
        <v>30</v>
      </c>
      <c r="G3" s="90" t="s">
        <v>31</v>
      </c>
      <c r="H3" s="90" t="s">
        <v>32</v>
      </c>
      <c r="I3" s="91" t="s">
        <v>210</v>
      </c>
      <c r="J3" s="92"/>
      <c r="K3" s="92"/>
    </row>
    <row r="4" spans="1:25" s="99" customFormat="1" ht="27" customHeight="1">
      <c r="A4" s="94">
        <v>1</v>
      </c>
      <c r="B4" s="95" t="s">
        <v>211</v>
      </c>
      <c r="C4" s="95" t="s">
        <v>212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213</v>
      </c>
      <c r="J4" s="98"/>
      <c r="K4" s="98"/>
    </row>
    <row r="5" spans="1:25" s="99" customFormat="1" ht="27" customHeight="1">
      <c r="A5" s="94">
        <v>2</v>
      </c>
      <c r="B5" s="95" t="s">
        <v>214</v>
      </c>
      <c r="C5" s="95" t="s">
        <v>215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213</v>
      </c>
      <c r="J5" s="98"/>
      <c r="K5" s="98"/>
    </row>
    <row r="6" spans="1:25" s="99" customFormat="1" ht="27" customHeight="1">
      <c r="A6" s="94">
        <v>3</v>
      </c>
      <c r="B6" s="80" t="s">
        <v>216</v>
      </c>
      <c r="C6" s="80" t="s">
        <v>217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213</v>
      </c>
      <c r="J6" s="98"/>
      <c r="K6" s="98"/>
    </row>
    <row r="7" spans="1:25" s="99" customFormat="1" ht="27" customHeight="1">
      <c r="A7" s="94">
        <v>4</v>
      </c>
      <c r="B7" s="80" t="s">
        <v>218</v>
      </c>
      <c r="C7" s="80" t="s">
        <v>219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213</v>
      </c>
      <c r="J7" s="98"/>
      <c r="K7" s="98"/>
    </row>
    <row r="8" spans="1:25" s="99" customFormat="1" ht="27" customHeight="1">
      <c r="A8" s="94">
        <v>5</v>
      </c>
      <c r="B8" s="80" t="s">
        <v>113</v>
      </c>
      <c r="C8" s="80" t="s">
        <v>114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220</v>
      </c>
      <c r="J8" s="98"/>
      <c r="K8" s="98"/>
    </row>
    <row r="9" spans="1:25" s="99" customFormat="1" ht="27" customHeight="1">
      <c r="A9" s="94">
        <v>6</v>
      </c>
      <c r="B9" s="80" t="s">
        <v>112</v>
      </c>
      <c r="C9" s="80" t="s">
        <v>221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213</v>
      </c>
      <c r="J9" s="98"/>
      <c r="K9" s="98"/>
    </row>
    <row r="10" spans="1:25" s="99" customFormat="1" ht="27" customHeight="1">
      <c r="A10" s="94">
        <v>7</v>
      </c>
      <c r="B10" s="80" t="s">
        <v>222</v>
      </c>
      <c r="C10" s="80" t="s">
        <v>223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213</v>
      </c>
      <c r="J10" s="98"/>
      <c r="K10" s="98"/>
    </row>
    <row r="11" spans="1:25" s="99" customFormat="1" ht="27" customHeight="1">
      <c r="A11" s="94">
        <v>8</v>
      </c>
      <c r="B11" s="80" t="s">
        <v>224</v>
      </c>
      <c r="C11" s="80" t="s">
        <v>225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226</v>
      </c>
      <c r="C12" s="80" t="s">
        <v>227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220</v>
      </c>
      <c r="J12" s="98"/>
      <c r="K12" s="98"/>
    </row>
    <row r="13" spans="1:25" s="99" customFormat="1" ht="27" customHeight="1">
      <c r="A13" s="94">
        <v>10</v>
      </c>
      <c r="B13" s="80" t="s">
        <v>228</v>
      </c>
      <c r="C13" s="80" t="s">
        <v>115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220</v>
      </c>
      <c r="J13" s="98"/>
      <c r="K13" s="98"/>
    </row>
    <row r="14" spans="1:25" s="99" customFormat="1" ht="27" customHeight="1">
      <c r="A14" s="94">
        <v>11</v>
      </c>
      <c r="B14" s="80" t="s">
        <v>229</v>
      </c>
      <c r="C14" s="80" t="s">
        <v>230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231</v>
      </c>
      <c r="C15" s="80" t="s">
        <v>232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233</v>
      </c>
      <c r="C16" s="80" t="s">
        <v>234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235</v>
      </c>
      <c r="C17" s="104" t="s">
        <v>111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0F5E8E-42A7-4A54-9AC9-2DD656481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916C1-5477-469F-8716-7037E5F6DBA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PP MEETING</vt:lpstr>
      <vt:lpstr>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'PP MEETING'!Print_Area</vt:lpstr>
      <vt:lpstr>SPEC!Print_Area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Hien Nguyen Thi Thanh</cp:lastModifiedBy>
  <cp:revision/>
  <cp:lastPrinted>2024-10-08T07:10:15Z</cp:lastPrinted>
  <dcterms:created xsi:type="dcterms:W3CDTF">2016-05-06T01:47:29Z</dcterms:created>
  <dcterms:modified xsi:type="dcterms:W3CDTF">2024-10-18T09:45:39Z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