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4/"/>
    </mc:Choice>
  </mc:AlternateContent>
  <xr:revisionPtr revIDLastSave="222" documentId="8_{BBF7C5C4-2738-4DF3-9B7E-22BD63989D3F}" xr6:coauthVersionLast="47" xr6:coauthVersionMax="47" xr10:uidLastSave="{F26F19EE-9621-4FF8-A694-1EDE741FBCD1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(2)'!$A$1:$N$17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6" l="1"/>
  <c r="R13" i="6"/>
  <c r="R11" i="6"/>
  <c r="P12" i="6"/>
  <c r="P13" i="6"/>
  <c r="P11" i="6"/>
  <c r="I15" i="6"/>
  <c r="K11" i="6" l="1"/>
  <c r="M11" i="6" s="1"/>
  <c r="K12" i="6"/>
  <c r="M12" i="6" s="1"/>
  <c r="K13" i="6" l="1"/>
  <c r="M13" i="6" s="1"/>
  <c r="M15" i="6" s="1"/>
  <c r="I17" i="2"/>
  <c r="K15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<sst xmlns="http://schemas.openxmlformats.org/spreadsheetml/2006/main" count="152" uniqueCount="70">
  <si>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</si>
  <si>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</si>
  <si>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</si>
  <si>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</si>
  <si>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</si>
  <si>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</si>
  <si>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</si>
  <si>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</si>
  <si>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</si>
  <si>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</si>
  <si>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</si>
  <si>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</si>
  <si>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</si>
  <si>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</si>
  <si>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</si>
  <si>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</si>
  <si>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</si>
  <si>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</si>
  <si>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</si>
  <si>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</si>
  <si>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</si>
  <si>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</si>
  <si>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</si>
  <si>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</si>
  <si>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</si>
  <si>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</si>
  <si>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</si>
  <si>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</si>
  <si>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</si>
  <si>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</si>
  <si>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</si>
  <si>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</si>
  <si>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</si>
  <si>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</si>
  <si>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</si>
  <si>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</si>
  <si>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</si>
  <si>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</si>
  <si>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</si>
  <si>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</si>
  <si>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</si>
  <si>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</si>
  <si>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</si>
  <si>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</si>
  <si>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</si>
  <si>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</si>
  <si>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</si>
  <si>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</si>
  <si>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</si>
  <si>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</si>
  <si>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</si>
  <si>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</si>
  <si>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</si>
  <si>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</si>
  <si>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</si>
  <si>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</si>
  <si>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</si>
  <si>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</si>
  <si>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</si>
  <si>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C21  SS25   G2745</t>
  </si>
  <si>
    <t>SH TRIM</t>
  </si>
  <si>
    <t>CRTZ_1388</t>
  </si>
  <si>
    <t>CRTZ_1392</t>
  </si>
  <si>
    <t>SS25-DROP 14</t>
  </si>
  <si>
    <t>CRTZ_1431</t>
  </si>
  <si>
    <t>NHÃN THÀNH PHẦN 
100% POLYESTER
PO# 00315
CRTZ_1388</t>
  </si>
  <si>
    <t>NHÃN THÀNH PHẦN 
100% POLYESTER
PO# 00315
CRTZ_1431</t>
  </si>
  <si>
    <t>NHÃN THÀNH PHẦN 
100% POLYESTER
PO# 00315
CRTZ_1392</t>
  </si>
  <si>
    <t>LAYOUT CHO CARE 100% POLYESTER</t>
  </si>
  <si>
    <t>XEM LAYOUT SHEET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</si>
</sst>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166" fontId="11" fillId="0" borderId="12" xfId="5" applyNumberFormat="1" applyFont="1" applyFill="1" applyBorder="1" applyAlignment="1">
      <alignment horizontal="center" vertical="top" wrapText="1"/>
    </xf>
    <xf numFmtId="166" fontId="11" fillId="0" borderId="13" xfId="5" applyNumberFormat="1" applyFont="1" applyFill="1" applyBorder="1" applyAlignment="1">
      <alignment horizontal="center" vertical="top" wrapText="1"/>
    </xf>
    <xf numFmtId="166" fontId="11" fillId="0" borderId="14" xfId="5" applyNumberFormat="1" applyFont="1" applyFill="1" applyBorder="1" applyAlignment="1">
      <alignment horizontal="center" vertical="top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10</xdr:row>
      <xdr:rowOff>904875</xdr:rowOff>
    </xdr:from>
    <xdr:to>
      <xdr:col>13</xdr:col>
      <xdr:colOff>2049262</xdr:colOff>
      <xdr:row>12</xdr:row>
      <xdr:rowOff>841613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06FCD2-4774-47F4-B2AE-1ECCCD118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70625" y="4937125"/>
          <a:ext cx="1954012" cy="4953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582705</xdr:colOff>
      <xdr:row>0</xdr:row>
      <xdr:rowOff>164353</xdr:rowOff>
    </xdr:from>
    <xdr:to>
      <xdr:col>5</xdr:col>
      <xdr:colOff>544674</xdr:colOff>
      <xdr:row>41</xdr:row>
      <xdr:rowOff>130040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A5C425-6737-4779-AC24-D9FF9648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05" y="164353"/>
          <a:ext cx="3024910" cy="7667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55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6" t="s">
        <v>30</v>
      </c>
      <c r="B19" s="116"/>
      <c r="C19" s="61"/>
      <c r="D19" s="62"/>
      <c r="E19" s="117" t="s">
        <v>31</v>
      </c>
      <c r="F19" s="117"/>
      <c r="G19" s="117"/>
      <c r="H19" s="63"/>
      <c r="I19" s="64"/>
      <c r="J19" s="64"/>
      <c r="K19" s="64"/>
      <c r="L19" s="115" t="s">
        <v>32</v>
      </c>
      <c r="M19" s="115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2"/>
  <sheetViews>
    <sheetView tabSelected="1" view="pageBreakPreview" zoomScale="40" zoomScaleNormal="70" zoomScaleSheetLayoutView="40" zoomScalePageLayoutView="55" workbookViewId="0">
      <selection activeCell="E12" sqref="E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60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45677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63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59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61</v>
      </c>
      <c r="B11" s="93" t="s">
        <v>44</v>
      </c>
      <c r="C11" s="94" t="s">
        <v>65</v>
      </c>
      <c r="D11" s="95" t="s">
        <v>40</v>
      </c>
      <c r="E11" s="88" t="s">
        <v>20</v>
      </c>
      <c r="F11" s="95" t="s">
        <v>36</v>
      </c>
      <c r="G11" s="96" t="s">
        <v>37</v>
      </c>
      <c r="H11" s="97" t="s">
        <v>38</v>
      </c>
      <c r="I11" s="98">
        <v>770</v>
      </c>
      <c r="J11" s="98">
        <v>0</v>
      </c>
      <c r="K11" s="98">
        <f t="shared" ref="K11" si="0">I11-J11</f>
        <v>770</v>
      </c>
      <c r="L11" s="99">
        <v>450</v>
      </c>
      <c r="M11" s="100">
        <f t="shared" ref="M11" si="1">K11*L11</f>
        <v>346500</v>
      </c>
      <c r="N11" s="119" t="s">
        <v>69</v>
      </c>
      <c r="O11" s="98">
        <v>700</v>
      </c>
      <c r="P11" s="103">
        <f>ROUNDUP(O11*1.1,0)</f>
        <v>770</v>
      </c>
      <c r="Q11" s="10">
        <v>737</v>
      </c>
      <c r="R11" s="103">
        <f>P11-Q11</f>
        <v>33</v>
      </c>
    </row>
    <row r="12" spans="1:19" ht="197.25" customHeight="1">
      <c r="A12" s="38" t="s">
        <v>64</v>
      </c>
      <c r="B12" s="93" t="s">
        <v>44</v>
      </c>
      <c r="C12" s="94" t="s">
        <v>66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440</v>
      </c>
      <c r="J12" s="98">
        <v>0</v>
      </c>
      <c r="K12" s="98">
        <f t="shared" ref="K12" si="2">I12-J12</f>
        <v>440</v>
      </c>
      <c r="L12" s="99">
        <v>450</v>
      </c>
      <c r="M12" s="100">
        <f t="shared" ref="M12" si="3">K12*L12</f>
        <v>198000</v>
      </c>
      <c r="N12" s="120"/>
      <c r="O12" s="98">
        <v>400</v>
      </c>
      <c r="P12" s="103">
        <f t="shared" ref="P12:P13" si="4">ROUNDUP(O12*1.1,0)</f>
        <v>440</v>
      </c>
      <c r="Q12" s="10">
        <v>421</v>
      </c>
      <c r="R12" s="103">
        <f t="shared" ref="R12:R13" si="5">P12-Q12</f>
        <v>19</v>
      </c>
    </row>
    <row r="13" spans="1:19" ht="197.25" customHeight="1">
      <c r="A13" s="38" t="s">
        <v>62</v>
      </c>
      <c r="B13" s="93" t="s">
        <v>44</v>
      </c>
      <c r="C13" s="94" t="s">
        <v>67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330</v>
      </c>
      <c r="J13" s="98">
        <v>0</v>
      </c>
      <c r="K13" s="98">
        <f t="shared" ref="K13" si="6">I13-J13</f>
        <v>330</v>
      </c>
      <c r="L13" s="99">
        <v>450</v>
      </c>
      <c r="M13" s="100">
        <f t="shared" ref="M13" si="7">K13*L13</f>
        <v>148500</v>
      </c>
      <c r="N13" s="121"/>
      <c r="O13" s="98">
        <v>300</v>
      </c>
      <c r="P13" s="103">
        <f t="shared" si="4"/>
        <v>330</v>
      </c>
      <c r="Q13" s="10">
        <v>317</v>
      </c>
      <c r="R13" s="103">
        <f t="shared" si="5"/>
        <v>13</v>
      </c>
    </row>
    <row r="14" spans="1:19" ht="21.75" customHeight="1">
      <c r="A14" s="39"/>
      <c r="B14" s="39"/>
      <c r="C14" s="40"/>
      <c r="D14" s="41"/>
      <c r="E14" s="41"/>
      <c r="F14" s="42"/>
      <c r="G14" s="43"/>
      <c r="H14" s="39"/>
      <c r="I14" s="44"/>
      <c r="J14" s="44"/>
      <c r="K14" s="44"/>
      <c r="L14" s="45"/>
      <c r="M14" s="46"/>
      <c r="N14" s="47"/>
    </row>
    <row r="15" spans="1:19" ht="33.65" customHeight="1">
      <c r="A15" s="48"/>
      <c r="B15" s="48"/>
      <c r="C15" s="49"/>
      <c r="D15" s="48"/>
      <c r="E15" s="48"/>
      <c r="F15" s="48"/>
      <c r="G15" s="50"/>
      <c r="H15" s="62" t="s">
        <v>29</v>
      </c>
      <c r="I15" s="51">
        <f>SUM(I11:I14)</f>
        <v>1540</v>
      </c>
      <c r="J15" s="52"/>
      <c r="K15" s="51">
        <f>SUM(K11:K14)</f>
        <v>1540</v>
      </c>
      <c r="L15" s="53"/>
      <c r="M15" s="54">
        <f>SUM(M11:M14)</f>
        <v>693000</v>
      </c>
      <c r="N15" s="55"/>
    </row>
    <row r="16" spans="1:19" ht="21.75" customHeight="1">
      <c r="A16" s="56"/>
      <c r="B16" s="56"/>
      <c r="C16" s="57"/>
      <c r="D16" s="58"/>
      <c r="E16" s="58"/>
      <c r="F16" s="58"/>
      <c r="G16" s="59"/>
      <c r="H16" s="55"/>
      <c r="I16" s="55"/>
      <c r="J16" s="55"/>
      <c r="K16" s="55"/>
      <c r="L16" s="60"/>
      <c r="M16" s="60"/>
      <c r="N16" s="55"/>
    </row>
    <row r="17" spans="1:19" ht="21.75" customHeight="1">
      <c r="A17" s="116" t="s">
        <v>30</v>
      </c>
      <c r="B17" s="116"/>
      <c r="C17" s="61"/>
      <c r="D17" s="62"/>
      <c r="E17" s="117" t="s">
        <v>31</v>
      </c>
      <c r="F17" s="117"/>
      <c r="G17" s="117"/>
      <c r="H17" s="63"/>
      <c r="I17" s="64"/>
      <c r="J17" s="64"/>
      <c r="K17" s="64"/>
      <c r="L17" s="115" t="s">
        <v>32</v>
      </c>
      <c r="M17" s="115"/>
      <c r="N17" s="55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6"/>
      <c r="C19" s="67"/>
      <c r="D19" s="65"/>
      <c r="E19" s="65"/>
      <c r="F19" s="65"/>
      <c r="G19" s="68"/>
      <c r="H19" s="69"/>
      <c r="I19" s="69"/>
      <c r="J19" s="69"/>
    </row>
    <row r="20" spans="1:19" ht="21.75" customHeight="1">
      <c r="A20" s="71"/>
      <c r="B20" s="67"/>
      <c r="C20" s="67"/>
      <c r="D20" s="65"/>
      <c r="E20" s="65"/>
      <c r="F20" s="65"/>
      <c r="G20" s="72"/>
      <c r="H20" s="73"/>
      <c r="I20" s="65"/>
      <c r="J20" s="69"/>
    </row>
    <row r="21" spans="1:19" ht="21.75" customHeight="1">
      <c r="A21" s="75"/>
      <c r="B21" s="74"/>
      <c r="C21" s="66"/>
      <c r="D21" s="69"/>
      <c r="E21" s="75"/>
      <c r="F21" s="75"/>
      <c r="G21" s="76"/>
      <c r="H21" s="77"/>
      <c r="I21" s="77"/>
      <c r="J21" s="69"/>
    </row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ht="21.75" customHeight="1"/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</sheetData>
  <mergeCells count="14">
    <mergeCell ref="N11:N13"/>
    <mergeCell ref="B7:C7"/>
    <mergeCell ref="F7:G7"/>
    <mergeCell ref="H7:I7"/>
    <mergeCell ref="L17:M17"/>
    <mergeCell ref="F5:G5"/>
    <mergeCell ref="H5:I5"/>
    <mergeCell ref="F6:G6"/>
    <mergeCell ref="H6:I6"/>
    <mergeCell ref="B8:C8"/>
    <mergeCell ref="F8:G8"/>
    <mergeCell ref="H8:I8"/>
    <mergeCell ref="A17:B17"/>
    <mergeCell ref="E17:G17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H7"/>
  <sheetViews>
    <sheetView topLeftCell="A15" zoomScale="85" zoomScaleNormal="85" workbookViewId="0">
      <selection activeCell="H11" sqref="H11"/>
    </sheetView>
  </sheetViews>
  <sheetFormatPr defaultRowHeight="14.5"/>
  <sheetData>
    <row r="1" spans="1:8" s="3" customFormat="1" ht="18.5">
      <c r="A1" s="2" t="s">
        <v>39</v>
      </c>
    </row>
    <row r="2" spans="1:8">
      <c r="A2" s="1"/>
    </row>
    <row r="7" spans="1:8">
      <c r="H7" t="s">
        <v>68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2025-02-18T05:40:41Z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