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5/"/>
    </mc:Choice>
  </mc:AlternateContent>
  <xr:revisionPtr revIDLastSave="212" documentId="8_{AECB4C09-7E96-4C74-A1BD-EAFC016FF94A}" xr6:coauthVersionLast="47" xr6:coauthVersionMax="47" xr10:uidLastSave="{D0FB6998-8BD2-4F28-A4B5-7939EF2FE35B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INFORMATION!$A$1:$G$30</definedName>
    <definedName name="_xlnm.Print_Area" localSheetId="2">INFORMATION!$A$1:$G$31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K16" i="2"/>
  <c r="I14" i="2"/>
  <c r="I13" i="2"/>
  <c r="I12" i="2"/>
  <c r="I11" i="2"/>
  <c r="G30" i="4"/>
  <c r="I16" i="2" l="1"/>
  <c r="G8" i="4" l="1"/>
  <c r="G15" i="4"/>
  <c r="N14" i="4"/>
  <c r="N13" i="4"/>
  <c r="N12" i="4"/>
  <c r="N11" i="4"/>
  <c r="N10" i="4"/>
  <c r="N9" i="4"/>
  <c r="G22" i="4"/>
  <c r="G29" i="4"/>
  <c r="N7" i="4"/>
  <c r="N6" i="4"/>
  <c r="N5" i="4"/>
  <c r="N4" i="4"/>
  <c r="N3" i="4"/>
  <c r="N2" i="4"/>
  <c r="K12" i="2" l="1"/>
  <c r="M12" i="2" s="1"/>
  <c r="K11" i="2"/>
  <c r="M11" i="2" s="1"/>
  <c r="K14" i="2"/>
  <c r="M14" i="2" s="1"/>
  <c r="K13" i="2"/>
  <c r="M13" i="2" s="1"/>
</calcChain>
</file>

<file path=xl/sharedStrings.xml><?xml version="1.0" encoding="utf-8"?>
<sst xmlns="http://schemas.openxmlformats.org/spreadsheetml/2006/main" count="228" uniqueCount="82">
  <si>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</si>
  <si>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</si>
  <si>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</si>
  <si>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</si>
  <si>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</si>
  <si>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</si>
  <si>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</si>
  <si>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</si>
  <si>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</si>
  <si>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</si>
  <si>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</si>
  <si>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</si>
  <si>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</si>
  <si>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</si>
  <si>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</si>
  <si>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</si>
  <si>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</si>
  <si>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</si>
  <si>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</si>
  <si>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</si>
  <si>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</si>
  <si>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</si>
  <si>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</si>
  <si>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</si>
  <si>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</si>
  <si>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</si>
  <si>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</si>
  <si>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</si>
  <si>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</si>
  <si>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</si>
  <si>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</si>
  <si>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</si>
  <si>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</si>
  <si>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</si>
  <si>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</si>
  <si>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</si>
  <si>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</si>
  <si>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</si>
  <si>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</si>
  <si>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</si>
  <si>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</si>
  <si>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</si>
  <si>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</si>
  <si>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</si>
  <si>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</si>
  <si>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</si>
  <si>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PCS</t>
  </si>
  <si>
    <t>BÍCH</t>
  </si>
  <si>
    <t>C21  SS25   G2745</t>
  </si>
  <si>
    <t>CRTZ_1362</t>
  </si>
  <si>
    <t>BOCA FLEECE QUARTER ZIP</t>
  </si>
  <si>
    <t>SS25-DROP 4</t>
  </si>
  <si>
    <t>NAVY - XS</t>
  </si>
  <si>
    <t>NAVY - S</t>
  </si>
  <si>
    <t>NAVY - M</t>
  </si>
  <si>
    <t>NAVY - L</t>
  </si>
  <si>
    <t>NAVY - XL</t>
  </si>
  <si>
    <t>NAVY - XXL</t>
  </si>
  <si>
    <t>BOCA FLEECE OPEN HEM SWEATPANT</t>
  </si>
  <si>
    <t>CRTZ_1363</t>
  </si>
  <si>
    <t>HEATHER GREY - XS</t>
  </si>
  <si>
    <t>HEATHER GREY - S</t>
  </si>
  <si>
    <t>HEATHER GREY - M</t>
  </si>
  <si>
    <t>HEATHER GREY - L</t>
  </si>
  <si>
    <t>HEATHER GREY - XL</t>
  </si>
  <si>
    <t>HEATHER GREY - XXL</t>
  </si>
  <si>
    <t>Size</t>
  </si>
  <si>
    <t>Rating</t>
  </si>
  <si>
    <t>Qty</t>
  </si>
  <si>
    <t>Order Qty</t>
  </si>
  <si>
    <t>Style Qty</t>
  </si>
  <si>
    <t>Pre-Arrival</t>
  </si>
  <si>
    <t>Logo</t>
  </si>
  <si>
    <t>2XL</t>
  </si>
  <si>
    <t>XL</t>
  </si>
  <si>
    <t>L</t>
  </si>
  <si>
    <t>M</t>
  </si>
  <si>
    <t>S</t>
  </si>
  <si>
    <t>XS</t>
  </si>
  <si>
    <t xml:space="preserve">NAVY </t>
  </si>
  <si>
    <t>HEATHER GREY</t>
  </si>
  <si>
    <t>SS25- DROP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</si>
</sst>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6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0" fillId="3" borderId="1" xfId="0" applyFill="1" applyBorder="1" applyAlignment="1">
      <alignment horizontal="center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23" fillId="12" borderId="13" xfId="0" applyFont="1" applyFill="1" applyBorder="1" applyAlignment="1">
      <alignment horizontal="center" vertical="center"/>
    </xf>
    <xf numFmtId="0" fontId="24" fillId="13" borderId="14" xfId="10" applyFill="1" applyBorder="1" applyAlignment="1">
      <alignment vertical="center"/>
    </xf>
    <xf numFmtId="0" fontId="24" fillId="13" borderId="14" xfId="10" applyFill="1" applyBorder="1" applyAlignment="1">
      <alignment horizontal="right" vertical="center"/>
    </xf>
    <xf numFmtId="0" fontId="24" fillId="13" borderId="14" xfId="10" applyFill="1" applyBorder="1" applyAlignment="1">
      <alignment horizontal="center" vertical="center"/>
    </xf>
    <xf numFmtId="168" fontId="7" fillId="6" borderId="1" xfId="9" applyNumberFormat="1" applyFont="1" applyFill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" xfId="10" builtinId="8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12</xdr:row>
      <xdr:rowOff>0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510292AE-9768-4671-9FB1-48E48A80E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12</xdr:row>
      <xdr:rowOff>0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CD2994CD-62A0-4973-87B0-A8F70D35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13</xdr:row>
      <xdr:rowOff>225137</xdr:rowOff>
    </xdr:from>
    <xdr:ext cx="1472961" cy="744682"/>
    <xdr:pic>
      <xdr:nvPicPr>
        <xdr:cNvPr id="9" name="Picture 8">
          <a:extLst>
            <a:ext uri="{FF2B5EF4-FFF2-40B4-BE49-F238E27FC236}">
              <a16:creationId xmlns:a16="http://schemas.microsoft.com/office/drawing/2014/main" id="{D5D7BCDD-1F54-43D9-BCB4-3089E420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6632864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0</xdr:rowOff>
    </xdr:from>
    <xdr:ext cx="1472961" cy="744682"/>
    <xdr:pic>
      <xdr:nvPicPr>
        <xdr:cNvPr id="10" name="Picture 9">
          <a:extLst>
            <a:ext uri="{FF2B5EF4-FFF2-40B4-BE49-F238E27FC236}">
              <a16:creationId xmlns:a16="http://schemas.microsoft.com/office/drawing/2014/main" id="{E2E91FF7-08AF-46A0-9760-3C7AA25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10</xdr:row>
      <xdr:rowOff>0</xdr:rowOff>
    </xdr:from>
    <xdr:ext cx="1472961" cy="744682"/>
    <xdr:pic>
      <xdr:nvPicPr>
        <xdr:cNvPr id="11" name="Picture 10">
          <a:extLst>
            <a:ext uri="{FF2B5EF4-FFF2-40B4-BE49-F238E27FC236}">
              <a16:creationId xmlns:a16="http://schemas.microsoft.com/office/drawing/2014/main" id="{E2B134CE-DAA8-4019-9F13-602BB1A0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11</xdr:row>
      <xdr:rowOff>225137</xdr:rowOff>
    </xdr:from>
    <xdr:ext cx="1472961" cy="744682"/>
    <xdr:pic>
      <xdr:nvPicPr>
        <xdr:cNvPr id="13" name="Picture 12">
          <a:extLst>
            <a:ext uri="{FF2B5EF4-FFF2-40B4-BE49-F238E27FC236}">
              <a16:creationId xmlns:a16="http://schemas.microsoft.com/office/drawing/2014/main" id="{59E92ABB-6311-46A0-9332-143CC2E8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6632864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hyperlink" Target="javascript:void(0)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4" Type="http://schemas.openxmlformats.org/officeDocument/2006/relationships/hyperlink" Target="javascript:void(0)" TargetMode="External"/><Relationship Id="rId139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4" Type="http://schemas.openxmlformats.org/officeDocument/2006/relationships/hyperlink" Target="javascript:void(0)" TargetMode="External"/><Relationship Id="rId129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hyperlink" Target="javascript:void(0)" TargetMode="External"/><Relationship Id="rId145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hyperlink" Target="javascript:void(0)" TargetMode="External"/><Relationship Id="rId135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hyperlink" Target="javascript:void(0)" TargetMode="External"/><Relationship Id="rId141" Type="http://schemas.openxmlformats.org/officeDocument/2006/relationships/hyperlink" Target="javascript:void(0)" TargetMode="External"/><Relationship Id="rId146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hyperlink" Target="javascript:void(0)" TargetMode="External"/><Relationship Id="rId136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hyperlink" Target="javascript:void(0)" TargetMode="External"/><Relationship Id="rId147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hyperlink" Target="javascript:void(0)" TargetMode="External"/><Relationship Id="rId142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hyperlink" Target="javascript:void(0)" TargetMode="External"/><Relationship Id="rId143" Type="http://schemas.openxmlformats.org/officeDocument/2006/relationships/hyperlink" Target="javascript:void(0)" TargetMode="External"/><Relationship Id="rId148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hyperlink" Target="javascript:void(0)" TargetMode="External"/><Relationship Id="rId144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tabSelected="1" view="pageBreakPreview" zoomScale="55" zoomScaleNormal="70" zoomScaleSheetLayoutView="55" zoomScalePageLayoutView="55" workbookViewId="0">
      <selection activeCell="H7" sqref="H7:I7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8"/>
      <c r="D5" s="19"/>
      <c r="E5" s="20"/>
      <c r="F5" s="108" t="s">
        <v>6</v>
      </c>
      <c r="G5" s="109"/>
      <c r="H5" s="113" t="s">
        <v>35</v>
      </c>
      <c r="I5" s="114"/>
      <c r="J5" s="21"/>
      <c r="K5" s="21"/>
      <c r="L5" s="22"/>
      <c r="M5" s="23" t="s">
        <v>7</v>
      </c>
      <c r="N5" s="24">
        <v>45575</v>
      </c>
    </row>
    <row r="6" spans="1:14" ht="35.5" customHeight="1">
      <c r="A6" s="25" t="s">
        <v>8</v>
      </c>
      <c r="B6" s="26"/>
      <c r="D6" s="27"/>
      <c r="E6" s="20"/>
      <c r="F6" s="108" t="s">
        <v>9</v>
      </c>
      <c r="G6" s="109"/>
      <c r="H6" s="115" t="s">
        <v>81</v>
      </c>
      <c r="I6" s="116"/>
      <c r="J6" s="21"/>
      <c r="K6" s="21"/>
      <c r="L6" s="22"/>
      <c r="M6" s="23" t="s">
        <v>10</v>
      </c>
      <c r="N6" s="28"/>
    </row>
    <row r="7" spans="1:14" ht="35.5" customHeight="1">
      <c r="A7" s="25" t="s">
        <v>11</v>
      </c>
      <c r="B7" s="107"/>
      <c r="C7" s="107"/>
      <c r="D7" s="29"/>
      <c r="E7" s="20"/>
      <c r="F7" s="108" t="s">
        <v>12</v>
      </c>
      <c r="G7" s="109"/>
      <c r="H7" s="110">
        <v>45585</v>
      </c>
      <c r="I7" s="111"/>
      <c r="J7" s="21"/>
      <c r="K7" s="21"/>
      <c r="L7" s="22"/>
      <c r="M7" s="23" t="s">
        <v>13</v>
      </c>
      <c r="N7" s="30" t="s">
        <v>48</v>
      </c>
    </row>
    <row r="8" spans="1:14" ht="42" customHeight="1">
      <c r="A8" s="31" t="s">
        <v>14</v>
      </c>
      <c r="B8" s="117"/>
      <c r="C8" s="117"/>
      <c r="D8" s="32"/>
      <c r="E8" s="20"/>
      <c r="F8" s="108" t="s">
        <v>15</v>
      </c>
      <c r="G8" s="109"/>
      <c r="H8" s="110"/>
      <c r="I8" s="111"/>
      <c r="J8" s="33"/>
      <c r="K8" s="33"/>
      <c r="L8" s="22"/>
      <c r="M8" s="23" t="s">
        <v>16</v>
      </c>
      <c r="N8" s="34" t="s">
        <v>47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86.5" customHeight="1">
      <c r="A11" s="44" t="s">
        <v>49</v>
      </c>
      <c r="B11" s="45"/>
      <c r="C11" s="46" t="s">
        <v>37</v>
      </c>
      <c r="D11" s="47" t="s">
        <v>38</v>
      </c>
      <c r="E11" s="44"/>
      <c r="F11" s="48" t="s">
        <v>36</v>
      </c>
      <c r="G11" s="48" t="s">
        <v>79</v>
      </c>
      <c r="H11" s="48" t="s">
        <v>46</v>
      </c>
      <c r="I11" s="49">
        <f>INFORMATION!G8</f>
        <v>399</v>
      </c>
      <c r="J11" s="49">
        <v>0</v>
      </c>
      <c r="K11" s="49">
        <f t="shared" ref="K11:K12" si="0">I11-J11</f>
        <v>399</v>
      </c>
      <c r="L11" s="50">
        <v>300</v>
      </c>
      <c r="M11" s="51">
        <f t="shared" ref="M11:M12" si="1">K11*L11</f>
        <v>119700</v>
      </c>
      <c r="N11" s="52"/>
    </row>
    <row r="12" spans="1:14" ht="86.5" customHeight="1">
      <c r="A12" s="44" t="s">
        <v>59</v>
      </c>
      <c r="B12" s="45"/>
      <c r="C12" s="46" t="s">
        <v>37</v>
      </c>
      <c r="D12" s="47" t="s">
        <v>38</v>
      </c>
      <c r="E12" s="44"/>
      <c r="F12" s="48" t="s">
        <v>36</v>
      </c>
      <c r="G12" s="48" t="s">
        <v>79</v>
      </c>
      <c r="H12" s="48" t="s">
        <v>46</v>
      </c>
      <c r="I12" s="49">
        <f>INFORMATION!G15</f>
        <v>235</v>
      </c>
      <c r="J12" s="49">
        <v>0</v>
      </c>
      <c r="K12" s="49">
        <f t="shared" si="0"/>
        <v>235</v>
      </c>
      <c r="L12" s="50">
        <v>300</v>
      </c>
      <c r="M12" s="51">
        <f t="shared" si="1"/>
        <v>70500</v>
      </c>
      <c r="N12" s="52"/>
    </row>
    <row r="13" spans="1:14" ht="86.5" customHeight="1">
      <c r="A13" s="44" t="s">
        <v>49</v>
      </c>
      <c r="B13" s="45"/>
      <c r="C13" s="46" t="s">
        <v>37</v>
      </c>
      <c r="D13" s="47" t="s">
        <v>38</v>
      </c>
      <c r="E13" s="44"/>
      <c r="F13" s="48" t="s">
        <v>36</v>
      </c>
      <c r="G13" s="48" t="s">
        <v>80</v>
      </c>
      <c r="H13" s="48" t="s">
        <v>46</v>
      </c>
      <c r="I13" s="49">
        <f>INFORMATION!G22</f>
        <v>503</v>
      </c>
      <c r="J13" s="49">
        <v>0</v>
      </c>
      <c r="K13" s="49">
        <f t="shared" ref="K13:K14" si="2">I13-J13</f>
        <v>503</v>
      </c>
      <c r="L13" s="50">
        <v>300</v>
      </c>
      <c r="M13" s="51">
        <f t="shared" ref="M13:M14" si="3">K13*L13</f>
        <v>150900</v>
      </c>
      <c r="N13" s="52"/>
    </row>
    <row r="14" spans="1:14" ht="86.5" customHeight="1">
      <c r="A14" s="44" t="s">
        <v>59</v>
      </c>
      <c r="B14" s="45"/>
      <c r="C14" s="46" t="s">
        <v>37</v>
      </c>
      <c r="D14" s="47" t="s">
        <v>38</v>
      </c>
      <c r="E14" s="44"/>
      <c r="F14" s="48" t="s">
        <v>36</v>
      </c>
      <c r="G14" s="48" t="s">
        <v>80</v>
      </c>
      <c r="H14" s="48" t="s">
        <v>46</v>
      </c>
      <c r="I14" s="49">
        <f>INFORMATION!G29</f>
        <v>340</v>
      </c>
      <c r="J14" s="49">
        <v>0</v>
      </c>
      <c r="K14" s="49">
        <f t="shared" si="2"/>
        <v>340</v>
      </c>
      <c r="L14" s="50">
        <v>300</v>
      </c>
      <c r="M14" s="51">
        <f t="shared" si="3"/>
        <v>102000</v>
      </c>
      <c r="N14" s="52"/>
    </row>
    <row r="15" spans="1:14" ht="21.75" customHeight="1">
      <c r="A15" s="53"/>
      <c r="B15" s="53"/>
      <c r="C15" s="54"/>
      <c r="D15" s="55"/>
      <c r="E15" s="55"/>
      <c r="F15" s="56"/>
      <c r="G15" s="57"/>
      <c r="H15" s="53"/>
      <c r="I15" s="58"/>
      <c r="J15" s="58"/>
      <c r="K15" s="58"/>
      <c r="L15" s="59"/>
      <c r="M15" s="60"/>
      <c r="N15" s="61"/>
    </row>
    <row r="16" spans="1:14" ht="33.65" customHeight="1">
      <c r="A16" s="62"/>
      <c r="B16" s="62"/>
      <c r="C16" s="63"/>
      <c r="D16" s="62"/>
      <c r="E16" s="62"/>
      <c r="F16" s="62"/>
      <c r="G16" s="64"/>
      <c r="H16" s="64" t="s">
        <v>30</v>
      </c>
      <c r="I16" s="65">
        <f>SUM(I11:I14)</f>
        <v>1477</v>
      </c>
      <c r="J16" s="66"/>
      <c r="K16" s="65">
        <f>SUM(K11:K14)</f>
        <v>1477</v>
      </c>
      <c r="L16" s="67"/>
      <c r="M16" s="125">
        <f>SUM(M11:M14)</f>
        <v>443100</v>
      </c>
      <c r="N16" s="68"/>
    </row>
    <row r="17" spans="1:14" ht="21.75" customHeight="1">
      <c r="A17" s="69"/>
      <c r="B17" s="69"/>
      <c r="C17" s="70"/>
      <c r="D17" s="71"/>
      <c r="E17" s="71"/>
      <c r="F17" s="71"/>
      <c r="G17" s="72"/>
      <c r="H17" s="68"/>
      <c r="I17" s="68"/>
      <c r="J17" s="68"/>
      <c r="K17" s="68"/>
      <c r="L17" s="73"/>
      <c r="M17" s="73"/>
      <c r="N17" s="68"/>
    </row>
    <row r="18" spans="1:14" s="96" customFormat="1" ht="31.15" customHeight="1">
      <c r="A18" s="118" t="s">
        <v>31</v>
      </c>
      <c r="B18" s="118"/>
      <c r="C18" s="91"/>
      <c r="D18" s="92"/>
      <c r="E18" s="119" t="s">
        <v>32</v>
      </c>
      <c r="F18" s="119"/>
      <c r="G18" s="119"/>
      <c r="H18" s="93"/>
      <c r="I18" s="94"/>
      <c r="J18" s="94"/>
      <c r="K18" s="94"/>
      <c r="L18" s="112" t="s">
        <v>33</v>
      </c>
      <c r="M18" s="112"/>
      <c r="N18" s="95"/>
    </row>
    <row r="19" spans="1:14" ht="21.75" customHeight="1">
      <c r="A19" s="74"/>
      <c r="B19" s="75"/>
      <c r="C19" s="76"/>
      <c r="D19" s="74"/>
      <c r="E19" s="74"/>
      <c r="F19" s="74"/>
      <c r="G19" s="77"/>
      <c r="H19" s="78"/>
      <c r="I19" s="78"/>
      <c r="J19" s="78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80"/>
      <c r="B21" s="76"/>
      <c r="C21" s="76"/>
      <c r="D21" s="74"/>
      <c r="E21" s="74"/>
      <c r="F21" s="74"/>
      <c r="G21" s="81"/>
      <c r="H21" s="82"/>
      <c r="I21" s="74"/>
      <c r="J21" s="78"/>
    </row>
    <row r="22" spans="1:14" ht="21.75" customHeight="1">
      <c r="A22" s="78"/>
      <c r="B22" s="83"/>
      <c r="C22" s="75"/>
      <c r="D22" s="78"/>
      <c r="E22" s="84"/>
      <c r="F22" s="84"/>
      <c r="G22" s="85"/>
      <c r="H22" s="86"/>
      <c r="I22" s="86"/>
      <c r="J22" s="7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G17" sqref="G1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N31"/>
  <sheetViews>
    <sheetView view="pageBreakPreview" zoomScaleNormal="100" zoomScaleSheetLayoutView="100" workbookViewId="0">
      <pane ySplit="1" topLeftCell="A19" activePane="bottomLeft" state="frozen"/>
      <selection pane="bottomLeft" activeCell="D34" sqref="D34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6.453125" hidden="1" customWidth="1"/>
    <col min="7" max="7" width="16.453125" customWidth="1"/>
  </cols>
  <sheetData>
    <row r="1" spans="1:14" s="102" customFormat="1" ht="36">
      <c r="A1" s="101" t="s">
        <v>43</v>
      </c>
      <c r="B1" s="101" t="s">
        <v>44</v>
      </c>
      <c r="C1" s="101" t="s">
        <v>42</v>
      </c>
      <c r="D1" s="101" t="s">
        <v>39</v>
      </c>
      <c r="E1" s="101" t="s">
        <v>45</v>
      </c>
      <c r="F1" s="101" t="s">
        <v>40</v>
      </c>
      <c r="G1" s="101" t="s">
        <v>41</v>
      </c>
    </row>
    <row r="2" spans="1:14" ht="15" thickBot="1">
      <c r="A2" s="88" t="s">
        <v>35</v>
      </c>
      <c r="B2" s="88" t="s">
        <v>51</v>
      </c>
      <c r="C2" s="88" t="s">
        <v>49</v>
      </c>
      <c r="D2" s="106" t="s">
        <v>50</v>
      </c>
      <c r="E2" s="88" t="s">
        <v>52</v>
      </c>
      <c r="F2" s="89"/>
      <c r="G2" s="89">
        <v>9</v>
      </c>
      <c r="H2" s="122" t="s">
        <v>73</v>
      </c>
      <c r="I2" s="123">
        <v>1.05</v>
      </c>
      <c r="J2" s="123">
        <v>6</v>
      </c>
      <c r="K2" s="123">
        <v>6.3</v>
      </c>
      <c r="L2" s="123">
        <v>378</v>
      </c>
      <c r="M2" s="123"/>
      <c r="N2" s="124">
        <f t="shared" ref="N2:N7" si="0">ROUNDUP(K2,0)</f>
        <v>7</v>
      </c>
    </row>
    <row r="3" spans="1:14" ht="15" thickBot="1">
      <c r="A3" s="88" t="s">
        <v>35</v>
      </c>
      <c r="B3" s="88" t="s">
        <v>51</v>
      </c>
      <c r="C3" s="88" t="s">
        <v>49</v>
      </c>
      <c r="D3" s="106" t="s">
        <v>50</v>
      </c>
      <c r="E3" s="88" t="s">
        <v>53</v>
      </c>
      <c r="F3" s="89"/>
      <c r="G3" s="89">
        <v>41</v>
      </c>
      <c r="H3" s="122" t="s">
        <v>74</v>
      </c>
      <c r="I3" s="123">
        <v>1.05</v>
      </c>
      <c r="J3" s="123">
        <v>37</v>
      </c>
      <c r="K3" s="123">
        <v>38.85</v>
      </c>
      <c r="L3" s="123">
        <v>378</v>
      </c>
      <c r="M3" s="123"/>
      <c r="N3" s="124">
        <f t="shared" si="0"/>
        <v>39</v>
      </c>
    </row>
    <row r="4" spans="1:14" ht="15" thickBot="1">
      <c r="A4" s="88" t="s">
        <v>35</v>
      </c>
      <c r="B4" s="88" t="s">
        <v>51</v>
      </c>
      <c r="C4" s="88" t="s">
        <v>49</v>
      </c>
      <c r="D4" s="106" t="s">
        <v>50</v>
      </c>
      <c r="E4" s="88" t="s">
        <v>54</v>
      </c>
      <c r="F4" s="89"/>
      <c r="G4" s="89">
        <v>145</v>
      </c>
      <c r="H4" s="122" t="s">
        <v>75</v>
      </c>
      <c r="I4" s="123">
        <v>1.05</v>
      </c>
      <c r="J4" s="123">
        <v>150</v>
      </c>
      <c r="K4" s="123">
        <v>157.5</v>
      </c>
      <c r="L4" s="123">
        <v>378</v>
      </c>
      <c r="M4" s="123"/>
      <c r="N4" s="124">
        <f t="shared" si="0"/>
        <v>158</v>
      </c>
    </row>
    <row r="5" spans="1:14" ht="15" thickBot="1">
      <c r="A5" s="88" t="s">
        <v>35</v>
      </c>
      <c r="B5" s="88" t="s">
        <v>51</v>
      </c>
      <c r="C5" s="88" t="s">
        <v>49</v>
      </c>
      <c r="D5" s="106" t="s">
        <v>50</v>
      </c>
      <c r="E5" s="88" t="s">
        <v>55</v>
      </c>
      <c r="F5" s="89"/>
      <c r="G5" s="89">
        <v>158</v>
      </c>
      <c r="H5" s="122" t="s">
        <v>77</v>
      </c>
      <c r="I5" s="123">
        <v>1.05</v>
      </c>
      <c r="J5" s="123">
        <v>39</v>
      </c>
      <c r="K5" s="123">
        <v>40.950000000000003</v>
      </c>
      <c r="L5" s="123">
        <v>378</v>
      </c>
      <c r="M5" s="123"/>
      <c r="N5" s="124">
        <f t="shared" si="0"/>
        <v>41</v>
      </c>
    </row>
    <row r="6" spans="1:14" ht="15" thickBot="1">
      <c r="A6" s="88" t="s">
        <v>35</v>
      </c>
      <c r="B6" s="88" t="s">
        <v>51</v>
      </c>
      <c r="C6" s="88" t="s">
        <v>49</v>
      </c>
      <c r="D6" s="106" t="s">
        <v>50</v>
      </c>
      <c r="E6" s="88" t="s">
        <v>56</v>
      </c>
      <c r="F6" s="89"/>
      <c r="G6" s="89">
        <v>39</v>
      </c>
      <c r="H6" s="122" t="s">
        <v>76</v>
      </c>
      <c r="I6" s="123">
        <v>1.05</v>
      </c>
      <c r="J6" s="123">
        <v>138</v>
      </c>
      <c r="K6" s="123">
        <v>144.9</v>
      </c>
      <c r="L6" s="123">
        <v>378</v>
      </c>
      <c r="M6" s="123"/>
      <c r="N6" s="124">
        <f t="shared" si="0"/>
        <v>145</v>
      </c>
    </row>
    <row r="7" spans="1:14" ht="15" thickBot="1">
      <c r="A7" s="88" t="s">
        <v>35</v>
      </c>
      <c r="B7" s="88" t="s">
        <v>51</v>
      </c>
      <c r="C7" s="88" t="s">
        <v>49</v>
      </c>
      <c r="D7" s="106" t="s">
        <v>50</v>
      </c>
      <c r="E7" s="88" t="s">
        <v>57</v>
      </c>
      <c r="F7" s="89"/>
      <c r="G7" s="89">
        <v>7</v>
      </c>
      <c r="H7" s="122" t="s">
        <v>78</v>
      </c>
      <c r="I7" s="123">
        <v>1.05</v>
      </c>
      <c r="J7" s="123">
        <v>8</v>
      </c>
      <c r="K7" s="123">
        <v>8.4</v>
      </c>
      <c r="L7" s="123">
        <v>378</v>
      </c>
      <c r="M7" s="123"/>
      <c r="N7" s="124">
        <f t="shared" si="0"/>
        <v>9</v>
      </c>
    </row>
    <row r="8" spans="1:14" s="99" customFormat="1" ht="18" customHeight="1">
      <c r="A8" s="97"/>
      <c r="B8" s="97"/>
      <c r="C8" s="97"/>
      <c r="D8" s="97"/>
      <c r="E8" s="97"/>
      <c r="F8" s="98"/>
      <c r="G8" s="100">
        <f>SUM(G2:G7)</f>
        <v>399</v>
      </c>
    </row>
    <row r="9" spans="1:14" ht="15" thickBot="1">
      <c r="A9" s="88" t="s">
        <v>35</v>
      </c>
      <c r="B9" s="88" t="s">
        <v>51</v>
      </c>
      <c r="C9" s="88" t="s">
        <v>59</v>
      </c>
      <c r="D9" s="106" t="s">
        <v>58</v>
      </c>
      <c r="E9" s="88" t="s">
        <v>52</v>
      </c>
      <c r="F9" s="89"/>
      <c r="G9" s="89">
        <v>13</v>
      </c>
      <c r="H9" s="122" t="s">
        <v>73</v>
      </c>
      <c r="I9" s="123">
        <v>1.05</v>
      </c>
      <c r="J9" s="123">
        <v>4</v>
      </c>
      <c r="K9" s="123">
        <v>4.2</v>
      </c>
      <c r="L9" s="123">
        <v>221</v>
      </c>
      <c r="M9" s="123"/>
      <c r="N9" s="124">
        <f t="shared" ref="N9:N14" si="1">ROUNDUP(K9,0)</f>
        <v>5</v>
      </c>
    </row>
    <row r="10" spans="1:14" ht="15" thickBot="1">
      <c r="A10" s="88" t="s">
        <v>35</v>
      </c>
      <c r="B10" s="88" t="s">
        <v>51</v>
      </c>
      <c r="C10" s="88" t="s">
        <v>59</v>
      </c>
      <c r="D10" s="106" t="s">
        <v>58</v>
      </c>
      <c r="E10" s="88" t="s">
        <v>53</v>
      </c>
      <c r="F10" s="89"/>
      <c r="G10" s="89">
        <v>50</v>
      </c>
      <c r="H10" s="122" t="s">
        <v>75</v>
      </c>
      <c r="I10" s="123">
        <v>1.05</v>
      </c>
      <c r="J10" s="123">
        <v>54</v>
      </c>
      <c r="K10" s="123">
        <v>56.7</v>
      </c>
      <c r="L10" s="123">
        <v>221</v>
      </c>
      <c r="M10" s="123"/>
      <c r="N10" s="124">
        <f t="shared" si="1"/>
        <v>57</v>
      </c>
    </row>
    <row r="11" spans="1:14" ht="15" thickBot="1">
      <c r="A11" s="88" t="s">
        <v>35</v>
      </c>
      <c r="B11" s="88" t="s">
        <v>51</v>
      </c>
      <c r="C11" s="88" t="s">
        <v>59</v>
      </c>
      <c r="D11" s="106" t="s">
        <v>58</v>
      </c>
      <c r="E11" s="88" t="s">
        <v>54</v>
      </c>
      <c r="F11" s="89"/>
      <c r="G11" s="89">
        <v>95</v>
      </c>
      <c r="H11" s="122" t="s">
        <v>74</v>
      </c>
      <c r="I11" s="123">
        <v>1.05</v>
      </c>
      <c r="J11" s="123">
        <v>14</v>
      </c>
      <c r="K11" s="123">
        <v>14.7</v>
      </c>
      <c r="L11" s="123">
        <v>221</v>
      </c>
      <c r="M11" s="123"/>
      <c r="N11" s="124">
        <f t="shared" si="1"/>
        <v>15</v>
      </c>
    </row>
    <row r="12" spans="1:14" ht="15" thickBot="1">
      <c r="A12" s="88" t="s">
        <v>35</v>
      </c>
      <c r="B12" s="88" t="s">
        <v>51</v>
      </c>
      <c r="C12" s="88" t="s">
        <v>59</v>
      </c>
      <c r="D12" s="106" t="s">
        <v>58</v>
      </c>
      <c r="E12" s="88" t="s">
        <v>55</v>
      </c>
      <c r="F12" s="89"/>
      <c r="G12" s="89">
        <v>57</v>
      </c>
      <c r="H12" s="122" t="s">
        <v>76</v>
      </c>
      <c r="I12" s="123">
        <v>1.05</v>
      </c>
      <c r="J12" s="123">
        <v>90</v>
      </c>
      <c r="K12" s="123">
        <v>94.5</v>
      </c>
      <c r="L12" s="123">
        <v>221</v>
      </c>
      <c r="M12" s="123"/>
      <c r="N12" s="124">
        <f t="shared" si="1"/>
        <v>95</v>
      </c>
    </row>
    <row r="13" spans="1:14" ht="15" thickBot="1">
      <c r="A13" s="88" t="s">
        <v>35</v>
      </c>
      <c r="B13" s="88" t="s">
        <v>51</v>
      </c>
      <c r="C13" s="88" t="s">
        <v>59</v>
      </c>
      <c r="D13" s="106" t="s">
        <v>58</v>
      </c>
      <c r="E13" s="88" t="s">
        <v>56</v>
      </c>
      <c r="F13" s="89"/>
      <c r="G13" s="89">
        <v>15</v>
      </c>
      <c r="H13" s="122" t="s">
        <v>77</v>
      </c>
      <c r="I13" s="123">
        <v>1.05</v>
      </c>
      <c r="J13" s="123">
        <v>47</v>
      </c>
      <c r="K13" s="123">
        <v>49.35</v>
      </c>
      <c r="L13" s="123">
        <v>221</v>
      </c>
      <c r="M13" s="123"/>
      <c r="N13" s="124">
        <f t="shared" si="1"/>
        <v>50</v>
      </c>
    </row>
    <row r="14" spans="1:14" ht="15" thickBot="1">
      <c r="A14" s="88" t="s">
        <v>35</v>
      </c>
      <c r="B14" s="88" t="s">
        <v>51</v>
      </c>
      <c r="C14" s="88" t="s">
        <v>59</v>
      </c>
      <c r="D14" s="106" t="s">
        <v>58</v>
      </c>
      <c r="E14" s="88" t="s">
        <v>57</v>
      </c>
      <c r="F14" s="89"/>
      <c r="G14" s="89">
        <v>5</v>
      </c>
      <c r="H14" s="122" t="s">
        <v>78</v>
      </c>
      <c r="I14" s="123">
        <v>1.05</v>
      </c>
      <c r="J14" s="123">
        <v>12</v>
      </c>
      <c r="K14" s="123">
        <v>12.6</v>
      </c>
      <c r="L14" s="123">
        <v>221</v>
      </c>
      <c r="M14" s="123"/>
      <c r="N14" s="124">
        <f t="shared" si="1"/>
        <v>13</v>
      </c>
    </row>
    <row r="15" spans="1:14" s="99" customFormat="1" ht="18" customHeight="1" thickBot="1">
      <c r="A15" s="97"/>
      <c r="B15" s="97"/>
      <c r="C15" s="97"/>
      <c r="D15" s="97"/>
      <c r="E15" s="97"/>
      <c r="F15" s="98"/>
      <c r="G15" s="100">
        <f>SUM(G9:G14)</f>
        <v>235</v>
      </c>
    </row>
    <row r="16" spans="1:14" ht="15" thickBot="1">
      <c r="A16" s="88" t="s">
        <v>35</v>
      </c>
      <c r="B16" s="88" t="s">
        <v>51</v>
      </c>
      <c r="C16" s="88" t="s">
        <v>49</v>
      </c>
      <c r="D16" s="106" t="s">
        <v>50</v>
      </c>
      <c r="E16" s="88" t="s">
        <v>60</v>
      </c>
      <c r="F16" s="89"/>
      <c r="G16" s="89">
        <v>11</v>
      </c>
      <c r="H16" s="121" t="s">
        <v>66</v>
      </c>
      <c r="I16" s="121" t="s">
        <v>67</v>
      </c>
      <c r="J16" s="121" t="s">
        <v>68</v>
      </c>
      <c r="K16" s="121" t="s">
        <v>69</v>
      </c>
      <c r="L16" s="121" t="s">
        <v>70</v>
      </c>
      <c r="M16" s="121" t="s">
        <v>71</v>
      </c>
      <c r="N16" s="121" t="s">
        <v>72</v>
      </c>
    </row>
    <row r="17" spans="1:14" ht="15" thickBot="1">
      <c r="A17" s="88" t="s">
        <v>35</v>
      </c>
      <c r="B17" s="88" t="s">
        <v>51</v>
      </c>
      <c r="C17" s="88" t="s">
        <v>49</v>
      </c>
      <c r="D17" s="106" t="s">
        <v>50</v>
      </c>
      <c r="E17" s="88" t="s">
        <v>61</v>
      </c>
      <c r="F17" s="89"/>
      <c r="G17" s="89">
        <v>51</v>
      </c>
      <c r="H17" s="122" t="s">
        <v>73</v>
      </c>
      <c r="I17" s="123">
        <v>1.05</v>
      </c>
      <c r="J17" s="123">
        <v>7</v>
      </c>
      <c r="K17" s="123">
        <v>7.35</v>
      </c>
      <c r="L17" s="123">
        <v>476</v>
      </c>
      <c r="M17" s="123"/>
      <c r="N17" s="124">
        <v>8</v>
      </c>
    </row>
    <row r="18" spans="1:14" ht="15" thickBot="1">
      <c r="A18" s="88" t="s">
        <v>35</v>
      </c>
      <c r="B18" s="88" t="s">
        <v>51</v>
      </c>
      <c r="C18" s="88" t="s">
        <v>49</v>
      </c>
      <c r="D18" s="106" t="s">
        <v>50</v>
      </c>
      <c r="E18" s="88" t="s">
        <v>62</v>
      </c>
      <c r="F18" s="89"/>
      <c r="G18" s="89">
        <v>184</v>
      </c>
      <c r="H18" s="122" t="s">
        <v>74</v>
      </c>
      <c r="I18" s="123">
        <v>1.05</v>
      </c>
      <c r="J18" s="123">
        <v>47</v>
      </c>
      <c r="K18" s="123">
        <v>49.35</v>
      </c>
      <c r="L18" s="123">
        <v>476</v>
      </c>
      <c r="M18" s="123"/>
      <c r="N18" s="124">
        <v>50</v>
      </c>
    </row>
    <row r="19" spans="1:14" ht="15" thickBot="1">
      <c r="A19" s="88" t="s">
        <v>35</v>
      </c>
      <c r="B19" s="88" t="s">
        <v>51</v>
      </c>
      <c r="C19" s="88" t="s">
        <v>49</v>
      </c>
      <c r="D19" s="106" t="s">
        <v>50</v>
      </c>
      <c r="E19" s="88" t="s">
        <v>63</v>
      </c>
      <c r="F19" s="89"/>
      <c r="G19" s="89">
        <v>199</v>
      </c>
      <c r="H19" s="122" t="s">
        <v>75</v>
      </c>
      <c r="I19" s="123">
        <v>1.05</v>
      </c>
      <c r="J19" s="123">
        <v>189</v>
      </c>
      <c r="K19" s="123">
        <v>198.45</v>
      </c>
      <c r="L19" s="123">
        <v>476</v>
      </c>
      <c r="M19" s="123"/>
      <c r="N19" s="124">
        <v>199</v>
      </c>
    </row>
    <row r="20" spans="1:14" ht="15" thickBot="1">
      <c r="A20" s="88" t="s">
        <v>35</v>
      </c>
      <c r="B20" s="88" t="s">
        <v>51</v>
      </c>
      <c r="C20" s="88" t="s">
        <v>49</v>
      </c>
      <c r="D20" s="106" t="s">
        <v>50</v>
      </c>
      <c r="E20" s="88" t="s">
        <v>64</v>
      </c>
      <c r="F20" s="89"/>
      <c r="G20" s="89">
        <v>50</v>
      </c>
      <c r="H20" s="122" t="s">
        <v>76</v>
      </c>
      <c r="I20" s="123">
        <v>1.05</v>
      </c>
      <c r="J20" s="123">
        <v>175</v>
      </c>
      <c r="K20" s="123">
        <v>183.75</v>
      </c>
      <c r="L20" s="123">
        <v>476</v>
      </c>
      <c r="M20" s="123"/>
      <c r="N20" s="124">
        <v>184</v>
      </c>
    </row>
    <row r="21" spans="1:14" ht="15" thickBot="1">
      <c r="A21" s="88" t="s">
        <v>35</v>
      </c>
      <c r="B21" s="88" t="s">
        <v>51</v>
      </c>
      <c r="C21" s="88" t="s">
        <v>49</v>
      </c>
      <c r="D21" s="106" t="s">
        <v>50</v>
      </c>
      <c r="E21" s="88" t="s">
        <v>65</v>
      </c>
      <c r="F21" s="89"/>
      <c r="G21" s="89">
        <v>8</v>
      </c>
      <c r="H21" s="122" t="s">
        <v>77</v>
      </c>
      <c r="I21" s="123">
        <v>1.05</v>
      </c>
      <c r="J21" s="123">
        <v>48</v>
      </c>
      <c r="K21" s="123">
        <v>50.4</v>
      </c>
      <c r="L21" s="123">
        <v>476</v>
      </c>
      <c r="M21" s="123"/>
      <c r="N21" s="124">
        <v>51</v>
      </c>
    </row>
    <row r="22" spans="1:14" s="99" customFormat="1" ht="18" customHeight="1" thickBot="1">
      <c r="A22" s="97"/>
      <c r="B22" s="97"/>
      <c r="C22" s="97"/>
      <c r="D22" s="97"/>
      <c r="E22" s="97"/>
      <c r="F22" s="98"/>
      <c r="G22" s="100">
        <f>SUM(G16:G21)</f>
        <v>503</v>
      </c>
      <c r="H22" s="122" t="s">
        <v>78</v>
      </c>
      <c r="I22" s="123">
        <v>1.05</v>
      </c>
      <c r="J22" s="123">
        <v>10</v>
      </c>
      <c r="K22" s="123">
        <v>10.5</v>
      </c>
      <c r="L22" s="123">
        <v>476</v>
      </c>
      <c r="M22" s="123"/>
      <c r="N22" s="124">
        <v>11</v>
      </c>
    </row>
    <row r="23" spans="1:14" ht="15" thickBot="1">
      <c r="A23" s="88" t="s">
        <v>35</v>
      </c>
      <c r="B23" s="88" t="s">
        <v>51</v>
      </c>
      <c r="C23" s="88" t="s">
        <v>59</v>
      </c>
      <c r="D23" s="106" t="s">
        <v>58</v>
      </c>
      <c r="E23" s="88" t="s">
        <v>60</v>
      </c>
      <c r="F23" s="89"/>
      <c r="G23" s="89">
        <v>18</v>
      </c>
      <c r="H23" s="121" t="s">
        <v>66</v>
      </c>
      <c r="I23" s="121" t="s">
        <v>67</v>
      </c>
      <c r="J23" s="121" t="s">
        <v>68</v>
      </c>
      <c r="K23" s="121" t="s">
        <v>69</v>
      </c>
      <c r="L23" s="121" t="s">
        <v>70</v>
      </c>
      <c r="M23" s="121" t="s">
        <v>71</v>
      </c>
      <c r="N23" s="121" t="s">
        <v>72</v>
      </c>
    </row>
    <row r="24" spans="1:14" ht="15" thickBot="1">
      <c r="A24" s="88" t="s">
        <v>35</v>
      </c>
      <c r="B24" s="88" t="s">
        <v>51</v>
      </c>
      <c r="C24" s="88" t="s">
        <v>59</v>
      </c>
      <c r="D24" s="106" t="s">
        <v>58</v>
      </c>
      <c r="E24" s="88" t="s">
        <v>61</v>
      </c>
      <c r="F24" s="89"/>
      <c r="G24" s="89">
        <v>73</v>
      </c>
      <c r="H24" s="122" t="s">
        <v>73</v>
      </c>
      <c r="I24" s="123">
        <v>1.05</v>
      </c>
      <c r="J24" s="123">
        <v>5</v>
      </c>
      <c r="K24" s="123">
        <v>5.25</v>
      </c>
      <c r="L24" s="123">
        <v>322</v>
      </c>
      <c r="M24" s="123"/>
      <c r="N24" s="124">
        <v>6</v>
      </c>
    </row>
    <row r="25" spans="1:14" ht="15" thickBot="1">
      <c r="A25" s="88" t="s">
        <v>35</v>
      </c>
      <c r="B25" s="88" t="s">
        <v>51</v>
      </c>
      <c r="C25" s="88" t="s">
        <v>59</v>
      </c>
      <c r="D25" s="106" t="s">
        <v>58</v>
      </c>
      <c r="E25" s="88" t="s">
        <v>62</v>
      </c>
      <c r="F25" s="89"/>
      <c r="G25" s="89">
        <v>139</v>
      </c>
      <c r="H25" s="122" t="s">
        <v>74</v>
      </c>
      <c r="I25" s="123">
        <v>1.05</v>
      </c>
      <c r="J25" s="123">
        <v>20</v>
      </c>
      <c r="K25" s="123">
        <v>21</v>
      </c>
      <c r="L25" s="123">
        <v>322</v>
      </c>
      <c r="M25" s="123"/>
      <c r="N25" s="124">
        <v>21</v>
      </c>
    </row>
    <row r="26" spans="1:14" ht="15" thickBot="1">
      <c r="A26" s="88" t="s">
        <v>35</v>
      </c>
      <c r="B26" s="88" t="s">
        <v>51</v>
      </c>
      <c r="C26" s="88" t="s">
        <v>59</v>
      </c>
      <c r="D26" s="106" t="s">
        <v>58</v>
      </c>
      <c r="E26" s="88" t="s">
        <v>63</v>
      </c>
      <c r="F26" s="89"/>
      <c r="G26" s="89">
        <v>83</v>
      </c>
      <c r="H26" s="122" t="s">
        <v>76</v>
      </c>
      <c r="I26" s="123">
        <v>1.05</v>
      </c>
      <c r="J26" s="123">
        <v>132</v>
      </c>
      <c r="K26" s="123">
        <v>138.6</v>
      </c>
      <c r="L26" s="123">
        <v>322</v>
      </c>
      <c r="M26" s="123"/>
      <c r="N26" s="124">
        <v>139</v>
      </c>
    </row>
    <row r="27" spans="1:14" ht="15" thickBot="1">
      <c r="A27" s="88" t="s">
        <v>35</v>
      </c>
      <c r="B27" s="88" t="s">
        <v>51</v>
      </c>
      <c r="C27" s="88" t="s">
        <v>59</v>
      </c>
      <c r="D27" s="106" t="s">
        <v>58</v>
      </c>
      <c r="E27" s="88" t="s">
        <v>64</v>
      </c>
      <c r="F27" s="89"/>
      <c r="G27" s="89">
        <v>21</v>
      </c>
      <c r="H27" s="122" t="s">
        <v>75</v>
      </c>
      <c r="I27" s="123">
        <v>1.05</v>
      </c>
      <c r="J27" s="123">
        <v>79</v>
      </c>
      <c r="K27" s="123">
        <v>82.95</v>
      </c>
      <c r="L27" s="123">
        <v>322</v>
      </c>
      <c r="M27" s="123"/>
      <c r="N27" s="124">
        <v>83</v>
      </c>
    </row>
    <row r="28" spans="1:14" ht="15" thickBot="1">
      <c r="A28" s="88" t="s">
        <v>35</v>
      </c>
      <c r="B28" s="88" t="s">
        <v>51</v>
      </c>
      <c r="C28" s="88" t="s">
        <v>59</v>
      </c>
      <c r="D28" s="106" t="s">
        <v>58</v>
      </c>
      <c r="E28" s="88" t="s">
        <v>65</v>
      </c>
      <c r="F28" s="89"/>
      <c r="G28" s="89">
        <v>6</v>
      </c>
      <c r="H28" s="122" t="s">
        <v>77</v>
      </c>
      <c r="I28" s="123">
        <v>1.05</v>
      </c>
      <c r="J28" s="123">
        <v>69</v>
      </c>
      <c r="K28" s="123">
        <v>72.45</v>
      </c>
      <c r="L28" s="123">
        <v>322</v>
      </c>
      <c r="M28" s="123"/>
      <c r="N28" s="124">
        <v>73</v>
      </c>
    </row>
    <row r="29" spans="1:14" s="99" customFormat="1" ht="18" customHeight="1" thickBot="1">
      <c r="A29" s="97"/>
      <c r="B29" s="97"/>
      <c r="C29" s="97"/>
      <c r="D29" s="97"/>
      <c r="E29" s="97"/>
      <c r="F29" s="98"/>
      <c r="G29" s="100">
        <f>SUM(G23:G28)</f>
        <v>340</v>
      </c>
      <c r="H29" s="122" t="s">
        <v>78</v>
      </c>
      <c r="I29" s="123">
        <v>1.05</v>
      </c>
      <c r="J29" s="123">
        <v>17</v>
      </c>
      <c r="K29" s="123">
        <v>17.850000000000001</v>
      </c>
      <c r="L29" s="123">
        <v>322</v>
      </c>
      <c r="M29" s="123"/>
      <c r="N29" s="124">
        <v>18</v>
      </c>
    </row>
    <row r="30" spans="1:14" s="105" customFormat="1">
      <c r="A30" s="103"/>
      <c r="B30" s="103"/>
      <c r="C30" s="103"/>
      <c r="D30" s="103"/>
      <c r="E30" s="103"/>
      <c r="F30" s="104"/>
      <c r="G30" s="104">
        <f>G29+G8+G15+G22</f>
        <v>1477</v>
      </c>
    </row>
    <row r="31" spans="1:14">
      <c r="D31" s="120"/>
      <c r="E31" s="120"/>
      <c r="F31" s="90"/>
      <c r="G31" s="90"/>
    </row>
  </sheetData>
  <mergeCells count="1">
    <mergeCell ref="D31:E31"/>
  </mergeCells>
  <phoneticPr fontId="22" type="noConversion"/>
  <hyperlinks>
    <hyperlink ref="H17" r:id="rId1" display="javascript:void(0)" xr:uid="{3B8A046C-9460-49B7-B8E2-4E7E15312181}"/>
    <hyperlink ref="I17" r:id="rId2" display="javascript:void(0)" xr:uid="{60CE7E31-FCC2-4C75-A9CB-EEFF8D8CA48C}"/>
    <hyperlink ref="J17" r:id="rId3" display="javascript:void(0)" xr:uid="{A2329DBC-0358-42F8-951A-71E1BE4F87DC}"/>
    <hyperlink ref="K17" r:id="rId4" display="javascript:void(0)" xr:uid="{E9BEEAB7-4495-4C59-936D-292E98EB3AB8}"/>
    <hyperlink ref="L17" r:id="rId5" display="javascript:void(0)" xr:uid="{CE5230EA-81A4-4A18-B084-54A73E517703}"/>
    <hyperlink ref="M17" r:id="rId6" display="javascript:void(0)" xr:uid="{A295D082-4778-4421-AF5D-CC9EF080EEBF}"/>
    <hyperlink ref="H18" r:id="rId7" display="javascript:void(0)" xr:uid="{584BDF27-5769-48D7-8080-443B835072E5}"/>
    <hyperlink ref="I18" r:id="rId8" display="javascript:void(0)" xr:uid="{04A9AB29-81B9-42F2-8628-2E8059E521E7}"/>
    <hyperlink ref="J18" r:id="rId9" display="javascript:void(0)" xr:uid="{DCA9FDB1-17B6-46BA-B20C-87784056FDBE}"/>
    <hyperlink ref="K18" r:id="rId10" display="javascript:void(0)" xr:uid="{1F77616B-4073-4D1C-A71D-61133BB9809E}"/>
    <hyperlink ref="L18" r:id="rId11" display="javascript:void(0)" xr:uid="{FBD244B6-3FB5-40E7-A398-4BFF6889E362}"/>
    <hyperlink ref="M18" r:id="rId12" display="javascript:void(0)" xr:uid="{7C780C87-C221-4253-A2EC-DD7BF223ECBE}"/>
    <hyperlink ref="H19" r:id="rId13" display="javascript:void(0)" xr:uid="{9EF62341-DAC6-46AF-ABC3-9BD8D91520BD}"/>
    <hyperlink ref="I19" r:id="rId14" display="javascript:void(0)" xr:uid="{1BDC2553-A5C6-42C7-9AAD-E3764466DC38}"/>
    <hyperlink ref="J19" r:id="rId15" display="javascript:void(0)" xr:uid="{6E6ECDB0-FC9C-442E-A3C3-B815A4ECCA56}"/>
    <hyperlink ref="K19" r:id="rId16" display="javascript:void(0)" xr:uid="{A865156F-D347-49C1-97C4-198E79A9129C}"/>
    <hyperlink ref="L19" r:id="rId17" display="javascript:void(0)" xr:uid="{65E84499-EB20-4162-82FF-50FDD1A88BB1}"/>
    <hyperlink ref="M19" r:id="rId18" display="javascript:void(0)" xr:uid="{78099B45-000C-4457-B72F-A9B10CAEF88B}"/>
    <hyperlink ref="H20" r:id="rId19" display="javascript:void(0)" xr:uid="{CCFD46ED-6D6E-493E-92A9-47431C8F4B00}"/>
    <hyperlink ref="I20" r:id="rId20" display="javascript:void(0)" xr:uid="{6F6D6302-6F2C-4B0C-8DDB-9C1317D35280}"/>
    <hyperlink ref="J20" r:id="rId21" display="javascript:void(0)" xr:uid="{7CDA8D5C-4E60-4ABD-BFED-8D336C2E4394}"/>
    <hyperlink ref="K20" r:id="rId22" display="javascript:void(0)" xr:uid="{994AF139-ADB7-45E8-BA82-14E203FD0B36}"/>
    <hyperlink ref="L20" r:id="rId23" display="javascript:void(0)" xr:uid="{C6B731D5-6588-4B54-AA33-5DDD0E0E16BA}"/>
    <hyperlink ref="M20" r:id="rId24" display="javascript:void(0)" xr:uid="{E324739A-2317-4F83-8A7C-CC774DB9AC57}"/>
    <hyperlink ref="H21" r:id="rId25" display="javascript:void(0)" xr:uid="{A48574BF-6D91-43FC-8E1B-19D15F6D67E2}"/>
    <hyperlink ref="I21" r:id="rId26" display="javascript:void(0)" xr:uid="{D277FB48-CBA3-4131-8396-606934B69AE8}"/>
    <hyperlink ref="J21" r:id="rId27" display="javascript:void(0)" xr:uid="{8D2BD45B-956A-4D0A-9CC7-E3E4F38224A2}"/>
    <hyperlink ref="K21" r:id="rId28" display="javascript:void(0)" xr:uid="{A0114816-9534-496C-8F82-51362EC7D34D}"/>
    <hyperlink ref="L21" r:id="rId29" display="javascript:void(0)" xr:uid="{75779FCB-44C2-4BAA-85DF-F0C478621F80}"/>
    <hyperlink ref="M21" r:id="rId30" display="javascript:void(0)" xr:uid="{00DC8C51-F55A-462D-BA3B-BF1AAD98E9B7}"/>
    <hyperlink ref="H22" r:id="rId31" display="javascript:void(0)" xr:uid="{464AE92D-AC06-46E5-8543-ADEC9D15438F}"/>
    <hyperlink ref="I22" r:id="rId32" display="javascript:void(0)" xr:uid="{4CF2F029-1206-4458-AAD2-56052D36555E}"/>
    <hyperlink ref="J22" r:id="rId33" display="javascript:void(0)" xr:uid="{F94C3D09-A6D0-49A3-9BF7-BDCCE03E792A}"/>
    <hyperlink ref="K22" r:id="rId34" display="javascript:void(0)" xr:uid="{2043E027-47F8-4A9F-A3E8-0F39585D2A63}"/>
    <hyperlink ref="L22" r:id="rId35" display="javascript:void(0)" xr:uid="{D5E7CC3F-C412-4A92-AEB3-51D4DBC1FF4E}"/>
    <hyperlink ref="M22" r:id="rId36" display="javascript:void(0)" xr:uid="{4A3F470F-C2BC-49CA-8109-1477542CC06B}"/>
    <hyperlink ref="N17:N22" r:id="rId37" display="javascript:void(0)" xr:uid="{FD2B79C8-878A-4568-944A-FF5D1CA1F885}"/>
    <hyperlink ref="H2" r:id="rId38" display="javascript:void(0)" xr:uid="{087D9678-9368-46BF-87D8-BC4ED2B500D2}"/>
    <hyperlink ref="I2" r:id="rId39" display="javascript:void(0)" xr:uid="{EC3300E7-B5B6-42C5-A07F-4A98505E7F8D}"/>
    <hyperlink ref="J2" r:id="rId40" display="javascript:void(0)" xr:uid="{143FF08C-AB47-4FA0-8E7E-6694F1096D75}"/>
    <hyperlink ref="K2" r:id="rId41" display="javascript:void(0)" xr:uid="{63F8F7DB-AD2F-49EF-8E4D-1284B226C9D7}"/>
    <hyperlink ref="L2" r:id="rId42" display="javascript:void(0)" xr:uid="{C6DA0142-67E6-415B-B8B6-2C514BF86FCC}"/>
    <hyperlink ref="M2" r:id="rId43" display="javascript:void(0)" xr:uid="{D9F46B06-B7BA-4522-ADC3-CFB0654F3AC7}"/>
    <hyperlink ref="H3" r:id="rId44" display="javascript:void(0)" xr:uid="{907C2DC8-BF85-47A1-826C-821ECB85FB13}"/>
    <hyperlink ref="I3" r:id="rId45" display="javascript:void(0)" xr:uid="{24826967-259A-4808-8F89-1C2281114175}"/>
    <hyperlink ref="J3" r:id="rId46" display="javascript:void(0)" xr:uid="{498BA698-2582-49FF-8D4A-8728FE7CCA97}"/>
    <hyperlink ref="K3" r:id="rId47" display="javascript:void(0)" xr:uid="{B0EF4F47-7907-499D-B945-1B35F6DB0984}"/>
    <hyperlink ref="L3" r:id="rId48" display="javascript:void(0)" xr:uid="{48EB290A-714D-40D4-AAA9-F8A2B0D04980}"/>
    <hyperlink ref="M3" r:id="rId49" display="javascript:void(0)" xr:uid="{D8F79BF8-B9C5-44F5-82CA-9FAC07150649}"/>
    <hyperlink ref="H4" r:id="rId50" display="javascript:void(0)" xr:uid="{95CFB127-D1A1-4924-A7B7-EF403686229C}"/>
    <hyperlink ref="I4" r:id="rId51" display="javascript:void(0)" xr:uid="{54CAD217-6F11-42CB-AF6C-A97E4350D790}"/>
    <hyperlink ref="J4" r:id="rId52" display="javascript:void(0)" xr:uid="{4A9B8BDA-DE57-461B-9815-0A6605DF8C39}"/>
    <hyperlink ref="K4" r:id="rId53" display="javascript:void(0)" xr:uid="{037FA3E3-62B7-4D2B-B4FF-ACFCE9BE4341}"/>
    <hyperlink ref="L4" r:id="rId54" display="javascript:void(0)" xr:uid="{CC2BBD00-83D2-4AD4-8706-4183F1845091}"/>
    <hyperlink ref="M4" r:id="rId55" display="javascript:void(0)" xr:uid="{1D35AB45-C043-4BAD-8090-22C9F4DD0B49}"/>
    <hyperlink ref="H5" r:id="rId56" display="javascript:void(0)" xr:uid="{AE0BCC88-46E6-42F0-A2C7-92AA7EF7840A}"/>
    <hyperlink ref="I5" r:id="rId57" display="javascript:void(0)" xr:uid="{91848535-4715-4125-B37F-86C816C26859}"/>
    <hyperlink ref="J5" r:id="rId58" display="javascript:void(0)" xr:uid="{B7C4B0F6-F62C-444F-ACCE-A8CEDCBEB59C}"/>
    <hyperlink ref="K5" r:id="rId59" display="javascript:void(0)" xr:uid="{17D3E53F-77BD-4023-A7D2-3B181BA38CCD}"/>
    <hyperlink ref="L5" r:id="rId60" display="javascript:void(0)" xr:uid="{AEF531DE-693B-4F39-AB5E-8E023D6E2AB4}"/>
    <hyperlink ref="M5" r:id="rId61" display="javascript:void(0)" xr:uid="{50DC1775-B578-4A8A-8FD8-978ED004D0F5}"/>
    <hyperlink ref="H6" r:id="rId62" display="javascript:void(0)" xr:uid="{726600FE-3252-4B77-B04E-83803FC70CBF}"/>
    <hyperlink ref="I6" r:id="rId63" display="javascript:void(0)" xr:uid="{9F9199C4-BB69-47A7-9109-9452B2C444F0}"/>
    <hyperlink ref="J6" r:id="rId64" display="javascript:void(0)" xr:uid="{BA56327E-BA42-4867-97F8-F22F3E207ECA}"/>
    <hyperlink ref="K6" r:id="rId65" display="javascript:void(0)" xr:uid="{17C75C1A-481E-463A-8378-D9EF65EAAB25}"/>
    <hyperlink ref="L6" r:id="rId66" display="javascript:void(0)" xr:uid="{356E1E10-D44C-41AE-B404-CFA0A3329CF5}"/>
    <hyperlink ref="M6" r:id="rId67" display="javascript:void(0)" xr:uid="{CA07F9B3-4065-422C-AC66-6E46A8B3ABE4}"/>
    <hyperlink ref="H7" r:id="rId68" display="javascript:void(0)" xr:uid="{03D60049-23F9-4B5E-9A76-F3FAF0D04FA2}"/>
    <hyperlink ref="I7" r:id="rId69" display="javascript:void(0)" xr:uid="{30CC1254-B565-4901-B245-73241403FE36}"/>
    <hyperlink ref="J7" r:id="rId70" display="javascript:void(0)" xr:uid="{A8AFCCB6-432F-4087-A7B9-40CE2F15A24C}"/>
    <hyperlink ref="K7" r:id="rId71" display="javascript:void(0)" xr:uid="{8D7B5A04-CA08-4556-B0D0-89029515FA7B}"/>
    <hyperlink ref="L7" r:id="rId72" display="javascript:void(0)" xr:uid="{917A93CD-3980-42CC-AE57-39560D86D324}"/>
    <hyperlink ref="M7" r:id="rId73" display="javascript:void(0)" xr:uid="{53BA8E42-721F-45A7-ABA9-DB7D7C6D4B3C}"/>
    <hyperlink ref="N2:N7" r:id="rId74" display="javascript:void(0)" xr:uid="{BBCE1ED7-8B5A-4635-ACEF-22ABDD2DA497}"/>
    <hyperlink ref="H24" r:id="rId75" display="javascript:void(0)" xr:uid="{6EA1BE6C-8CD2-44BA-A6F1-B34EEFFBEB10}"/>
    <hyperlink ref="I24" r:id="rId76" display="javascript:void(0)" xr:uid="{EBD229E9-1EB8-4B81-BFC4-19CBC0FA3D56}"/>
    <hyperlink ref="J24" r:id="rId77" display="javascript:void(0)" xr:uid="{7AD07C73-ACC8-44A7-920A-91618BD0702E}"/>
    <hyperlink ref="K24" r:id="rId78" display="javascript:void(0)" xr:uid="{3EAC9701-306E-405D-A694-C8C78EE02C5F}"/>
    <hyperlink ref="L24" r:id="rId79" display="javascript:void(0)" xr:uid="{DB529B40-FB96-44BE-956A-0D95D382CA45}"/>
    <hyperlink ref="M24" r:id="rId80" display="javascript:void(0)" xr:uid="{DB74ABA7-5284-40B8-B7D0-F20C7245BC00}"/>
    <hyperlink ref="H25" r:id="rId81" display="javascript:void(0)" xr:uid="{D75E4B5A-E807-4106-8F87-A1DD86EDC1D9}"/>
    <hyperlink ref="I25" r:id="rId82" display="javascript:void(0)" xr:uid="{3AECD32D-5ECC-40CB-B53B-98846FCE178D}"/>
    <hyperlink ref="J25" r:id="rId83" display="javascript:void(0)" xr:uid="{9D31EC1E-61F9-4538-80A4-FD13C95C81F9}"/>
    <hyperlink ref="K25" r:id="rId84" display="javascript:void(0)" xr:uid="{D39F4C9B-1EC2-4367-9460-399F7B5D78A2}"/>
    <hyperlink ref="L25" r:id="rId85" display="javascript:void(0)" xr:uid="{5F9E7847-A384-48CD-BA80-6DFB317DD46D}"/>
    <hyperlink ref="M25" r:id="rId86" display="javascript:void(0)" xr:uid="{808A099D-BE15-41F9-9C3E-25E5B7F99928}"/>
    <hyperlink ref="H26" r:id="rId87" display="javascript:void(0)" xr:uid="{7061CB79-22F3-4A53-8F65-355A884FF660}"/>
    <hyperlink ref="I26" r:id="rId88" display="javascript:void(0)" xr:uid="{58BE2593-902F-4194-9AE7-3E432199C282}"/>
    <hyperlink ref="J26" r:id="rId89" display="javascript:void(0)" xr:uid="{6013E112-DDE9-4E19-A37A-21F347D2F3F7}"/>
    <hyperlink ref="K26" r:id="rId90" display="javascript:void(0)" xr:uid="{3433B07A-C20E-4E03-A8A8-ECB4FB34643F}"/>
    <hyperlink ref="L26" r:id="rId91" display="javascript:void(0)" xr:uid="{FCEFB332-BF79-41FA-9129-73274536F9AF}"/>
    <hyperlink ref="M26" r:id="rId92" display="javascript:void(0)" xr:uid="{89D99EF0-9CB7-4BEB-B1AB-E028770A7214}"/>
    <hyperlink ref="H27" r:id="rId93" display="javascript:void(0)" xr:uid="{A18452F7-9BFE-4C49-A5E4-5AC711917D90}"/>
    <hyperlink ref="I27" r:id="rId94" display="javascript:void(0)" xr:uid="{A02547A5-222C-4CD9-8B6E-F8F96B7AD3CA}"/>
    <hyperlink ref="J27" r:id="rId95" display="javascript:void(0)" xr:uid="{60C26696-BCA2-4955-94CA-FC48FAC53A1C}"/>
    <hyperlink ref="K27" r:id="rId96" display="javascript:void(0)" xr:uid="{13D9A443-4945-44E5-8976-A99B94842370}"/>
    <hyperlink ref="L27" r:id="rId97" display="javascript:void(0)" xr:uid="{0E9D19DA-FAEB-4F21-8773-7B22C012425E}"/>
    <hyperlink ref="M27" r:id="rId98" display="javascript:void(0)" xr:uid="{A42D78FD-5DF1-4E27-9DEE-0C84768D3171}"/>
    <hyperlink ref="H28" r:id="rId99" display="javascript:void(0)" xr:uid="{B2616386-58B5-4D45-83D3-7726E11EEEA6}"/>
    <hyperlink ref="I28" r:id="rId100" display="javascript:void(0)" xr:uid="{28B468E8-3D33-48DD-B5AE-3007EB891203}"/>
    <hyperlink ref="J28" r:id="rId101" display="javascript:void(0)" xr:uid="{5DA30329-B668-4EE8-A9DB-1F285D64BFF9}"/>
    <hyperlink ref="K28" r:id="rId102" display="javascript:void(0)" xr:uid="{91E5A8D5-F738-4903-9E98-4162A5D18393}"/>
    <hyperlink ref="L28" r:id="rId103" display="javascript:void(0)" xr:uid="{E835EB3F-C813-47C9-86B3-F37D8D32FC1A}"/>
    <hyperlink ref="M28" r:id="rId104" display="javascript:void(0)" xr:uid="{58A4E522-4898-4738-BE93-7925EC1B800D}"/>
    <hyperlink ref="H29" r:id="rId105" display="javascript:void(0)" xr:uid="{A4F33A3C-087F-4CF4-B904-7CDAE1378699}"/>
    <hyperlink ref="I29" r:id="rId106" display="javascript:void(0)" xr:uid="{44EA56C6-8F00-49D5-9042-5701F84E4C50}"/>
    <hyperlink ref="J29" r:id="rId107" display="javascript:void(0)" xr:uid="{0B10873B-0451-44DD-BC8B-AF29AB34F88A}"/>
    <hyperlink ref="K29" r:id="rId108" display="javascript:void(0)" xr:uid="{2B477164-6CDD-4852-BB02-9D3E7759E2B3}"/>
    <hyperlink ref="L29" r:id="rId109" display="javascript:void(0)" xr:uid="{A82A3816-900E-4FCC-8DE5-B525F3A147B3}"/>
    <hyperlink ref="M29" r:id="rId110" display="javascript:void(0)" xr:uid="{BF320E25-F8FB-4607-B535-681B0118C6B3}"/>
    <hyperlink ref="N24:N29" r:id="rId111" display="javascript:void(0)" xr:uid="{C0A50AA2-F50D-4E36-A3EE-0F7CEA27E419}"/>
    <hyperlink ref="H9" r:id="rId112" display="javascript:void(0)" xr:uid="{DE843033-1752-45AA-A8B8-973CC7A830FF}"/>
    <hyperlink ref="I9" r:id="rId113" display="javascript:void(0)" xr:uid="{877C13F2-1C34-4F1F-B82C-0FA9AD61148A}"/>
    <hyperlink ref="J9" r:id="rId114" display="javascript:void(0)" xr:uid="{29938FCE-66B2-49FA-AFDE-ED81F0C4E058}"/>
    <hyperlink ref="K9" r:id="rId115" display="javascript:void(0)" xr:uid="{1F745773-F1D1-4F4D-9A09-0C9532D31248}"/>
    <hyperlink ref="L9" r:id="rId116" display="javascript:void(0)" xr:uid="{807B3043-32BE-4859-B228-4F0676B1BA89}"/>
    <hyperlink ref="M9" r:id="rId117" display="javascript:void(0)" xr:uid="{B152C44A-EB21-4EB7-B4D2-AC20335FAB52}"/>
    <hyperlink ref="H10" r:id="rId118" display="javascript:void(0)" xr:uid="{492B4FCB-BCEB-4C67-B9A7-B0CE2D834BAE}"/>
    <hyperlink ref="I10" r:id="rId119" display="javascript:void(0)" xr:uid="{D60BAEE9-DCE9-4440-AEC8-6FEEFBDEB7FC}"/>
    <hyperlink ref="J10" r:id="rId120" display="javascript:void(0)" xr:uid="{8D3F0A88-488B-4AC5-AFA9-10741B840F7B}"/>
    <hyperlink ref="K10" r:id="rId121" display="javascript:void(0)" xr:uid="{F0E15CBE-B246-41A0-B9E9-5B94B31067E6}"/>
    <hyperlink ref="L10" r:id="rId122" display="javascript:void(0)" xr:uid="{9B484F33-F276-4D46-840F-71A47A6A904D}"/>
    <hyperlink ref="M10" r:id="rId123" display="javascript:void(0)" xr:uid="{A5DBD87E-8F4D-47DE-BBB8-D5F5DD0CF375}"/>
    <hyperlink ref="H11" r:id="rId124" display="javascript:void(0)" xr:uid="{9AB86089-9A1B-4167-B0F5-3BE93B0709C6}"/>
    <hyperlink ref="I11" r:id="rId125" display="javascript:void(0)" xr:uid="{8BE782A5-EF90-4423-81A0-6D8CDC45DA7A}"/>
    <hyperlink ref="J11" r:id="rId126" display="javascript:void(0)" xr:uid="{489C0CDF-2EA7-4BC0-9CC5-59C419FFACB8}"/>
    <hyperlink ref="K11" r:id="rId127" display="javascript:void(0)" xr:uid="{96A1B376-816F-4459-BB5D-6F06AE520564}"/>
    <hyperlink ref="L11" r:id="rId128" display="javascript:void(0)" xr:uid="{13168C14-64F4-483C-91C3-53008901626A}"/>
    <hyperlink ref="M11" r:id="rId129" display="javascript:void(0)" xr:uid="{38E883EC-B253-4973-85D4-309CF0A56294}"/>
    <hyperlink ref="H12" r:id="rId130" display="javascript:void(0)" xr:uid="{8FA04677-12E4-4E33-80C0-1D791CA12866}"/>
    <hyperlink ref="I12" r:id="rId131" display="javascript:void(0)" xr:uid="{F87A744A-21C2-43C2-B03F-5342D143C9DF}"/>
    <hyperlink ref="J12" r:id="rId132" display="javascript:void(0)" xr:uid="{617F5B50-E355-4D7B-8B5F-B9525E243FFB}"/>
    <hyperlink ref="K12" r:id="rId133" display="javascript:void(0)" xr:uid="{2BD4C2C6-4D0E-4539-B91C-2689D9246FE8}"/>
    <hyperlink ref="L12" r:id="rId134" display="javascript:void(0)" xr:uid="{0234D894-7BAE-4EDB-AB2B-8399C043AA11}"/>
    <hyperlink ref="M12" r:id="rId135" display="javascript:void(0)" xr:uid="{91F1B499-B142-40E8-A4B3-E11156E1BC8E}"/>
    <hyperlink ref="H13" r:id="rId136" display="javascript:void(0)" xr:uid="{1374BD22-4FE3-45D1-9BE4-5F47C88B83E4}"/>
    <hyperlink ref="I13" r:id="rId137" display="javascript:void(0)" xr:uid="{8054015A-CA50-4791-9C07-3F6C30B3084A}"/>
    <hyperlink ref="J13" r:id="rId138" display="javascript:void(0)" xr:uid="{EA5FCE2E-2B28-45F0-B972-DB87FD06993F}"/>
    <hyperlink ref="K13" r:id="rId139" display="javascript:void(0)" xr:uid="{03E78244-7289-49C1-80F7-A44FF0AC3851}"/>
    <hyperlink ref="L13" r:id="rId140" display="javascript:void(0)" xr:uid="{3F821576-A95C-4EEB-9F3C-BF48DB1BC5DA}"/>
    <hyperlink ref="M13" r:id="rId141" display="javascript:void(0)" xr:uid="{2B8B183C-C76A-4A43-BCB9-488FC1A759D6}"/>
    <hyperlink ref="H14" r:id="rId142" display="javascript:void(0)" xr:uid="{67AA1829-70AE-424D-B8A0-75A2AD687C70}"/>
    <hyperlink ref="I14" r:id="rId143" display="javascript:void(0)" xr:uid="{EDBA11CC-1CD7-44A4-8F8F-9124A36F706B}"/>
    <hyperlink ref="J14" r:id="rId144" display="javascript:void(0)" xr:uid="{CD0EB6E1-5264-4425-874F-1A3BDA64274B}"/>
    <hyperlink ref="K14" r:id="rId145" display="javascript:void(0)" xr:uid="{6C93D480-2FF5-4FEE-9E89-45F778545010}"/>
    <hyperlink ref="L14" r:id="rId146" display="javascript:void(0)" xr:uid="{43AF1CAE-6947-4FF0-970B-CBAC90E6ABCB}"/>
    <hyperlink ref="M14" r:id="rId147" display="javascript:void(0)" xr:uid="{014A39BA-0C83-43AB-998F-84285FFC59CB}"/>
    <hyperlink ref="N9:N14" r:id="rId148" display="javascript:void(0)" xr:uid="{78383624-FB7C-413A-843F-AECAC5B7B984}"/>
  </hyperlinks>
  <pageMargins left="0.7" right="0.7" top="0.75" bottom="0.75" header="0.3" footer="0.3"/>
  <pageSetup paperSize="9" scale="74" fitToHeight="0" orientation="portrait" r:id="rId1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2024-06-05T02:14:45Z</cp:lastPrinted>
  <dcterms:created xsi:type="dcterms:W3CDTF">2020-11-11T02:21:38Z</dcterms:created>
  <dcterms:modified xsi:type="dcterms:W3CDTF">2024-10-29T07:51:56Z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